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δ1" sheetId="5" r:id="rId1"/>
  </sheets>
  <calcPr calcId="125725"/>
</workbook>
</file>

<file path=xl/calcChain.xml><?xml version="1.0" encoding="utf-8"?>
<calcChain xmlns="http://schemas.openxmlformats.org/spreadsheetml/2006/main">
  <c r="V219" i="5"/>
  <c r="W219"/>
  <c r="X219"/>
  <c r="Y219"/>
  <c r="AE45" l="1"/>
  <c r="AD61"/>
  <c r="AD46"/>
  <c r="AD45"/>
  <c r="AD43"/>
  <c r="AD44"/>
  <c r="AD42"/>
  <c r="AE42" l="1"/>
  <c r="AG219" s="1"/>
  <c r="H88"/>
  <c r="I88" s="1"/>
  <c r="AD89"/>
  <c r="AD88"/>
  <c r="AD87"/>
  <c r="AE87" s="1"/>
  <c r="AD33"/>
  <c r="AD34"/>
  <c r="AD32"/>
  <c r="AD146"/>
  <c r="AD147"/>
  <c r="AD145"/>
  <c r="AD141"/>
  <c r="AD116"/>
  <c r="AD137"/>
  <c r="AD133"/>
  <c r="AD132"/>
  <c r="AD51"/>
  <c r="AD50"/>
  <c r="AD82"/>
  <c r="AE82" s="1"/>
  <c r="AE32" l="1"/>
  <c r="AE88"/>
  <c r="AG87" s="1"/>
  <c r="AE132"/>
  <c r="AE145"/>
  <c r="AE50"/>
  <c r="AD83"/>
  <c r="AE83" s="1"/>
  <c r="AD80"/>
  <c r="AD81"/>
  <c r="AE81" s="1"/>
  <c r="AE80" l="1"/>
  <c r="AG80" s="1"/>
  <c r="AD128"/>
  <c r="AD127"/>
  <c r="AD126"/>
  <c r="AD125"/>
  <c r="AD113"/>
  <c r="AD114"/>
  <c r="AE127" l="1"/>
  <c r="AE125"/>
  <c r="AE113"/>
  <c r="AD112"/>
  <c r="AD111"/>
  <c r="AD121"/>
  <c r="Z219" s="1"/>
  <c r="AD120"/>
  <c r="AD13"/>
  <c r="AE13" s="1"/>
  <c r="AD107"/>
  <c r="AD103"/>
  <c r="AD99"/>
  <c r="AD94"/>
  <c r="AD95"/>
  <c r="AD93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182"/>
  <c r="AD163"/>
  <c r="AD164"/>
  <c r="AD165"/>
  <c r="AD166"/>
  <c r="AD167"/>
  <c r="AD168"/>
  <c r="AD169"/>
  <c r="AD170"/>
  <c r="AD171"/>
  <c r="AD172"/>
  <c r="AD173"/>
  <c r="AD174"/>
  <c r="AD162"/>
  <c r="AD157"/>
  <c r="AD76"/>
  <c r="AD66"/>
  <c r="AD67"/>
  <c r="AD68"/>
  <c r="AD69"/>
  <c r="AD70"/>
  <c r="AD71"/>
  <c r="AD65"/>
  <c r="AD57"/>
  <c r="AD56"/>
  <c r="AD55"/>
  <c r="AD38"/>
  <c r="AD5"/>
  <c r="AD6"/>
  <c r="AD7"/>
  <c r="AD8"/>
  <c r="AD9"/>
  <c r="AD4"/>
  <c r="AG125" l="1"/>
  <c r="AE111"/>
  <c r="AG93"/>
  <c r="AC219"/>
  <c r="U219"/>
  <c r="N219"/>
  <c r="O219"/>
  <c r="AD18" l="1"/>
  <c r="AD17"/>
  <c r="AE17" l="1"/>
  <c r="AD26" l="1"/>
  <c r="AD28"/>
  <c r="AD27"/>
  <c r="AD219" l="1"/>
  <c r="AB219"/>
  <c r="AA219"/>
  <c r="T219"/>
  <c r="S219"/>
  <c r="R219"/>
  <c r="M219"/>
  <c r="L219"/>
</calcChain>
</file>

<file path=xl/sharedStrings.xml><?xml version="1.0" encoding="utf-8"?>
<sst xmlns="http://schemas.openxmlformats.org/spreadsheetml/2006/main" count="535" uniqueCount="213">
  <si>
    <t>αΑ</t>
  </si>
  <si>
    <t>αρ. συμβολ</t>
  </si>
  <si>
    <t>ημερο μηνία</t>
  </si>
  <si>
    <t>πράξη</t>
  </si>
  <si>
    <t>ποσό πράξης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</si>
  <si>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</si>
  <si>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</si>
  <si>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</si>
  <si>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</si>
  <si>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</si>
  <si>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</si>
  <si>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</si>
  <si>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</si>
  <si>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>Θάσος</t>
  </si>
  <si>
    <t>ΤΟΓΚΑ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</si>
  <si>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</si>
  <si>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</si>
  <si>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</si>
  <si>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</si>
  <si>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219-10</t>
  </si>
  <si>
    <t>ΔΟΛΟΣ</t>
  </si>
  <si>
    <t>Λιμενάρια Θάσου</t>
  </si>
  <si>
    <t>αγοραπωλησια</t>
  </si>
  <si>
    <t>219-18</t>
  </si>
  <si>
    <t>Σωτήρος Θάσου</t>
  </si>
  <si>
    <t xml:space="preserve">προσύμφωνο αγοραπ = αρραβών = </t>
  </si>
  <si>
    <t>219-2</t>
  </si>
  <si>
    <t>Πρίνος Θάσου</t>
  </si>
  <si>
    <t xml:space="preserve">σύσταση δουλείας </t>
  </si>
  <si>
    <t>Καλιράχη Θάσου</t>
  </si>
  <si>
    <t>219-14</t>
  </si>
  <si>
    <t>σύσταση καθέτου &amp; διανομή &amp; κανονισμόςχρήσης</t>
  </si>
  <si>
    <t>κ-18 ελέγχου ΤΑΝ</t>
  </si>
  <si>
    <t>κ-18 βάσει  zηλ</t>
  </si>
  <si>
    <t xml:space="preserve">έρχεται </t>
  </si>
  <si>
    <t>219-7-1</t>
  </si>
  <si>
    <t>219-6</t>
  </si>
  <si>
    <t>Μαριές Θάσου</t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</si>
  <si>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 xml:space="preserve">από 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</si>
  <si>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 xml:space="preserve">δημιουργία των ''προσωπικών χαρτών'' </t>
    </r>
  </si>
  <si>
    <t>προσυμφ αγοραπ αρραβών =</t>
  </si>
  <si>
    <t>ματθαιουΑθανασιος ΠΡΟΣ κεραμιδηςΓεωργιος &amp; κΑθανασία</t>
  </si>
  <si>
    <t>προσυμφ αγοραπ - τίμημα = αρραβών =</t>
  </si>
  <si>
    <t>αγοραπωλησία  , Δ.Ο.Υ = 198.257,74 , τίμημα =</t>
  </si>
  <si>
    <t xml:space="preserve">αγοραπωλησία τίμημα =40.000 εκτίμηση Δ.Ο.Υ. = </t>
  </si>
  <si>
    <t>αγοραπωλησία ακινήτου , αντικειμενική =4.390,34 τίμημα =</t>
  </si>
  <si>
    <t>αγοραπωλησία ακινήτου , τίμημα =8.000 , αντικειμενική =</t>
  </si>
  <si>
    <t>SOS προσωπικός χάρτης</t>
  </si>
  <si>
    <t>πληρεξούσιο</t>
  </si>
  <si>
    <t>219-15</t>
  </si>
  <si>
    <t>219-9</t>
  </si>
  <si>
    <t>ΑΓΑΠΕ = ουδεμία υποχρέωση &amp; καμία ''ΤΟΓΚΑ'' στο χτές</t>
  </si>
  <si>
    <t>219-16</t>
  </si>
  <si>
    <t>Θεολόγος</t>
  </si>
  <si>
    <t>;;???;;</t>
  </si>
  <si>
    <t>Καλιράχη</t>
  </si>
  <si>
    <t>μεταγραφή μετά από 1 έτος ;;;</t>
  </si>
  <si>
    <t>;;???;;;;</t>
  </si>
  <si>
    <t>μεταγραφή μετά από 9 έτη ;;;</t>
  </si>
  <si>
    <t>μεταγραφή μετά από 17 έτη ;;;</t>
  </si>
  <si>
    <t xml:space="preserve">διανομή   </t>
  </si>
  <si>
    <t>μεταγραφή μετά από 19 έτη ;;;</t>
  </si>
  <si>
    <t>μεταγραφή μετά από 18 έτη ;;;</t>
  </si>
  <si>
    <t>μεταγραφή μετά από 6 έτη ;;;</t>
  </si>
  <si>
    <t>2 φορές μεταγραφή( 24-8-01 &amp; 20-4-07)</t>
  </si>
  <si>
    <t>διανομή</t>
  </si>
  <si>
    <t>μεταγραφή μετά από 3 έτη &amp; 5 μήνες;;;</t>
  </si>
  <si>
    <t>2 φορές μεταγραφή( 25-4-02 &amp; 9-8-05)</t>
  </si>
  <si>
    <t>μεταγραφή μετά από 15 έτη ;;;!!!</t>
  </si>
  <si>
    <t>μεταγραφή μετά από 6 έτη ;;;!!!</t>
  </si>
  <si>
    <t>μεταγραφή μετά από 14 έτη ;;;!!!</t>
  </si>
  <si>
    <t>μεταγραφή μετά από 9 έτη ;;;!!!</t>
  </si>
  <si>
    <t>μεταγραφή μετά από 18 έτη ;;;!!!</t>
  </si>
  <si>
    <t>μεταγραφή μετά από 4 έτη ;;;!!!</t>
  </si>
  <si>
    <t>μεταγραφή μετά από 5 έτη ;;;!!!</t>
  </si>
  <si>
    <t>;;???;;;</t>
  </si>
  <si>
    <t>τα κατωτέρω στοιχεία           … είναι από αρχείο μεταγραφών</t>
  </si>
  <si>
    <t>Λιμεναρια</t>
  </si>
  <si>
    <t>κατάθεση εγγράφων { ιδιωτΣυμφ προσυμφΑγορ =65.000 αρραβών =</t>
  </si>
  <si>
    <t>αγοραπωλησία -3.035,27 , οριζόντιος σύσταση -60.704,53 , κάθετος σύσταση 24.147,08</t>
  </si>
  <si>
    <t>υπό αίρεση ΑΝ ΕΧΕΙ κ-15 = 1,3% = 527,27€</t>
  </si>
  <si>
    <t>Πρινος</t>
  </si>
  <si>
    <t>αγοραπωλησία Δ.Ο.Υ. 6.000 τίμημα =</t>
  </si>
  <si>
    <t>Σωτηρος</t>
  </si>
  <si>
    <t>έρχεται</t>
  </si>
  <si>
    <t>αν είναι ΤΟΓΚΑ ;;;;;;; ( έτους ή 5ετίας ή 9ετίας</t>
  </si>
  <si>
    <t>2001-7ος</t>
  </si>
  <si>
    <t>Los Angeles -USA</t>
  </si>
  <si>
    <t xml:space="preserve">υπό αίρεση ΑΝ ΕΧΕΙ κ-15 = </t>
  </si>
  <si>
    <t>Ποταμιά</t>
  </si>
  <si>
    <t>αν είναι ΤΟΓΚΑ ;;;;;;; ( έτους ή 5ετίας ή 17ετίας</t>
  </si>
  <si>
    <t>219-47</t>
  </si>
  <si>
    <t xml:space="preserve">αγοραπωλησία τίμημα = Δ.Ο.Υ. = </t>
  </si>
  <si>
    <t>αγοραπωλησίας προσύμφωνο τίμημα 150.000 αρραβών =</t>
  </si>
  <si>
    <t>αγοραπωλησία τίμημα = Δ.Ο.Υ. =</t>
  </si>
  <si>
    <t>αγοραπωλησία τίμημα 2.000 Δ.Ο.Υ. =</t>
  </si>
  <si>
    <t xml:space="preserve">αγοραπωλησία Δ.Ο.Υ. 4.079,4 τίμημα = </t>
  </si>
  <si>
    <t xml:space="preserve">ΚΑΚΩΣ ο έλεγχος ΤΑΝ το κατωχηρώνει ως γονική </t>
  </si>
  <si>
    <t>σύνολο κ-15 &amp; κ-17 = 422,48</t>
  </si>
  <si>
    <t>ο έλεγχος ΤΑΝ καταχωρεί την μισή πράξη</t>
  </si>
  <si>
    <t>219-53</t>
  </si>
  <si>
    <t>Πρίνος</t>
  </si>
  <si>
    <t>219-74</t>
  </si>
  <si>
    <t>αγοραπωλησία Δ.Ο.Υ = 258.643,34 τίμημα =</t>
  </si>
  <si>
    <t>αγοραπωλησία Δ.Ο.Υ = 249.986,79 τίμημα =</t>
  </si>
  <si>
    <t>αγοραπωλησία Δ.Ο.Υ = 36.960,76 τίμημα =</t>
  </si>
  <si>
    <t>Ποτός Θάσου</t>
  </si>
  <si>
    <t>έπρεπε να χρεώσει</t>
  </si>
  <si>
    <t>χρέωσε</t>
  </si>
  <si>
    <t>ΜΗ χρεωθέν ΦΠΑ</t>
  </si>
  <si>
    <t>διαφυγών φόρος εισοδήματος</t>
  </si>
  <si>
    <t>ημερομηνία απαίτησης</t>
  </si>
  <si>
    <t>πράξη βάσει ΑΓΑΠΕ</t>
  </si>
  <si>
    <t>πράξη βάσει ΤΑΝ</t>
  </si>
  <si>
    <t>αγοραπωλησία τίμημα = 18.000δρχ Δ.Ο.Υ = 900.000δρχ</t>
  </si>
  <si>
    <t>αγοραπωλησία = 900.000δρχ</t>
  </si>
  <si>
    <t>ποσό πράξης βάσει ΑΓΑΠΕ</t>
  </si>
  <si>
    <t>ποσό πράξης βάσει ΤΑΝ</t>
  </si>
  <si>
    <t>Παναγία</t>
  </si>
  <si>
    <t>219-96</t>
  </si>
  <si>
    <t>219-97</t>
  </si>
  <si>
    <t>αγοραπωλησία = 10.000.000δρχ</t>
  </si>
  <si>
    <t>219-110</t>
  </si>
  <si>
    <t>αγοραπωλησία αγροτεμαχίου τίμημα = Δ.Ο.Υ. = 7.000.000δρχ</t>
  </si>
  <si>
    <t>αγοραπωλησία = 7.000.000δρχ</t>
  </si>
  <si>
    <t>διανομή αγροτεμαχίου 2στρ [σε 4 μερτικά] , [= 1.082.160δρχ</t>
  </si>
  <si>
    <t>διανομή [= 1.082.160δρχ</t>
  </si>
  <si>
    <t>Μαριές</t>
  </si>
  <si>
    <t>καθεστώς ΤΟΓΚΑΣ</t>
  </si>
  <si>
    <t>ΑΝ όχι ΤΟΓΚΑ = 10.653€</t>
  </si>
  <si>
    <t>μεταγραφή = 03/12/2019 = σε 20έτη &amp; 3μήνες</t>
  </si>
  <si>
    <t>219-149</t>
  </si>
  <si>
    <t>οριζόντιος ΣΥΣΤΑΣΗ</t>
  </si>
  <si>
    <t>αν ΤΟΓΚΑ η απαίτηση (''υποχρεωτικά'') = 20.543€</t>
  </si>
  <si>
    <t>219-118</t>
  </si>
  <si>
    <t>αν ΌΧΙ σε καθεστώς ΤΟΓΚΑΣ</t>
  </si>
  <si>
    <t>απαίτηση 4.198€ {''υποχρεωτικά'' = 2.707€ &amp; ''ηθικώς πρέπει'' = 1.491€</t>
  </si>
  <si>
    <t>ΔΕΝ</t>
  </si>
  <si>
    <t>αγοραπωλησία Δ.Ο.Υ. = 20.289,62 , τίμημα =</t>
  </si>
  <si>
    <t>απαίτηση 5.785€ {''υποχρεωτικά'' = 4.107€ &amp; ''ηθικώς πρέπει'' = 1.678€</t>
  </si>
  <si>
    <t>219-150</t>
  </si>
  <si>
    <t>κάθετος ΣΥΣΤΑΣΗ</t>
  </si>
  <si>
    <t>ενσωμάτωση ΑΝΩ</t>
  </si>
  <si>
    <t>αν ΌΧΙ σε καθεστώς ΤΟΓΚΑΣ απαίτηση = 7.854€ {''υποχρεωτικά'' = 5.463€ &amp; ''ηθικώς πρέπει'' = 2.391€</t>
  </si>
  <si>
    <t>αν ΌΧΙ σε καθεστώς ΤΟΓΚΑΣ απαίτηση = 4.050€ {''υποχρεωτικά'' = 2.735€ &amp; ''ηθικώς πρέπει'' = 1.315€</t>
  </si>
  <si>
    <t>219-54</t>
  </si>
  <si>
    <t>αγοραπωλησίας ΠΡΟΣΥΜΦΩΝΟ τίμημα = 3.700.000δρχ αρραβών = 100.000δρχ</t>
  </si>
  <si>
    <t>ΠΟΤΑΜΙΑ</t>
  </si>
  <si>
    <t>αν ΌΧΙ καθεστώς ΤΟΓΚΑΣ απαίτηση = 1.240€ (''υποχρεωτικά'' = 735€ &amp; ''ηθικώς πρέπει'' = 505€)</t>
  </si>
  <si>
    <t>αγοραπωλησίας ΠΡΟΣΥΜΦΩΝΟ τίμημα = αρραβών = 3.000.000δρχ</t>
  </si>
  <si>
    <t>αν ΌΧΙ καθεστώς ΤΟΓΚΑΣ απαίτηση = 3.674€ (''υποχρεωτικά'' = 2.188€ &amp; ''ηθικώς πρέπει'' = 1.486€)</t>
  </si>
  <si>
    <t>αν ΌΧΙ καθεστώς ΤΟΓΚΑΣ απαίτηση = 5.993€ (''υποχρεωτικά'' = 3.641€ &amp; ''ηθικώς πρέπει'' = 2.352€)</t>
  </si>
  <si>
    <t>αγοραπωλησίας ΠΡΟΣΥΜΦΩΝΟ τίμημα = αρραβών = 3.350.000δρχ</t>
  </si>
  <si>
    <t>αν ΌΧΙ καθεστώς ΤΟΓΚΑΣ απαίτηση = 1267€ (''υποχρεωτικά'' = 798€ &amp; ''ηθικώς πρέπει'' = 469€)</t>
  </si>
  <si>
    <t>219-17</t>
  </si>
  <si>
    <t>ΠΑΝΑΓΙΑ</t>
  </si>
  <si>
    <t>αν ΌΧΙ καθεστώς ΤΟΓΚΑΣ απαίτηση = 10.192€ (''υποχρεωτικά'' = 6.339€ &amp; ''ηθικώς πρέπει'' = 3.853€)</t>
  </si>
  <si>
    <t>αγοραπωλησία τίμημα = 3.800.000 Δ.Ο.Υ. = 3.850.000δρχ</t>
  </si>
  <si>
    <t>αν ΌΧΙ καθεστώς ΤΟΓΚΑΣ απαίτηση = 3.586€ (''υποχρεωτικά'' = 2.178€ &amp; ''ηθικώς πρέπει'' = 1.408€)</t>
  </si>
  <si>
    <t>219-157</t>
  </si>
  <si>
    <t>Λιμενάρια</t>
  </si>
  <si>
    <t>αν ΌΧΙ σε καθεστώς ΤΟΓΚΑΣ απαίτηση = 10.238€ {''υποχρεωτικά'' = 6.269€ &amp; ''ηθικώς πρέπει'' = 3.969€</t>
  </si>
  <si>
    <t>219-158</t>
  </si>
  <si>
    <t>αν ΌΧΙ σε καθεστώς ΤΟΓΚΑΣ απαίτηση = 3.034€ {''υποχρεωτικά'' = 2.021€ &amp; ''ηθικώς πρέπει'' = 1.012€</t>
  </si>
  <si>
    <t>219-119</t>
  </si>
  <si>
    <t>αγοραπωλησία τίμημα = 10.000 Δ.Ο.Υ. =</t>
  </si>
  <si>
    <t>Σωτήρος</t>
  </si>
  <si>
    <t>αν ΌΧΙ σε καθεστώς ΤΟΓΚΑΣ απαίτηση = 6.034€ {''υποχρεωτικά'' = 4.265€ &amp; ''ηθικώς πρέπει'' = 1.769€</t>
  </si>
  <si>
    <t>219-161</t>
  </si>
  <si>
    <t>αν ΌΧΙ σε καθεστώς ΤΟΓΚΑΣ απαίτηση = 4.487€ {''υποχρεωτικά'' = 2.797€ &amp; ''ηθικώς πρέπει'' = 1.690€</t>
  </si>
  <si>
    <t>219-162</t>
  </si>
  <si>
    <t>;;;???</t>
  </si>
  <si>
    <t>αγοραπωλησίας ΠΡΟΣΥΜΦΩΝΟ τίμημα  = αρραβων =</t>
  </si>
  <si>
    <t>Καληράχη</t>
  </si>
  <si>
    <t>αν ΌΧΙ σε καθεστώς ΤΟΓΚΑΣ απαίτηση =  3.397€ {''υποχρεωτικά'' = 1.281€ &amp; ''ηθικώς πρέπει'' = 2.116€</t>
  </si>
  <si>
    <t>αν ΌΧΙ σε καθεστώς ΤΟΓΚΑΣ απαίτηση =  33€ {''υποχρεωτικά'' = 13€ &amp; ''ηθικώς πρέπει'' = 20€</t>
  </si>
  <si>
    <t>αν ΌΧΙ σε καθεστώς ΤΟΓΚΑΣ απαίτηση = 4.563€ {''υποχρεωτικά'' = 2.896€ &amp; ''ηθικώς πρέπει'' = 1.667€</t>
  </si>
  <si>
    <t>219-57</t>
  </si>
  <si>
    <t>αγοραπωλησία  τίμημα = Δ.Ο.Υ. =</t>
  </si>
  <si>
    <t>αγοραπωλησία [από 1/2 οικόπεδο ]  τίμημα = 52.000 Δ.Ο.Υ. =</t>
  </si>
  <si>
    <t>αγοραπωλησία &amp; δουλεία  τίμημα = 52.000 Δ.Ο.Υ. =</t>
  </si>
  <si>
    <t>καθεστώς ΔΟΛΟΥ</t>
  </si>
  <si>
    <t>ενσωματώνεται</t>
  </si>
  <si>
    <t>αν ΌΧΙ σε καθεστώς ΔΟΛΟΥ  απαίτηση =  5.846€ {''υποχρεωτικά'' = 3.362€ &amp; ''ηθικώς πρέπει'' = 2.485€</t>
  </si>
  <si>
    <t>αν ΌΧΙ σε καθεστώς ΔΟΛΟΥ  απαίτηση =  12.184€ {''υποχρεωτικά'' = 7.669€ &amp; ''ηθικώς πρέπει'' = 4.516€</t>
  </si>
  <si>
    <t>219-16κ</t>
  </si>
  <si>
    <t>αγοραπωλησία οικοπεδου τίμημα = 800.000 Δ.Ο.Υ. =</t>
  </si>
  <si>
    <t>???</t>
  </si>
  <si>
    <t>ΛΙΜΕΝΑΣ</t>
  </si>
  <si>
    <t>διαφυγόντα ταμεία -χαρτόσημα</t>
  </si>
  <si>
    <t>προς κ. Τερζίδη Κύρο</t>
  </si>
  <si>
    <t>αγοραπωλησία Δ.Ο.Υ. = 26.996,90 τίμημα =</t>
  </si>
  <si>
    <t>αγοραπωλησίας ΠΡΟΣΥΜΦΩΝΟ τίμημα = αρραβών =</t>
  </si>
  <si>
    <t>219-21</t>
  </si>
  <si>
    <t>αγοραπωλησία  τίμημα = 160.000 Δ.Ο.Υ. =</t>
  </si>
  <si>
    <t>αν ΌΧΙ καθεστώς ΔΟΛΟΥ απαίτηση = 3.804€ (''υποχρεωτικά'' = 2.637€ &amp; ''ηθικώς πρέπει'' = 1.167€)</t>
  </si>
  <si>
    <t>αγοραπ προσύμφ ... -αραβών = 12.500</t>
  </si>
  <si>
    <t xml:space="preserve">εξόφληση </t>
  </si>
  <si>
    <t>αγοραπωλησία ΒΑΣΕΙ ... προσυμφώνου τίμημα = αρραβών = 3.000.000δρχ {8.804,11} Δ.Ο.Υ. = 13.091,83</t>
  </si>
  <si>
    <t>αγοραπωλησία ΒΑΣΕΙ  προσυμφ   τίμ = αρρ 1,3εκ  Δ.Ο.Υ. 10εκ ΑΡΑ 8.700.000δρχ</t>
  </si>
  <si>
    <t>αγοραπωλησία {75% κυριότητα &amp; 25%ψιλή κυριότητα}  τίμημα = 25.000 Δ.Ο.Υ. =</t>
  </si>
  <si>
    <t xml:space="preserve">αγοραπωλησία {25% επικαρπία} </t>
  </si>
  <si>
    <t xml:space="preserve">διανομή </t>
  </si>
  <si>
    <t>αγοραπωλησία ΒΑΣΕΙ …….. προσυμφώνου  τίμημα  = αρραβων = 7.000 Δ.Ο.Υ. =</t>
  </si>
  <si>
    <t>αγοραπωλησία ΒΑΣΕΙ ….. προσυμφώνου</t>
  </si>
  <si>
    <t xml:space="preserve">αγοραπωλησία ΒΑΣΕΙ  προσυμφ  …..καπολα  τίμημα 1,3εκ  Δ.Ο.Υ. 10εκ </t>
  </si>
  <si>
    <t>αγοραπωλησία ΒΑΣΕΙ ... προσυμφώνου τίμημα = 3.000.000δρχ {8.804,11} Δ.Ο.Υ. = 13.091,83</t>
  </si>
  <si>
    <t>πολλαπλή 2</t>
  </si>
  <si>
    <t>πολλαπλή 3</t>
  </si>
  <si>
    <t>αγοραπωλ -προσυμφ-... - αραβών = 15.000</t>
  </si>
  <si>
    <t>αγοραπωλ -προσυμφ-... - αραβών = 0</t>
  </si>
  <si>
    <t>αγοραπ προσυμφ -... τίμημα = 45.000 -αρραβών = 0</t>
  </si>
  <si>
    <t>αγοραπωλησία -προσύμφ -... τίμημα = αρραβών = 1.581,21 , Δ.Ο.Υ.=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</si>
</sst>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b/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2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1">
    <xf numFmtId="0" fontId="0" fillId="0" borderId="0" xfId="0"/>
    <xf numFmtId="43" fontId="3" fillId="0" borderId="1" xfId="1" applyFont="1" applyBorder="1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164" fontId="10" fillId="0" borderId="10" xfId="1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3" fillId="0" borderId="1" xfId="1" applyFont="1" applyFill="1" applyBorder="1"/>
    <xf numFmtId="43" fontId="10" fillId="0" borderId="8" xfId="1" applyFont="1" applyFill="1" applyBorder="1" applyAlignment="1">
      <alignment horizontal="right" vertic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0" fontId="11" fillId="0" borderId="8" xfId="0" applyFont="1" applyFill="1" applyBorder="1" applyAlignment="1">
      <alignment horizontal="left" wrapText="1"/>
    </xf>
    <xf numFmtId="0" fontId="6" fillId="7" borderId="8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horizontal="center"/>
    </xf>
    <xf numFmtId="43" fontId="11" fillId="5" borderId="9" xfId="1" applyFont="1" applyFill="1" applyBorder="1" applyAlignment="1">
      <alignment horizontal="center"/>
    </xf>
    <xf numFmtId="43" fontId="11" fillId="5" borderId="1" xfId="1" applyFont="1" applyFill="1" applyBorder="1"/>
    <xf numFmtId="43" fontId="11" fillId="5" borderId="8" xfId="1" applyFont="1" applyFill="1" applyBorder="1" applyAlignment="1">
      <alignment horizontal="center"/>
    </xf>
    <xf numFmtId="43" fontId="11" fillId="5" borderId="15" xfId="1" applyFont="1" applyFill="1" applyBorder="1" applyAlignment="1">
      <alignment horizontal="center"/>
    </xf>
    <xf numFmtId="43" fontId="11" fillId="5" borderId="8" xfId="1" applyFont="1" applyFill="1" applyBorder="1"/>
    <xf numFmtId="14" fontId="10" fillId="0" borderId="18" xfId="0" applyNumberFormat="1" applyFont="1" applyFill="1" applyBorder="1" applyAlignment="1">
      <alignment horizontal="center" vertical="center"/>
    </xf>
    <xf numFmtId="43" fontId="11" fillId="0" borderId="12" xfId="1" applyFont="1" applyFill="1" applyBorder="1"/>
    <xf numFmtId="43" fontId="11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wrapText="1"/>
    </xf>
    <xf numFmtId="43" fontId="11" fillId="0" borderId="13" xfId="1" applyFont="1" applyFill="1" applyBorder="1"/>
    <xf numFmtId="0" fontId="11" fillId="0" borderId="22" xfId="0" applyFont="1" applyFill="1" applyBorder="1" applyAlignment="1">
      <alignment horizontal="left" wrapText="1"/>
    </xf>
    <xf numFmtId="43" fontId="11" fillId="0" borderId="22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43" fontId="11" fillId="5" borderId="22" xfId="1" applyFont="1" applyFill="1" applyBorder="1"/>
    <xf numFmtId="0" fontId="11" fillId="0" borderId="29" xfId="0" applyFont="1" applyFill="1" applyBorder="1"/>
    <xf numFmtId="0" fontId="11" fillId="0" borderId="0" xfId="0" applyFont="1" applyFill="1" applyBorder="1"/>
    <xf numFmtId="43" fontId="11" fillId="3" borderId="9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164" fontId="10" fillId="0" borderId="18" xfId="1" applyNumberFormat="1" applyFont="1" applyFill="1" applyBorder="1" applyAlignment="1">
      <alignment horizontal="center" vertical="center"/>
    </xf>
    <xf numFmtId="43" fontId="3" fillId="5" borderId="1" xfId="1" applyFont="1" applyFill="1" applyBorder="1"/>
    <xf numFmtId="0" fontId="11" fillId="0" borderId="15" xfId="0" applyFont="1" applyFill="1" applyBorder="1" applyAlignment="1">
      <alignment horizontal="left" wrapText="1"/>
    </xf>
    <xf numFmtId="43" fontId="11" fillId="0" borderId="12" xfId="1" applyFont="1" applyFill="1" applyBorder="1" applyAlignment="1">
      <alignment horizontal="center"/>
    </xf>
    <xf numFmtId="43" fontId="11" fillId="0" borderId="15" xfId="1" applyFont="1" applyFill="1" applyBorder="1" applyAlignment="1">
      <alignment horizontal="center"/>
    </xf>
    <xf numFmtId="164" fontId="11" fillId="0" borderId="1" xfId="1" applyNumberFormat="1" applyFont="1" applyFill="1" applyBorder="1"/>
    <xf numFmtId="0" fontId="11" fillId="0" borderId="1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164" fontId="11" fillId="0" borderId="8" xfId="1" applyNumberFormat="1" applyFont="1" applyFill="1" applyBorder="1"/>
    <xf numFmtId="164" fontId="10" fillId="0" borderId="8" xfId="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textRotation="31" wrapText="1"/>
    </xf>
    <xf numFmtId="14" fontId="10" fillId="0" borderId="12" xfId="0" applyNumberFormat="1" applyFont="1" applyFill="1" applyBorder="1" applyAlignment="1">
      <alignment vertical="center"/>
    </xf>
    <xf numFmtId="43" fontId="10" fillId="5" borderId="22" xfId="1" applyFont="1" applyFill="1" applyBorder="1" applyAlignment="1">
      <alignment horizontal="right" vertical="center"/>
    </xf>
    <xf numFmtId="43" fontId="10" fillId="0" borderId="22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wrapText="1"/>
    </xf>
    <xf numFmtId="43" fontId="11" fillId="0" borderId="21" xfId="1" applyFont="1" applyFill="1" applyBorder="1" applyAlignment="1">
      <alignment horizontal="center"/>
    </xf>
    <xf numFmtId="43" fontId="11" fillId="0" borderId="21" xfId="1" applyFont="1" applyFill="1" applyBorder="1"/>
    <xf numFmtId="43" fontId="11" fillId="5" borderId="21" xfId="1" applyFont="1" applyFill="1" applyBorder="1" applyAlignment="1">
      <alignment horizontal="center"/>
    </xf>
    <xf numFmtId="43" fontId="11" fillId="5" borderId="21" xfId="1" applyFont="1" applyFill="1" applyBorder="1"/>
    <xf numFmtId="43" fontId="11" fillId="0" borderId="15" xfId="1" applyFont="1" applyFill="1" applyBorder="1"/>
    <xf numFmtId="43" fontId="11" fillId="5" borderId="15" xfId="1" applyFont="1" applyFill="1" applyBorder="1"/>
    <xf numFmtId="14" fontId="10" fillId="0" borderId="19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wrapText="1"/>
    </xf>
    <xf numFmtId="43" fontId="10" fillId="0" borderId="21" xfId="1" applyFont="1" applyFill="1" applyBorder="1" applyAlignment="1">
      <alignment horizontal="right" vertical="center"/>
    </xf>
    <xf numFmtId="14" fontId="10" fillId="0" borderId="14" xfId="0" applyNumberFormat="1" applyFont="1" applyFill="1" applyBorder="1" applyAlignment="1">
      <alignment horizontal="center" vertical="center"/>
    </xf>
    <xf numFmtId="43" fontId="10" fillId="5" borderId="15" xfId="1" applyFont="1" applyFill="1" applyBorder="1" applyAlignment="1">
      <alignment horizontal="right" vertical="center"/>
    </xf>
    <xf numFmtId="164" fontId="10" fillId="0" borderId="19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3" borderId="22" xfId="1" applyFont="1" applyFill="1" applyBorder="1" applyAlignment="1">
      <alignment horizontal="center"/>
    </xf>
    <xf numFmtId="164" fontId="10" fillId="5" borderId="22" xfId="1" applyNumberFormat="1" applyFont="1" applyFill="1" applyBorder="1" applyAlignment="1">
      <alignment horizontal="center" vertical="center"/>
    </xf>
    <xf numFmtId="14" fontId="10" fillId="5" borderId="22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wrapText="1"/>
    </xf>
    <xf numFmtId="43" fontId="11" fillId="0" borderId="17" xfId="1" applyFont="1" applyFill="1" applyBorder="1" applyAlignment="1">
      <alignment horizontal="center"/>
    </xf>
    <xf numFmtId="164" fontId="10" fillId="8" borderId="27" xfId="1" applyNumberFormat="1" applyFont="1" applyFill="1" applyBorder="1" applyAlignment="1">
      <alignment horizontal="center" vertical="center"/>
    </xf>
    <xf numFmtId="164" fontId="10" fillId="0" borderId="28" xfId="1" applyNumberFormat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wrapText="1"/>
    </xf>
    <xf numFmtId="43" fontId="10" fillId="0" borderId="28" xfId="1" applyFont="1" applyFill="1" applyBorder="1" applyAlignment="1">
      <alignment horizontal="right" vertical="center"/>
    </xf>
    <xf numFmtId="43" fontId="11" fillId="0" borderId="28" xfId="1" applyFont="1" applyFill="1" applyBorder="1" applyAlignment="1">
      <alignment horizontal="center"/>
    </xf>
    <xf numFmtId="43" fontId="11" fillId="0" borderId="28" xfId="1" applyFont="1" applyFill="1" applyBorder="1"/>
    <xf numFmtId="43" fontId="11" fillId="5" borderId="28" xfId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/>
    </xf>
    <xf numFmtId="43" fontId="11" fillId="0" borderId="22" xfId="1" applyFont="1" applyFill="1" applyBorder="1" applyAlignment="1"/>
    <xf numFmtId="164" fontId="11" fillId="5" borderId="22" xfId="1" applyNumberFormat="1" applyFont="1" applyFill="1" applyBorder="1"/>
    <xf numFmtId="43" fontId="11" fillId="3" borderId="15" xfId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3" fontId="10" fillId="0" borderId="1" xfId="1" applyFont="1" applyFill="1" applyBorder="1" applyAlignment="1">
      <alignment horizontal="left" vertical="center"/>
    </xf>
    <xf numFmtId="14" fontId="10" fillId="0" borderId="22" xfId="0" applyNumberFormat="1" applyFont="1" applyFill="1" applyBorder="1" applyAlignment="1">
      <alignment horizontal="center" vertical="center"/>
    </xf>
    <xf numFmtId="164" fontId="10" fillId="0" borderId="22" xfId="1" applyNumberFormat="1" applyFont="1" applyFill="1" applyBorder="1" applyAlignment="1">
      <alignment horizontal="center" vertical="center"/>
    </xf>
    <xf numFmtId="43" fontId="11" fillId="5" borderId="9" xfId="1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wrapText="1"/>
    </xf>
    <xf numFmtId="0" fontId="11" fillId="0" borderId="28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43" fontId="10" fillId="0" borderId="1" xfId="1" applyFont="1" applyFill="1" applyBorder="1" applyAlignment="1">
      <alignment vertical="center"/>
    </xf>
    <xf numFmtId="0" fontId="11" fillId="0" borderId="0" xfId="0" applyFont="1" applyAlignment="1"/>
    <xf numFmtId="43" fontId="3" fillId="3" borderId="1" xfId="1" applyFont="1" applyFill="1" applyBorder="1"/>
    <xf numFmtId="43" fontId="11" fillId="5" borderId="28" xfId="1" applyFont="1" applyFill="1" applyBorder="1"/>
    <xf numFmtId="0" fontId="3" fillId="0" borderId="8" xfId="0" applyFont="1" applyFill="1" applyBorder="1" applyAlignment="1">
      <alignment horizontal="left" wrapText="1"/>
    </xf>
    <xf numFmtId="43" fontId="10" fillId="0" borderId="22" xfId="1" applyFont="1" applyFill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0" fontId="3" fillId="0" borderId="29" xfId="0" applyFont="1" applyFill="1" applyBorder="1"/>
    <xf numFmtId="43" fontId="12" fillId="6" borderId="1" xfId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21" fillId="0" borderId="0" xfId="0" applyFont="1" applyFill="1"/>
    <xf numFmtId="0" fontId="3" fillId="0" borderId="9" xfId="0" applyFont="1" applyFill="1" applyBorder="1" applyAlignment="1">
      <alignment horizontal="left" wrapText="1"/>
    </xf>
    <xf numFmtId="16" fontId="11" fillId="0" borderId="1" xfId="0" applyNumberFormat="1" applyFont="1" applyFill="1" applyBorder="1" applyAlignment="1">
      <alignment wrapText="1"/>
    </xf>
    <xf numFmtId="43" fontId="11" fillId="5" borderId="12" xfId="1" applyFont="1" applyFill="1" applyBorder="1" applyAlignment="1">
      <alignment horizontal="center"/>
    </xf>
    <xf numFmtId="43" fontId="15" fillId="3" borderId="1" xfId="1" applyFont="1" applyFill="1" applyBorder="1" applyAlignment="1">
      <alignment horizontal="center"/>
    </xf>
    <xf numFmtId="43" fontId="3" fillId="0" borderId="0" xfId="1" applyFont="1" applyFill="1"/>
    <xf numFmtId="164" fontId="10" fillId="7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wrapText="1"/>
    </xf>
    <xf numFmtId="43" fontId="11" fillId="3" borderId="9" xfId="1" applyFont="1" applyFill="1" applyBorder="1"/>
    <xf numFmtId="164" fontId="10" fillId="8" borderId="1" xfId="1" applyNumberFormat="1" applyFont="1" applyFill="1" applyBorder="1" applyAlignment="1">
      <alignment horizontal="center" vertical="center"/>
    </xf>
    <xf numFmtId="164" fontId="12" fillId="6" borderId="2" xfId="1" applyNumberFormat="1" applyFont="1" applyFill="1" applyBorder="1"/>
    <xf numFmtId="164" fontId="12" fillId="6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43" fontId="11" fillId="5" borderId="31" xfId="1" applyFont="1" applyFill="1" applyBorder="1" applyAlignment="1">
      <alignment horizontal="center"/>
    </xf>
    <xf numFmtId="164" fontId="6" fillId="7" borderId="8" xfId="1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5" borderId="15" xfId="1" applyNumberFormat="1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5" borderId="28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22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2" fillId="6" borderId="1" xfId="1" applyNumberFormat="1" applyFont="1" applyFill="1" applyBorder="1" applyAlignment="1">
      <alignment horizontal="center"/>
    </xf>
    <xf numFmtId="164" fontId="6" fillId="0" borderId="1" xfId="1" applyNumberFormat="1" applyFont="1" applyBorder="1"/>
    <xf numFmtId="43" fontId="10" fillId="11" borderId="22" xfId="1" applyFont="1" applyFill="1" applyBorder="1" applyAlignment="1">
      <alignment horizontal="center"/>
    </xf>
    <xf numFmtId="164" fontId="10" fillId="11" borderId="22" xfId="1" applyNumberFormat="1" applyFont="1" applyFill="1" applyBorder="1" applyAlignment="1">
      <alignment horizontal="center"/>
    </xf>
    <xf numFmtId="43" fontId="10" fillId="11" borderId="8" xfId="1" applyFont="1" applyFill="1" applyBorder="1" applyAlignment="1">
      <alignment horizontal="center"/>
    </xf>
    <xf numFmtId="164" fontId="10" fillId="11" borderId="8" xfId="1" applyNumberFormat="1" applyFont="1" applyFill="1" applyBorder="1" applyAlignment="1">
      <alignment horizontal="center"/>
    </xf>
    <xf numFmtId="43" fontId="11" fillId="11" borderId="13" xfId="1" applyFont="1" applyFill="1" applyBorder="1" applyAlignment="1">
      <alignment horizontal="center"/>
    </xf>
    <xf numFmtId="164" fontId="11" fillId="11" borderId="13" xfId="1" applyNumberFormat="1" applyFont="1" applyFill="1" applyBorder="1" applyAlignment="1">
      <alignment horizontal="center"/>
    </xf>
    <xf numFmtId="43" fontId="11" fillId="11" borderId="8" xfId="1" applyFont="1" applyFill="1" applyBorder="1" applyAlignment="1">
      <alignment horizontal="center"/>
    </xf>
    <xf numFmtId="164" fontId="11" fillId="11" borderId="8" xfId="1" applyNumberFormat="1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 applyAlignment="1">
      <alignment horizontal="center"/>
    </xf>
    <xf numFmtId="43" fontId="11" fillId="11" borderId="22" xfId="1" applyFont="1" applyFill="1" applyBorder="1" applyAlignment="1">
      <alignment horizontal="center"/>
    </xf>
    <xf numFmtId="164" fontId="11" fillId="11" borderId="22" xfId="1" applyNumberFormat="1" applyFont="1" applyFill="1" applyBorder="1" applyAlignment="1">
      <alignment horizontal="center"/>
    </xf>
    <xf numFmtId="43" fontId="11" fillId="11" borderId="9" xfId="1" applyFont="1" applyFill="1" applyBorder="1" applyAlignment="1">
      <alignment horizontal="center"/>
    </xf>
    <xf numFmtId="43" fontId="11" fillId="11" borderId="15" xfId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21" xfId="1" applyNumberFormat="1" applyFont="1" applyFill="1" applyBorder="1"/>
    <xf numFmtId="164" fontId="11" fillId="0" borderId="15" xfId="1" applyNumberFormat="1" applyFont="1" applyFill="1" applyBorder="1"/>
    <xf numFmtId="164" fontId="11" fillId="0" borderId="22" xfId="1" applyNumberFormat="1" applyFont="1" applyFill="1" applyBorder="1"/>
    <xf numFmtId="164" fontId="11" fillId="0" borderId="13" xfId="1" applyNumberFormat="1" applyFont="1" applyFill="1" applyBorder="1"/>
    <xf numFmtId="164" fontId="11" fillId="0" borderId="28" xfId="1" applyNumberFormat="1" applyFont="1" applyFill="1" applyBorder="1"/>
    <xf numFmtId="164" fontId="11" fillId="0" borderId="21" xfId="1" applyNumberFormat="1" applyFont="1" applyFill="1" applyBorder="1" applyAlignment="1">
      <alignment horizontal="center"/>
    </xf>
    <xf numFmtId="164" fontId="11" fillId="5" borderId="8" xfId="1" applyNumberFormat="1" applyFont="1" applyFill="1" applyBorder="1" applyAlignment="1">
      <alignment horizontal="center"/>
    </xf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0" fontId="6" fillId="3" borderId="8" xfId="0" applyFont="1" applyFill="1" applyBorder="1" applyAlignment="1">
      <alignment horizontal="center" wrapText="1"/>
    </xf>
    <xf numFmtId="164" fontId="11" fillId="0" borderId="30" xfId="1" applyNumberFormat="1" applyFont="1" applyFill="1" applyBorder="1"/>
    <xf numFmtId="164" fontId="11" fillId="10" borderId="21" xfId="1" applyNumberFormat="1" applyFont="1" applyFill="1" applyBorder="1"/>
    <xf numFmtId="164" fontId="11" fillId="10" borderId="1" xfId="1" applyNumberFormat="1" applyFont="1" applyFill="1" applyBorder="1"/>
    <xf numFmtId="164" fontId="11" fillId="10" borderId="15" xfId="1" applyNumberFormat="1" applyFont="1" applyFill="1" applyBorder="1"/>
    <xf numFmtId="0" fontId="3" fillId="0" borderId="1" xfId="0" applyFont="1" applyBorder="1"/>
    <xf numFmtId="0" fontId="0" fillId="0" borderId="1" xfId="0" applyFont="1" applyBorder="1" applyAlignment="1">
      <alignment wrapText="1"/>
    </xf>
    <xf numFmtId="164" fontId="8" fillId="0" borderId="8" xfId="1" applyNumberFormat="1" applyFont="1" applyBorder="1" applyAlignment="1">
      <alignment horizontal="center" wrapText="1"/>
    </xf>
    <xf numFmtId="164" fontId="11" fillId="0" borderId="37" xfId="1" applyNumberFormat="1" applyFont="1" applyFill="1" applyBorder="1"/>
    <xf numFmtId="164" fontId="11" fillId="0" borderId="39" xfId="1" applyNumberFormat="1" applyFont="1" applyFill="1" applyBorder="1"/>
    <xf numFmtId="164" fontId="11" fillId="0" borderId="35" xfId="1" applyNumberFormat="1" applyFont="1" applyFill="1" applyBorder="1"/>
    <xf numFmtId="164" fontId="12" fillId="0" borderId="42" xfId="1" applyNumberFormat="1" applyFont="1" applyFill="1" applyBorder="1"/>
    <xf numFmtId="164" fontId="11" fillId="5" borderId="31" xfId="1" applyNumberFormat="1" applyFont="1" applyFill="1" applyBorder="1"/>
    <xf numFmtId="164" fontId="11" fillId="0" borderId="3" xfId="1" applyNumberFormat="1" applyFont="1" applyFill="1" applyBorder="1"/>
    <xf numFmtId="164" fontId="11" fillId="0" borderId="16" xfId="1" applyNumberFormat="1" applyFont="1" applyFill="1" applyBorder="1"/>
    <xf numFmtId="164" fontId="11" fillId="0" borderId="36" xfId="1" applyNumberFormat="1" applyFont="1" applyFill="1" applyBorder="1"/>
    <xf numFmtId="164" fontId="12" fillId="6" borderId="42" xfId="1" applyNumberFormat="1" applyFont="1" applyFill="1" applyBorder="1"/>
    <xf numFmtId="164" fontId="11" fillId="0" borderId="31" xfId="1" applyNumberFormat="1" applyFont="1" applyFill="1" applyBorder="1"/>
    <xf numFmtId="164" fontId="11" fillId="5" borderId="48" xfId="1" applyNumberFormat="1" applyFont="1" applyFill="1" applyBorder="1"/>
    <xf numFmtId="164" fontId="12" fillId="6" borderId="3" xfId="1" applyNumberFormat="1" applyFont="1" applyFill="1" applyBorder="1"/>
    <xf numFmtId="164" fontId="11" fillId="0" borderId="5" xfId="1" applyNumberFormat="1" applyFont="1" applyFill="1" applyBorder="1"/>
    <xf numFmtId="164" fontId="20" fillId="6" borderId="1" xfId="1" applyNumberFormat="1" applyFont="1" applyFill="1" applyBorder="1"/>
    <xf numFmtId="164" fontId="11" fillId="0" borderId="48" xfId="1" applyNumberFormat="1" applyFont="1" applyFill="1" applyBorder="1"/>
    <xf numFmtId="164" fontId="12" fillId="0" borderId="1" xfId="1" applyNumberFormat="1" applyFont="1" applyFill="1" applyBorder="1"/>
    <xf numFmtId="164" fontId="12" fillId="0" borderId="2" xfId="1" applyNumberFormat="1" applyFont="1" applyFill="1" applyBorder="1"/>
    <xf numFmtId="43" fontId="11" fillId="0" borderId="1" xfId="1" applyFont="1" applyBorder="1"/>
    <xf numFmtId="164" fontId="12" fillId="10" borderId="50" xfId="1" applyNumberFormat="1" applyFont="1" applyFill="1" applyBorder="1" applyAlignment="1">
      <alignment horizontal="right" textRotation="8"/>
    </xf>
    <xf numFmtId="164" fontId="12" fillId="10" borderId="50" xfId="1" applyNumberFormat="1" applyFont="1" applyFill="1" applyBorder="1" applyAlignment="1">
      <alignment horizontal="right" textRotation="8"/>
    </xf>
    <xf numFmtId="0" fontId="11" fillId="0" borderId="28" xfId="0" applyFont="1" applyFill="1" applyBorder="1" applyAlignment="1">
      <alignment horizontal="center" wrapText="1"/>
    </xf>
    <xf numFmtId="43" fontId="11" fillId="11" borderId="28" xfId="1" applyFont="1" applyFill="1" applyBorder="1" applyAlignment="1">
      <alignment horizontal="center"/>
    </xf>
    <xf numFmtId="164" fontId="11" fillId="11" borderId="28" xfId="1" applyNumberFormat="1" applyFont="1" applyFill="1" applyBorder="1" applyAlignment="1">
      <alignment horizontal="center"/>
    </xf>
    <xf numFmtId="43" fontId="3" fillId="0" borderId="13" xfId="1" applyFont="1" applyFill="1" applyBorder="1"/>
    <xf numFmtId="43" fontId="3" fillId="5" borderId="13" xfId="1" applyFont="1" applyFill="1" applyBorder="1"/>
    <xf numFmtId="43" fontId="3" fillId="0" borderId="13" xfId="1" applyFont="1" applyBorder="1"/>
    <xf numFmtId="43" fontId="10" fillId="0" borderId="15" xfId="1" applyFont="1" applyFill="1" applyBorder="1" applyAlignment="1">
      <alignment horizontal="right" vertical="center"/>
    </xf>
    <xf numFmtId="43" fontId="10" fillId="5" borderId="2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2" fillId="8" borderId="27" xfId="1" applyNumberFormat="1" applyFont="1" applyFill="1" applyBorder="1" applyAlignment="1">
      <alignment horizontal="center" vertical="center"/>
    </xf>
    <xf numFmtId="43" fontId="11" fillId="10" borderId="28" xfId="1" applyFont="1" applyFill="1" applyBorder="1"/>
    <xf numFmtId="164" fontId="12" fillId="6" borderId="52" xfId="1" applyNumberFormat="1" applyFont="1" applyFill="1" applyBorder="1"/>
    <xf numFmtId="14" fontId="23" fillId="0" borderId="42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wrapText="1"/>
    </xf>
    <xf numFmtId="43" fontId="15" fillId="0" borderId="28" xfId="1" applyFont="1" applyFill="1" applyBorder="1" applyAlignment="1">
      <alignment horizontal="right" vertical="center"/>
    </xf>
    <xf numFmtId="164" fontId="12" fillId="10" borderId="50" xfId="1" applyNumberFormat="1" applyFont="1" applyFill="1" applyBorder="1" applyAlignment="1">
      <alignment horizontal="right" textRotation="8"/>
    </xf>
    <xf numFmtId="164" fontId="10" fillId="11" borderId="0" xfId="1" applyNumberFormat="1" applyFont="1" applyFill="1" applyBorder="1" applyAlignment="1">
      <alignment horizontal="center" vertical="center"/>
    </xf>
    <xf numFmtId="14" fontId="10" fillId="11" borderId="0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left" wrapText="1"/>
    </xf>
    <xf numFmtId="43" fontId="10" fillId="11" borderId="0" xfId="1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wrapText="1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0" fontId="3" fillId="11" borderId="0" xfId="0" applyFont="1" applyFill="1" applyBorder="1"/>
    <xf numFmtId="43" fontId="11" fillId="3" borderId="28" xfId="1" applyFont="1" applyFill="1" applyBorder="1" applyAlignment="1">
      <alignment horizontal="center"/>
    </xf>
    <xf numFmtId="164" fontId="11" fillId="3" borderId="28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/>
    <xf numFmtId="43" fontId="11" fillId="11" borderId="0" xfId="1" applyFont="1" applyFill="1" applyBorder="1" applyAlignment="1">
      <alignment horizontal="left" wrapText="1"/>
    </xf>
    <xf numFmtId="164" fontId="10" fillId="0" borderId="52" xfId="1" applyNumberFormat="1" applyFont="1" applyFill="1" applyBorder="1"/>
    <xf numFmtId="0" fontId="15" fillId="0" borderId="0" xfId="0" applyFont="1" applyAlignment="1">
      <alignment horizontal="right"/>
    </xf>
    <xf numFmtId="164" fontId="10" fillId="4" borderId="22" xfId="1" applyNumberFormat="1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vertical="center"/>
    </xf>
    <xf numFmtId="14" fontId="10" fillId="0" borderId="2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11" fillId="10" borderId="22" xfId="0" applyFont="1" applyFill="1" applyBorder="1" applyAlignment="1">
      <alignment horizontal="left" wrapText="1"/>
    </xf>
    <xf numFmtId="0" fontId="11" fillId="10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14" fontId="10" fillId="0" borderId="9" xfId="3" applyNumberFormat="1" applyFont="1" applyFill="1" applyBorder="1" applyAlignment="1">
      <alignment horizontal="center" vertical="center"/>
    </xf>
    <xf numFmtId="14" fontId="10" fillId="0" borderId="8" xfId="3" applyNumberFormat="1" applyFont="1" applyFill="1" applyBorder="1" applyAlignment="1">
      <alignment horizontal="center" vertical="center"/>
    </xf>
    <xf numFmtId="14" fontId="10" fillId="0" borderId="9" xfId="3" applyNumberFormat="1" applyFont="1" applyFill="1" applyBorder="1" applyAlignment="1">
      <alignment vertical="center"/>
    </xf>
    <xf numFmtId="0" fontId="10" fillId="0" borderId="9" xfId="0" applyFont="1" applyFill="1" applyBorder="1"/>
    <xf numFmtId="14" fontId="10" fillId="0" borderId="8" xfId="3" applyNumberFormat="1" applyFont="1" applyFill="1" applyBorder="1" applyAlignment="1">
      <alignment vertical="center"/>
    </xf>
    <xf numFmtId="0" fontId="10" fillId="0" borderId="8" xfId="0" applyFont="1" applyFill="1" applyBorder="1"/>
    <xf numFmtId="164" fontId="10" fillId="0" borderId="17" xfId="1" applyNumberFormat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wrapText="1"/>
    </xf>
    <xf numFmtId="43" fontId="10" fillId="0" borderId="9" xfId="3" applyFont="1" applyFill="1" applyBorder="1"/>
    <xf numFmtId="43" fontId="10" fillId="0" borderId="8" xfId="3" applyFont="1" applyFill="1" applyBorder="1"/>
    <xf numFmtId="43" fontId="10" fillId="0" borderId="17" xfId="1" applyFont="1" applyFill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center"/>
    </xf>
    <xf numFmtId="43" fontId="11" fillId="0" borderId="17" xfId="1" applyFont="1" applyFill="1" applyBorder="1"/>
    <xf numFmtId="164" fontId="11" fillId="0" borderId="17" xfId="1" applyNumberFormat="1" applyFont="1" applyFill="1" applyBorder="1"/>
    <xf numFmtId="164" fontId="11" fillId="0" borderId="5" xfId="1" applyNumberFormat="1" applyFont="1" applyFill="1" applyBorder="1" applyAlignment="1">
      <alignment horizontal="center"/>
    </xf>
    <xf numFmtId="14" fontId="10" fillId="0" borderId="8" xfId="2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wrapText="1"/>
    </xf>
    <xf numFmtId="14" fontId="10" fillId="0" borderId="20" xfId="0" applyNumberFormat="1" applyFont="1" applyFill="1" applyBorder="1" applyAlignment="1">
      <alignment horizontal="center" vertical="center"/>
    </xf>
    <xf numFmtId="43" fontId="10" fillId="0" borderId="22" xfId="1" applyFont="1" applyBorder="1" applyAlignment="1">
      <alignment horizontal="right" vertical="center"/>
    </xf>
    <xf numFmtId="43" fontId="10" fillId="0" borderId="9" xfId="1" applyFont="1" applyBorder="1" applyAlignment="1">
      <alignment horizontal="right" vertical="center"/>
    </xf>
    <xf numFmtId="43" fontId="10" fillId="0" borderId="22" xfId="1" applyFont="1" applyBorder="1" applyAlignment="1">
      <alignment horizontal="left" vertical="center"/>
    </xf>
    <xf numFmtId="164" fontId="12" fillId="6" borderId="1" xfId="1" applyNumberFormat="1" applyFont="1" applyFill="1" applyBorder="1" applyAlignment="1"/>
    <xf numFmtId="164" fontId="12" fillId="6" borderId="9" xfId="1" applyNumberFormat="1" applyFont="1" applyFill="1" applyBorder="1" applyAlignment="1"/>
    <xf numFmtId="0" fontId="11" fillId="0" borderId="17" xfId="0" applyFont="1" applyFill="1" applyBorder="1"/>
    <xf numFmtId="164" fontId="12" fillId="6" borderId="8" xfId="1" applyNumberFormat="1" applyFont="1" applyFill="1" applyBorder="1" applyAlignment="1"/>
    <xf numFmtId="0" fontId="10" fillId="0" borderId="8" xfId="0" applyFont="1" applyFill="1" applyBorder="1" applyAlignment="1">
      <alignment horizontal="center" wrapText="1"/>
    </xf>
    <xf numFmtId="14" fontId="10" fillId="0" borderId="49" xfId="0" applyNumberFormat="1" applyFont="1" applyFill="1" applyBorder="1" applyAlignment="1">
      <alignment horizontal="center" vertical="center"/>
    </xf>
    <xf numFmtId="43" fontId="10" fillId="0" borderId="13" xfId="1" applyFont="1" applyBorder="1" applyAlignment="1">
      <alignment horizontal="right" vertical="center"/>
    </xf>
    <xf numFmtId="164" fontId="11" fillId="0" borderId="15" xfId="1" applyNumberFormat="1" applyFont="1" applyFill="1" applyBorder="1" applyAlignment="1">
      <alignment horizontal="center"/>
    </xf>
    <xf numFmtId="164" fontId="11" fillId="0" borderId="28" xfId="1" applyNumberFormat="1" applyFont="1" applyFill="1" applyBorder="1" applyAlignment="1">
      <alignment horizontal="center"/>
    </xf>
    <xf numFmtId="164" fontId="10" fillId="0" borderId="42" xfId="1" applyNumberFormat="1" applyFont="1" applyFill="1" applyBorder="1"/>
    <xf numFmtId="43" fontId="10" fillId="0" borderId="28" xfId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14" fontId="24" fillId="0" borderId="42" xfId="0" applyNumberFormat="1" applyFont="1" applyFill="1" applyBorder="1" applyAlignment="1">
      <alignment horizontal="center"/>
    </xf>
    <xf numFmtId="0" fontId="11" fillId="11" borderId="28" xfId="0" applyFont="1" applyFill="1" applyBorder="1" applyAlignment="1">
      <alignment horizontal="left" wrapText="1"/>
    </xf>
    <xf numFmtId="43" fontId="10" fillId="11" borderId="28" xfId="1" applyFont="1" applyFill="1" applyBorder="1" applyAlignment="1">
      <alignment horizontal="right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vertical="center"/>
    </xf>
    <xf numFmtId="43" fontId="10" fillId="0" borderId="15" xfId="1" applyFont="1" applyFill="1" applyBorder="1" applyAlignment="1">
      <alignment horizontal="center"/>
    </xf>
    <xf numFmtId="164" fontId="10" fillId="0" borderId="15" xfId="1" applyNumberFormat="1" applyFont="1" applyFill="1" applyBorder="1" applyAlignment="1">
      <alignment horizontal="center"/>
    </xf>
    <xf numFmtId="43" fontId="11" fillId="10" borderId="15" xfId="1" applyFont="1" applyFill="1" applyBorder="1"/>
    <xf numFmtId="164" fontId="10" fillId="0" borderId="54" xfId="1" applyNumberFormat="1" applyFont="1" applyFill="1" applyBorder="1"/>
    <xf numFmtId="14" fontId="10" fillId="0" borderId="15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/>
    <xf numFmtId="14" fontId="11" fillId="0" borderId="8" xfId="0" applyNumberFormat="1" applyFont="1" applyFill="1" applyBorder="1" applyAlignment="1"/>
    <xf numFmtId="164" fontId="11" fillId="0" borderId="55" xfId="1" applyNumberFormat="1" applyFont="1" applyFill="1" applyBorder="1"/>
    <xf numFmtId="14" fontId="11" fillId="0" borderId="9" xfId="0" applyNumberFormat="1" applyFont="1" applyFill="1" applyBorder="1" applyAlignment="1"/>
    <xf numFmtId="0" fontId="11" fillId="0" borderId="9" xfId="0" applyFont="1" applyBorder="1" applyAlignment="1">
      <alignment horizontal="left" wrapText="1"/>
    </xf>
    <xf numFmtId="43" fontId="10" fillId="0" borderId="56" xfId="1" applyFont="1" applyFill="1" applyBorder="1" applyAlignment="1">
      <alignment horizontal="right" vertical="center"/>
    </xf>
    <xf numFmtId="43" fontId="11" fillId="10" borderId="9" xfId="1" applyFont="1" applyFill="1" applyBorder="1" applyAlignment="1">
      <alignment horizontal="center"/>
    </xf>
    <xf numFmtId="43" fontId="11" fillId="10" borderId="1" xfId="1" applyFont="1" applyFill="1" applyBorder="1" applyAlignment="1">
      <alignment horizontal="center"/>
    </xf>
    <xf numFmtId="43" fontId="11" fillId="10" borderId="8" xfId="1" applyFont="1" applyFill="1" applyBorder="1" applyAlignment="1">
      <alignment horizontal="center"/>
    </xf>
    <xf numFmtId="164" fontId="10" fillId="4" borderId="15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vertical="center"/>
    </xf>
    <xf numFmtId="14" fontId="10" fillId="0" borderId="28" xfId="0" applyNumberFormat="1" applyFont="1" applyFill="1" applyBorder="1" applyAlignment="1">
      <alignment vertical="center"/>
    </xf>
    <xf numFmtId="0" fontId="22" fillId="8" borderId="8" xfId="0" applyFont="1" applyFill="1" applyBorder="1" applyAlignment="1">
      <alignment horizontal="center" wrapText="1"/>
    </xf>
    <xf numFmtId="164" fontId="11" fillId="0" borderId="52" xfId="1" applyNumberFormat="1" applyFont="1" applyFill="1" applyBorder="1"/>
    <xf numFmtId="164" fontId="12" fillId="6" borderId="42" xfId="1" applyNumberFormat="1" applyFont="1" applyFill="1" applyBorder="1" applyAlignment="1"/>
    <xf numFmtId="0" fontId="11" fillId="3" borderId="2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3" fontId="11" fillId="3" borderId="1" xfId="1" applyFont="1" applyFill="1" applyBorder="1" applyAlignment="1">
      <alignment horizontal="center" wrapText="1"/>
    </xf>
    <xf numFmtId="43" fontId="10" fillId="3" borderId="8" xfId="1" applyFont="1" applyFill="1" applyBorder="1" applyAlignment="1">
      <alignment horizontal="right" vertical="center"/>
    </xf>
    <xf numFmtId="43" fontId="3" fillId="0" borderId="9" xfId="2" applyFont="1" applyFill="1" applyBorder="1"/>
    <xf numFmtId="43" fontId="11" fillId="0" borderId="25" xfId="1" applyFont="1" applyFill="1" applyBorder="1"/>
    <xf numFmtId="164" fontId="11" fillId="0" borderId="25" xfId="1" applyNumberFormat="1" applyFont="1" applyFill="1" applyBorder="1"/>
    <xf numFmtId="0" fontId="0" fillId="0" borderId="0" xfId="0" applyFont="1" applyFill="1" applyBorder="1"/>
    <xf numFmtId="164" fontId="26" fillId="0" borderId="0" xfId="0" applyNumberFormat="1" applyFont="1"/>
    <xf numFmtId="43" fontId="11" fillId="0" borderId="57" xfId="1" applyFont="1" applyFill="1" applyBorder="1" applyAlignment="1">
      <alignment horizontal="center"/>
    </xf>
    <xf numFmtId="43" fontId="11" fillId="0" borderId="57" xfId="1" applyFont="1" applyFill="1" applyBorder="1"/>
    <xf numFmtId="164" fontId="11" fillId="0" borderId="57" xfId="1" applyNumberFormat="1" applyFont="1" applyFill="1" applyBorder="1"/>
    <xf numFmtId="14" fontId="10" fillId="0" borderId="15" xfId="0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/>
    <xf numFmtId="164" fontId="10" fillId="0" borderId="48" xfId="1" applyNumberFormat="1" applyFont="1" applyFill="1" applyBorder="1"/>
    <xf numFmtId="0" fontId="11" fillId="10" borderId="1" xfId="0" applyFont="1" applyFill="1" applyBorder="1" applyAlignment="1">
      <alignment horizontal="left" wrapText="1"/>
    </xf>
    <xf numFmtId="0" fontId="11" fillId="10" borderId="15" xfId="0" applyFont="1" applyFill="1" applyBorder="1" applyAlignment="1">
      <alignment horizontal="left" wrapText="1"/>
    </xf>
    <xf numFmtId="43" fontId="10" fillId="10" borderId="1" xfId="1" applyFont="1" applyFill="1" applyBorder="1" applyAlignment="1">
      <alignment horizontal="right" vertical="center"/>
    </xf>
    <xf numFmtId="43" fontId="10" fillId="10" borderId="15" xfId="1" applyFont="1" applyFill="1" applyBorder="1" applyAlignment="1">
      <alignment horizontal="right" vertical="center"/>
    </xf>
    <xf numFmtId="164" fontId="11" fillId="11" borderId="28" xfId="1" applyNumberFormat="1" applyFont="1" applyFill="1" applyBorder="1"/>
    <xf numFmtId="43" fontId="11" fillId="11" borderId="28" xfId="1" applyFont="1" applyFill="1" applyBorder="1"/>
    <xf numFmtId="43" fontId="11" fillId="0" borderId="58" xfId="1" applyFont="1" applyFill="1" applyBorder="1"/>
    <xf numFmtId="164" fontId="11" fillId="0" borderId="58" xfId="1" applyNumberFormat="1" applyFont="1" applyFill="1" applyBorder="1"/>
    <xf numFmtId="164" fontId="11" fillId="10" borderId="9" xfId="1" applyNumberFormat="1" applyFont="1" applyFill="1" applyBorder="1" applyAlignment="1">
      <alignment horizontal="center"/>
    </xf>
    <xf numFmtId="14" fontId="10" fillId="0" borderId="21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4" fontId="24" fillId="0" borderId="32" xfId="1" applyNumberFormat="1" applyFont="1" applyFill="1" applyBorder="1" applyAlignment="1"/>
    <xf numFmtId="14" fontId="24" fillId="0" borderId="34" xfId="1" applyNumberFormat="1" applyFont="1" applyFill="1" applyBorder="1" applyAlignment="1"/>
    <xf numFmtId="164" fontId="10" fillId="0" borderId="2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14" fontId="24" fillId="0" borderId="32" xfId="0" applyNumberFormat="1" applyFont="1" applyFill="1" applyBorder="1" applyAlignment="1">
      <alignment horizontal="center"/>
    </xf>
    <xf numFmtId="0" fontId="24" fillId="0" borderId="33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19" fillId="8" borderId="24" xfId="0" applyFont="1" applyFill="1" applyBorder="1" applyAlignment="1">
      <alignment horizontal="left"/>
    </xf>
    <xf numFmtId="0" fontId="19" fillId="8" borderId="25" xfId="0" applyFont="1" applyFill="1" applyBorder="1" applyAlignment="1">
      <alignment horizontal="left"/>
    </xf>
    <xf numFmtId="0" fontId="19" fillId="8" borderId="26" xfId="0" applyFont="1" applyFill="1" applyBorder="1" applyAlignment="1">
      <alignment horizontal="left"/>
    </xf>
    <xf numFmtId="164" fontId="12" fillId="6" borderId="32" xfId="1" applyNumberFormat="1" applyFont="1" applyFill="1" applyBorder="1" applyAlignment="1">
      <alignment horizontal="center"/>
    </xf>
    <xf numFmtId="164" fontId="12" fillId="6" borderId="34" xfId="1" applyNumberFormat="1" applyFont="1" applyFill="1" applyBorder="1" applyAlignment="1">
      <alignment horizontal="center"/>
    </xf>
    <xf numFmtId="43" fontId="12" fillId="6" borderId="31" xfId="1" applyFont="1" applyFill="1" applyBorder="1" applyAlignment="1">
      <alignment horizontal="center"/>
    </xf>
    <xf numFmtId="43" fontId="12" fillId="6" borderId="19" xfId="1" applyFont="1" applyFill="1" applyBorder="1" applyAlignment="1">
      <alignment horizontal="center"/>
    </xf>
    <xf numFmtId="43" fontId="12" fillId="6" borderId="29" xfId="1" applyFont="1" applyFill="1" applyBorder="1" applyAlignment="1">
      <alignment horizontal="center"/>
    </xf>
    <xf numFmtId="43" fontId="12" fillId="6" borderId="49" xfId="1" applyFont="1" applyFill="1" applyBorder="1" applyAlignment="1">
      <alignment horizontal="center"/>
    </xf>
    <xf numFmtId="43" fontId="12" fillId="6" borderId="16" xfId="1" applyFont="1" applyFill="1" applyBorder="1" applyAlignment="1">
      <alignment horizontal="center"/>
    </xf>
    <xf numFmtId="43" fontId="12" fillId="6" borderId="14" xfId="1" applyFont="1" applyFill="1" applyBorder="1" applyAlignment="1">
      <alignment horizontal="center"/>
    </xf>
    <xf numFmtId="164" fontId="22" fillId="8" borderId="38" xfId="1" applyNumberFormat="1" applyFont="1" applyFill="1" applyBorder="1" applyAlignment="1">
      <alignment horizontal="center" vertical="center"/>
    </xf>
    <xf numFmtId="164" fontId="22" fillId="8" borderId="40" xfId="1" applyNumberFormat="1" applyFont="1" applyFill="1" applyBorder="1" applyAlignment="1">
      <alignment horizontal="center" vertical="center"/>
    </xf>
    <xf numFmtId="164" fontId="22" fillId="8" borderId="41" xfId="1" applyNumberFormat="1" applyFont="1" applyFill="1" applyBorder="1" applyAlignment="1">
      <alignment horizontal="center" vertical="center"/>
    </xf>
    <xf numFmtId="164" fontId="12" fillId="6" borderId="32" xfId="1" applyNumberFormat="1" applyFont="1" applyFill="1" applyBorder="1" applyAlignment="1">
      <alignment horizontal="right" textRotation="8"/>
    </xf>
    <xf numFmtId="164" fontId="12" fillId="6" borderId="33" xfId="1" applyNumberFormat="1" applyFont="1" applyFill="1" applyBorder="1" applyAlignment="1">
      <alignment horizontal="right" textRotation="8"/>
    </xf>
    <xf numFmtId="164" fontId="12" fillId="6" borderId="34" xfId="1" applyNumberFormat="1" applyFont="1" applyFill="1" applyBorder="1" applyAlignment="1">
      <alignment horizontal="right" textRotation="8"/>
    </xf>
    <xf numFmtId="164" fontId="10" fillId="8" borderId="38" xfId="1" applyNumberFormat="1" applyFont="1" applyFill="1" applyBorder="1" applyAlignment="1">
      <alignment horizontal="center" vertical="center" textRotation="15"/>
    </xf>
    <xf numFmtId="164" fontId="10" fillId="8" borderId="40" xfId="1" applyNumberFormat="1" applyFont="1" applyFill="1" applyBorder="1" applyAlignment="1">
      <alignment horizontal="center" vertical="center" textRotation="15"/>
    </xf>
    <xf numFmtId="164" fontId="10" fillId="8" borderId="41" xfId="1" applyNumberFormat="1" applyFont="1" applyFill="1" applyBorder="1" applyAlignment="1">
      <alignment horizontal="center" vertical="center" textRotation="15"/>
    </xf>
    <xf numFmtId="164" fontId="12" fillId="6" borderId="33" xfId="1" applyNumberFormat="1" applyFont="1" applyFill="1" applyBorder="1" applyAlignment="1">
      <alignment horizontal="center"/>
    </xf>
    <xf numFmtId="14" fontId="10" fillId="0" borderId="21" xfId="0" applyNumberFormat="1" applyFont="1" applyFill="1" applyBorder="1" applyAlignment="1">
      <alignment horizontal="center" vertical="center" textRotation="8"/>
    </xf>
    <xf numFmtId="14" fontId="10" fillId="0" borderId="13" xfId="0" applyNumberFormat="1" applyFont="1" applyFill="1" applyBorder="1" applyAlignment="1">
      <alignment horizontal="center" vertical="center" textRotation="8"/>
    </xf>
    <xf numFmtId="14" fontId="10" fillId="0" borderId="15" xfId="0" applyNumberFormat="1" applyFont="1" applyFill="1" applyBorder="1" applyAlignment="1">
      <alignment horizontal="center" vertical="center" textRotation="8"/>
    </xf>
    <xf numFmtId="0" fontId="11" fillId="0" borderId="21" xfId="0" applyFont="1" applyFill="1" applyBorder="1" applyAlignment="1">
      <alignment horizontal="center" textRotation="22" wrapText="1"/>
    </xf>
    <xf numFmtId="0" fontId="11" fillId="0" borderId="13" xfId="0" applyFont="1" applyFill="1" applyBorder="1" applyAlignment="1">
      <alignment horizontal="center" textRotation="22" wrapText="1"/>
    </xf>
    <xf numFmtId="0" fontId="11" fillId="0" borderId="15" xfId="0" applyFont="1" applyFill="1" applyBorder="1" applyAlignment="1">
      <alignment horizontal="center" textRotation="22" wrapText="1"/>
    </xf>
    <xf numFmtId="0" fontId="11" fillId="0" borderId="21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3" fontId="12" fillId="6" borderId="30" xfId="1" applyFont="1" applyFill="1" applyBorder="1" applyAlignment="1">
      <alignment horizontal="center"/>
    </xf>
    <xf numFmtId="43" fontId="12" fillId="6" borderId="47" xfId="1" applyFont="1" applyFill="1" applyBorder="1" applyAlignment="1">
      <alignment horizontal="center"/>
    </xf>
    <xf numFmtId="164" fontId="12" fillId="6" borderId="50" xfId="1" applyNumberFormat="1" applyFont="1" applyFill="1" applyBorder="1" applyAlignment="1">
      <alignment horizontal="right" textRotation="8"/>
    </xf>
    <xf numFmtId="164" fontId="12" fillId="6" borderId="51" xfId="1" applyNumberFormat="1" applyFont="1" applyFill="1" applyBorder="1" applyAlignment="1">
      <alignment horizontal="right" textRotation="8"/>
    </xf>
    <xf numFmtId="14" fontId="24" fillId="0" borderId="33" xfId="0" applyNumberFormat="1" applyFont="1" applyFill="1" applyBorder="1" applyAlignment="1">
      <alignment horizontal="center"/>
    </xf>
    <xf numFmtId="14" fontId="24" fillId="0" borderId="34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14" fontId="10" fillId="0" borderId="21" xfId="0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12" fillId="6" borderId="32" xfId="1" applyNumberFormat="1" applyFont="1" applyFill="1" applyBorder="1" applyAlignment="1">
      <alignment horizontal="center" textRotation="48"/>
    </xf>
    <xf numFmtId="164" fontId="12" fillId="6" borderId="33" xfId="1" applyNumberFormat="1" applyFont="1" applyFill="1" applyBorder="1" applyAlignment="1">
      <alignment horizontal="center" textRotation="48"/>
    </xf>
    <xf numFmtId="164" fontId="12" fillId="6" borderId="34" xfId="1" applyNumberFormat="1" applyFont="1" applyFill="1" applyBorder="1" applyAlignment="1">
      <alignment horizontal="center" textRotation="48"/>
    </xf>
    <xf numFmtId="164" fontId="25" fillId="3" borderId="32" xfId="1" applyNumberFormat="1" applyFont="1" applyFill="1" applyBorder="1" applyAlignment="1">
      <alignment horizontal="center"/>
    </xf>
    <xf numFmtId="164" fontId="25" fillId="3" borderId="33" xfId="1" applyNumberFormat="1" applyFont="1" applyFill="1" applyBorder="1" applyAlignment="1">
      <alignment horizontal="center"/>
    </xf>
    <xf numFmtId="164" fontId="25" fillId="3" borderId="34" xfId="1" applyNumberFormat="1" applyFont="1" applyFill="1" applyBorder="1" applyAlignment="1">
      <alignment horizontal="center"/>
    </xf>
    <xf numFmtId="164" fontId="27" fillId="6" borderId="37" xfId="1" applyNumberFormat="1" applyFont="1" applyFill="1" applyBorder="1" applyAlignment="1">
      <alignment horizontal="right"/>
    </xf>
    <xf numFmtId="164" fontId="27" fillId="6" borderId="53" xfId="1" applyNumberFormat="1" applyFont="1" applyFill="1" applyBorder="1" applyAlignment="1">
      <alignment horizontal="right"/>
    </xf>
    <xf numFmtId="164" fontId="27" fillId="6" borderId="54" xfId="1" applyNumberFormat="1" applyFont="1" applyFill="1" applyBorder="1" applyAlignment="1">
      <alignment horizontal="right"/>
    </xf>
    <xf numFmtId="14" fontId="24" fillId="0" borderId="12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164" fontId="12" fillId="10" borderId="50" xfId="1" applyNumberFormat="1" applyFont="1" applyFill="1" applyBorder="1" applyAlignment="1">
      <alignment horizontal="right" textRotation="8"/>
    </xf>
    <xf numFmtId="164" fontId="12" fillId="10" borderId="0" xfId="1" applyNumberFormat="1" applyFont="1" applyFill="1" applyBorder="1" applyAlignment="1">
      <alignment horizontal="right" textRotation="8"/>
    </xf>
    <xf numFmtId="164" fontId="12" fillId="10" borderId="51" xfId="1" applyNumberFormat="1" applyFont="1" applyFill="1" applyBorder="1" applyAlignment="1">
      <alignment horizontal="right" textRotation="8"/>
    </xf>
    <xf numFmtId="14" fontId="13" fillId="0" borderId="37" xfId="1" applyNumberFormat="1" applyFont="1" applyFill="1" applyBorder="1" applyAlignment="1">
      <alignment horizontal="center"/>
    </xf>
    <xf numFmtId="14" fontId="13" fillId="0" borderId="53" xfId="1" applyNumberFormat="1" applyFont="1" applyFill="1" applyBorder="1" applyAlignment="1">
      <alignment horizontal="center"/>
    </xf>
    <xf numFmtId="14" fontId="13" fillId="0" borderId="54" xfId="1" applyNumberFormat="1" applyFont="1" applyFill="1" applyBorder="1" applyAlignment="1">
      <alignment horizontal="center"/>
    </xf>
    <xf numFmtId="164" fontId="26" fillId="6" borderId="32" xfId="1" applyNumberFormat="1" applyFont="1" applyFill="1" applyBorder="1" applyAlignment="1">
      <alignment horizontal="center"/>
    </xf>
    <xf numFmtId="164" fontId="26" fillId="6" borderId="33" xfId="1" applyNumberFormat="1" applyFont="1" applyFill="1" applyBorder="1" applyAlignment="1">
      <alignment horizontal="center"/>
    </xf>
    <xf numFmtId="164" fontId="26" fillId="6" borderId="34" xfId="1" applyNumberFormat="1" applyFont="1" applyFill="1" applyBorder="1" applyAlignment="1">
      <alignment horizontal="center"/>
    </xf>
    <xf numFmtId="14" fontId="10" fillId="0" borderId="1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9" borderId="24" xfId="0" applyFont="1" applyFill="1" applyBorder="1" applyAlignment="1">
      <alignment horizontal="left"/>
    </xf>
    <xf numFmtId="0" fontId="18" fillId="9" borderId="25" xfId="0" applyFont="1" applyFill="1" applyBorder="1" applyAlignment="1">
      <alignment horizontal="left"/>
    </xf>
    <xf numFmtId="0" fontId="18" fillId="9" borderId="47" xfId="0" applyFont="1" applyFill="1" applyBorder="1" applyAlignment="1">
      <alignment horizontal="left"/>
    </xf>
    <xf numFmtId="43" fontId="12" fillId="6" borderId="3" xfId="1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1" xfId="1" applyNumberFormat="1" applyFont="1" applyFill="1" applyBorder="1" applyAlignment="1">
      <alignment horizontal="right"/>
    </xf>
    <xf numFmtId="164" fontId="12" fillId="6" borderId="32" xfId="1" applyNumberFormat="1" applyFont="1" applyFill="1" applyBorder="1" applyAlignment="1">
      <alignment horizontal="center" textRotation="60"/>
    </xf>
    <xf numFmtId="164" fontId="12" fillId="6" borderId="33" xfId="1" applyNumberFormat="1" applyFont="1" applyFill="1" applyBorder="1" applyAlignment="1">
      <alignment horizontal="center" textRotation="60"/>
    </xf>
    <xf numFmtId="164" fontId="12" fillId="6" borderId="34" xfId="1" applyNumberFormat="1" applyFont="1" applyFill="1" applyBorder="1" applyAlignment="1">
      <alignment horizontal="center" textRotation="60"/>
    </xf>
    <xf numFmtId="164" fontId="10" fillId="8" borderId="32" xfId="1" applyNumberFormat="1" applyFont="1" applyFill="1" applyBorder="1" applyAlignment="1">
      <alignment horizontal="center" vertical="center"/>
    </xf>
    <xf numFmtId="164" fontId="10" fillId="8" borderId="33" xfId="1" applyNumberFormat="1" applyFont="1" applyFill="1" applyBorder="1" applyAlignment="1">
      <alignment horizontal="center" vertical="center"/>
    </xf>
    <xf numFmtId="164" fontId="10" fillId="8" borderId="34" xfId="1" applyNumberFormat="1" applyFont="1" applyFill="1" applyBorder="1" applyAlignment="1">
      <alignment horizontal="center" vertical="center"/>
    </xf>
    <xf numFmtId="164" fontId="10" fillId="8" borderId="38" xfId="1" applyNumberFormat="1" applyFont="1" applyFill="1" applyBorder="1" applyAlignment="1">
      <alignment horizontal="center" vertical="center" textRotation="60"/>
    </xf>
    <xf numFmtId="164" fontId="10" fillId="8" borderId="40" xfId="1" applyNumberFormat="1" applyFont="1" applyFill="1" applyBorder="1" applyAlignment="1">
      <alignment horizontal="center" vertical="center" textRotation="60"/>
    </xf>
    <xf numFmtId="164" fontId="10" fillId="8" borderId="41" xfId="1" applyNumberFormat="1" applyFont="1" applyFill="1" applyBorder="1" applyAlignment="1">
      <alignment horizontal="center" vertical="center" textRotation="60"/>
    </xf>
    <xf numFmtId="0" fontId="11" fillId="0" borderId="21" xfId="0" applyFont="1" applyFill="1" applyBorder="1" applyAlignment="1">
      <alignment textRotation="53" wrapText="1"/>
    </xf>
    <xf numFmtId="0" fontId="11" fillId="0" borderId="13" xfId="0" applyFont="1" applyFill="1" applyBorder="1" applyAlignment="1">
      <alignment textRotation="53" wrapText="1"/>
    </xf>
    <xf numFmtId="0" fontId="11" fillId="0" borderId="15" xfId="0" applyFont="1" applyFill="1" applyBorder="1" applyAlignment="1">
      <alignment textRotation="53" wrapText="1"/>
    </xf>
    <xf numFmtId="0" fontId="11" fillId="0" borderId="21" xfId="0" applyFont="1" applyFill="1" applyBorder="1" applyAlignment="1">
      <alignment horizontal="center" textRotation="59" wrapText="1"/>
    </xf>
    <xf numFmtId="0" fontId="11" fillId="0" borderId="13" xfId="0" applyFont="1" applyFill="1" applyBorder="1" applyAlignment="1">
      <alignment horizontal="center" textRotation="59" wrapText="1"/>
    </xf>
    <xf numFmtId="0" fontId="11" fillId="0" borderId="15" xfId="0" applyFont="1" applyFill="1" applyBorder="1" applyAlignment="1">
      <alignment horizontal="center" textRotation="59" wrapText="1"/>
    </xf>
    <xf numFmtId="164" fontId="12" fillId="6" borderId="43" xfId="1" applyNumberFormat="1" applyFont="1" applyFill="1" applyBorder="1" applyAlignment="1">
      <alignment horizontal="center" textRotation="14"/>
    </xf>
    <xf numFmtId="164" fontId="12" fillId="6" borderId="44" xfId="1" applyNumberFormat="1" applyFont="1" applyFill="1" applyBorder="1" applyAlignment="1">
      <alignment horizontal="center" textRotation="14"/>
    </xf>
    <xf numFmtId="14" fontId="10" fillId="0" borderId="21" xfId="0" applyNumberFormat="1" applyFont="1" applyFill="1" applyBorder="1" applyAlignment="1">
      <alignment horizontal="center" vertical="center" textRotation="11"/>
    </xf>
    <xf numFmtId="14" fontId="10" fillId="0" borderId="15" xfId="0" applyNumberFormat="1" applyFont="1" applyFill="1" applyBorder="1" applyAlignment="1">
      <alignment horizontal="center" vertical="center" textRotation="11"/>
    </xf>
    <xf numFmtId="0" fontId="17" fillId="0" borderId="22" xfId="0" applyFont="1" applyFill="1" applyBorder="1" applyAlignment="1">
      <alignment textRotation="7" wrapText="1"/>
    </xf>
    <xf numFmtId="0" fontId="17" fillId="0" borderId="8" xfId="0" applyFont="1" applyFill="1" applyBorder="1" applyAlignment="1">
      <alignment textRotation="7" wrapText="1"/>
    </xf>
    <xf numFmtId="0" fontId="11" fillId="0" borderId="22" xfId="0" applyFont="1" applyFill="1" applyBorder="1" applyAlignment="1">
      <alignment horizontal="center" textRotation="18" wrapText="1"/>
    </xf>
    <xf numFmtId="0" fontId="11" fillId="0" borderId="8" xfId="0" applyFont="1" applyFill="1" applyBorder="1" applyAlignment="1">
      <alignment horizontal="center" textRotation="18" wrapText="1"/>
    </xf>
    <xf numFmtId="43" fontId="12" fillId="10" borderId="30" xfId="1" applyFont="1" applyFill="1" applyBorder="1" applyAlignment="1">
      <alignment horizontal="center"/>
    </xf>
    <xf numFmtId="43" fontId="12" fillId="10" borderId="47" xfId="1" applyFont="1" applyFill="1" applyBorder="1" applyAlignment="1">
      <alignment horizontal="center"/>
    </xf>
    <xf numFmtId="164" fontId="10" fillId="8" borderId="45" xfId="1" applyNumberFormat="1" applyFont="1" applyFill="1" applyBorder="1" applyAlignment="1">
      <alignment horizontal="center" vertical="center" textRotation="13"/>
    </xf>
    <xf numFmtId="164" fontId="10" fillId="8" borderId="46" xfId="1" applyNumberFormat="1" applyFont="1" applyFill="1" applyBorder="1" applyAlignment="1">
      <alignment horizontal="center" vertical="center" textRotation="13"/>
    </xf>
    <xf numFmtId="43" fontId="12" fillId="5" borderId="31" xfId="1" applyFont="1" applyFill="1" applyBorder="1" applyAlignment="1">
      <alignment horizontal="center"/>
    </xf>
    <xf numFmtId="43" fontId="12" fillId="5" borderId="19" xfId="1" applyFont="1" applyFill="1" applyBorder="1" applyAlignment="1">
      <alignment horizontal="center"/>
    </xf>
    <xf numFmtId="43" fontId="12" fillId="5" borderId="16" xfId="1" applyFont="1" applyFill="1" applyBorder="1" applyAlignment="1">
      <alignment horizontal="center"/>
    </xf>
    <xf numFmtId="43" fontId="12" fillId="5" borderId="14" xfId="1" applyFont="1" applyFill="1" applyBorder="1" applyAlignment="1">
      <alignment horizontal="center"/>
    </xf>
    <xf numFmtId="164" fontId="10" fillId="8" borderId="38" xfId="1" applyNumberFormat="1" applyFont="1" applyFill="1" applyBorder="1" applyAlignment="1">
      <alignment horizontal="center" vertical="center"/>
    </xf>
    <xf numFmtId="164" fontId="10" fillId="8" borderId="40" xfId="1" applyNumberFormat="1" applyFont="1" applyFill="1" applyBorder="1" applyAlignment="1">
      <alignment horizontal="center" vertical="center"/>
    </xf>
    <xf numFmtId="164" fontId="10" fillId="8" borderId="41" xfId="1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textRotation="9" wrapText="1"/>
    </xf>
    <xf numFmtId="0" fontId="11" fillId="0" borderId="13" xfId="0" applyFont="1" applyFill="1" applyBorder="1" applyAlignment="1">
      <alignment textRotation="9" wrapText="1"/>
    </xf>
    <xf numFmtId="0" fontId="11" fillId="0" borderId="15" xfId="0" applyFont="1" applyFill="1" applyBorder="1" applyAlignment="1">
      <alignment textRotation="9" wrapText="1"/>
    </xf>
    <xf numFmtId="0" fontId="11" fillId="0" borderId="21" xfId="0" applyFont="1" applyFill="1" applyBorder="1" applyAlignment="1">
      <alignment horizontal="center" textRotation="9" wrapText="1"/>
    </xf>
    <xf numFmtId="0" fontId="11" fillId="0" borderId="13" xfId="0" applyFont="1" applyFill="1" applyBorder="1" applyAlignment="1">
      <alignment horizontal="center" textRotation="9" wrapText="1"/>
    </xf>
    <xf numFmtId="0" fontId="11" fillId="0" borderId="15" xfId="0" applyFont="1" applyFill="1" applyBorder="1" applyAlignment="1">
      <alignment horizontal="center" textRotation="9" wrapText="1"/>
    </xf>
    <xf numFmtId="0" fontId="3" fillId="0" borderId="21" xfId="0" applyFont="1" applyFill="1" applyBorder="1" applyAlignment="1">
      <alignment horizontal="center" textRotation="24" wrapText="1"/>
    </xf>
    <xf numFmtId="0" fontId="3" fillId="0" borderId="13" xfId="0" applyFont="1" applyFill="1" applyBorder="1" applyAlignment="1">
      <alignment horizontal="center" textRotation="24" wrapText="1"/>
    </xf>
    <xf numFmtId="0" fontId="3" fillId="0" borderId="15" xfId="0" applyFont="1" applyFill="1" applyBorder="1" applyAlignment="1">
      <alignment horizontal="center" textRotation="24" wrapText="1"/>
    </xf>
    <xf numFmtId="0" fontId="11" fillId="0" borderId="13" xfId="0" applyFont="1" applyFill="1" applyBorder="1" applyAlignment="1">
      <alignment horizontal="center" textRotation="23" wrapText="1"/>
    </xf>
    <xf numFmtId="0" fontId="11" fillId="0" borderId="15" xfId="0" applyFont="1" applyFill="1" applyBorder="1" applyAlignment="1">
      <alignment horizontal="center" textRotation="23" wrapText="1"/>
    </xf>
    <xf numFmtId="43" fontId="12" fillId="6" borderId="29" xfId="1" applyFont="1" applyFill="1" applyBorder="1" applyAlignment="1">
      <alignment horizontal="center" textRotation="63"/>
    </xf>
    <xf numFmtId="43" fontId="12" fillId="6" borderId="49" xfId="1" applyFont="1" applyFill="1" applyBorder="1" applyAlignment="1">
      <alignment horizontal="center" textRotation="63"/>
    </xf>
    <xf numFmtId="43" fontId="12" fillId="6" borderId="16" xfId="1" applyFont="1" applyFill="1" applyBorder="1" applyAlignment="1">
      <alignment horizontal="center" textRotation="63"/>
    </xf>
    <xf numFmtId="43" fontId="12" fillId="6" borderId="14" xfId="1" applyFont="1" applyFill="1" applyBorder="1" applyAlignment="1">
      <alignment horizontal="center" textRotation="63"/>
    </xf>
    <xf numFmtId="164" fontId="12" fillId="6" borderId="33" xfId="1" applyNumberFormat="1" applyFont="1" applyFill="1" applyBorder="1" applyAlignment="1">
      <alignment horizontal="center" textRotation="74"/>
    </xf>
    <xf numFmtId="164" fontId="12" fillId="6" borderId="34" xfId="1" applyNumberFormat="1" applyFont="1" applyFill="1" applyBorder="1" applyAlignment="1">
      <alignment horizontal="center" textRotation="74"/>
    </xf>
    <xf numFmtId="43" fontId="6" fillId="4" borderId="30" xfId="1" applyFont="1" applyFill="1" applyBorder="1" applyAlignment="1">
      <alignment horizontal="center"/>
    </xf>
    <xf numFmtId="43" fontId="6" fillId="4" borderId="25" xfId="1" applyFont="1" applyFill="1" applyBorder="1" applyAlignment="1">
      <alignment horizontal="center"/>
    </xf>
    <xf numFmtId="43" fontId="6" fillId="4" borderId="26" xfId="1" applyFont="1" applyFill="1" applyBorder="1" applyAlignment="1">
      <alignment horizontal="center"/>
    </xf>
    <xf numFmtId="43" fontId="12" fillId="10" borderId="31" xfId="1" applyFont="1" applyFill="1" applyBorder="1" applyAlignment="1">
      <alignment horizontal="center" textRotation="10"/>
    </xf>
    <xf numFmtId="43" fontId="12" fillId="10" borderId="19" xfId="1" applyFont="1" applyFill="1" applyBorder="1" applyAlignment="1">
      <alignment horizontal="center" textRotation="10"/>
    </xf>
    <xf numFmtId="43" fontId="12" fillId="10" borderId="29" xfId="1" applyFont="1" applyFill="1" applyBorder="1" applyAlignment="1">
      <alignment horizontal="center" textRotation="10"/>
    </xf>
    <xf numFmtId="43" fontId="12" fillId="10" borderId="49" xfId="1" applyFont="1" applyFill="1" applyBorder="1" applyAlignment="1">
      <alignment horizontal="center" textRotation="10"/>
    </xf>
    <xf numFmtId="43" fontId="12" fillId="10" borderId="16" xfId="1" applyFont="1" applyFill="1" applyBorder="1" applyAlignment="1">
      <alignment horizontal="center" textRotation="10"/>
    </xf>
    <xf numFmtId="43" fontId="12" fillId="10" borderId="14" xfId="1" applyFont="1" applyFill="1" applyBorder="1" applyAlignment="1">
      <alignment horizontal="center" textRotation="10"/>
    </xf>
    <xf numFmtId="164" fontId="22" fillId="9" borderId="38" xfId="1" applyNumberFormat="1" applyFont="1" applyFill="1" applyBorder="1" applyAlignment="1">
      <alignment horizontal="center" vertical="center"/>
    </xf>
    <xf numFmtId="164" fontId="22" fillId="9" borderId="40" xfId="1" applyNumberFormat="1" applyFont="1" applyFill="1" applyBorder="1" applyAlignment="1">
      <alignment horizontal="center" vertical="center"/>
    </xf>
    <xf numFmtId="164" fontId="22" fillId="9" borderId="41" xfId="1" applyNumberFormat="1" applyFont="1" applyFill="1" applyBorder="1" applyAlignment="1">
      <alignment horizontal="center" vertical="center"/>
    </xf>
    <xf numFmtId="164" fontId="12" fillId="12" borderId="32" xfId="1" applyNumberFormat="1" applyFont="1" applyFill="1" applyBorder="1" applyAlignment="1">
      <alignment horizontal="right" textRotation="8"/>
    </xf>
    <xf numFmtId="164" fontId="12" fillId="12" borderId="33" xfId="1" applyNumberFormat="1" applyFont="1" applyFill="1" applyBorder="1" applyAlignment="1">
      <alignment horizontal="right" textRotation="8"/>
    </xf>
    <xf numFmtId="164" fontId="12" fillId="12" borderId="34" xfId="1" applyNumberFormat="1" applyFont="1" applyFill="1" applyBorder="1" applyAlignment="1">
      <alignment horizontal="right" textRotation="8"/>
    </xf>
  </cellXfs>
  <cellStyles count="4">
    <cellStyle name="Κανονικό" xfId="0" builtinId="0"/>
    <cellStyle name="Κόμμα" xfId="1" builtinId="3"/>
    <cellStyle name="Κόμμα 11" xfId="3"/>
    <cellStyle name="Κόμμα 3" xfId="2"/>
  </cellStyles>
  <dxfs count="0"/>
  <tableStyles count="0" defaultTableStyle="TableStyleMedium9" defaultPivotStyle="PivotStyleLight16"/>
  <colors>
    <mruColors>
      <color rgb="FF00FF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44"/>
  <sheetViews>
    <sheetView tabSelected="1" topLeftCell="AD1" workbookViewId="0">
      <pane ySplit="1" topLeftCell="A56" activePane="bottomLeft" state="frozen"/>
      <selection pane="bottomLeft" activeCell="AK228" sqref="AK228"/>
    </sheetView>
  </sheetViews>
  <sheetFormatPr defaultRowHeight="12.75"/>
  <cols>
    <col min="1" max="1" width="6.33203125" style="27" bestFit="1" customWidth="1"/>
    <col min="2" max="2" width="8.44140625" style="27" bestFit="1" customWidth="1"/>
    <col min="3" max="3" width="7.88671875" style="27" customWidth="1"/>
    <col min="4" max="4" width="47" style="121" customWidth="1"/>
    <col min="5" max="5" width="63.77734375" style="121" customWidth="1"/>
    <col min="6" max="6" width="20" style="121" customWidth="1"/>
    <col min="7" max="7" width="13.33203125" style="27" customWidth="1"/>
    <col min="8" max="9" width="10" style="27" customWidth="1"/>
    <col min="10" max="10" width="30.5546875" style="127" customWidth="1"/>
    <col min="11" max="11" width="15" style="27" customWidth="1"/>
    <col min="12" max="12" width="10" style="27" customWidth="1"/>
    <col min="13" max="13" width="11" style="27" customWidth="1"/>
    <col min="14" max="14" width="11.5546875" style="27" customWidth="1"/>
    <col min="15" max="15" width="9.21875" style="28" customWidth="1"/>
    <col min="16" max="17" width="9.21875" style="27" customWidth="1"/>
    <col min="18" max="18" width="11.6640625" style="27" customWidth="1"/>
    <col min="19" max="19" width="8.44140625" style="27" customWidth="1"/>
    <col min="20" max="20" width="9.5546875" style="27" customWidth="1"/>
    <col min="21" max="21" width="9.21875" style="28" customWidth="1"/>
    <col min="22" max="24" width="9.21875" style="27" customWidth="1"/>
    <col min="25" max="25" width="9.21875" style="28" customWidth="1"/>
    <col min="26" max="27" width="9.21875" style="27" customWidth="1"/>
    <col min="28" max="28" width="9.21875" style="27" bestFit="1" customWidth="1"/>
    <col min="29" max="29" width="9.21875" style="28" customWidth="1"/>
    <col min="30" max="30" width="15.33203125" style="28" customWidth="1"/>
    <col min="31" max="31" width="13.5546875" style="27" customWidth="1"/>
    <col min="32" max="32" width="16" style="136" customWidth="1"/>
    <col min="33" max="33" width="30.6640625" style="136" bestFit="1" customWidth="1"/>
    <col min="34" max="34" width="67.33203125" style="27" bestFit="1" customWidth="1"/>
    <col min="35" max="35" width="25.6640625" style="27" bestFit="1" customWidth="1"/>
    <col min="36" max="36" width="24.5546875" style="27" bestFit="1" customWidth="1"/>
    <col min="37" max="16384" width="8.88671875" style="27"/>
  </cols>
  <sheetData>
    <row r="1" spans="1:34" s="11" customFormat="1" ht="36.75" thickBot="1">
      <c r="A1" s="2" t="s">
        <v>0</v>
      </c>
      <c r="B1" s="2" t="s">
        <v>1</v>
      </c>
      <c r="C1" s="3" t="s">
        <v>2</v>
      </c>
      <c r="D1" s="4" t="s">
        <v>3</v>
      </c>
      <c r="E1" s="4" t="s">
        <v>112</v>
      </c>
      <c r="F1" s="4" t="s">
        <v>113</v>
      </c>
      <c r="G1" s="4" t="s">
        <v>4</v>
      </c>
      <c r="H1" s="233" t="s">
        <v>116</v>
      </c>
      <c r="I1" s="233" t="s">
        <v>117</v>
      </c>
      <c r="J1" s="4" t="s">
        <v>5</v>
      </c>
      <c r="K1" s="4" t="s">
        <v>6</v>
      </c>
      <c r="L1" s="5" t="s">
        <v>107</v>
      </c>
      <c r="M1" s="6" t="s">
        <v>108</v>
      </c>
      <c r="N1" s="7" t="s">
        <v>128</v>
      </c>
      <c r="O1" s="154" t="s">
        <v>7</v>
      </c>
      <c r="P1" s="7" t="s">
        <v>20</v>
      </c>
      <c r="Q1" s="36" t="s">
        <v>7</v>
      </c>
      <c r="R1" s="8" t="s">
        <v>32</v>
      </c>
      <c r="S1" s="9" t="s">
        <v>33</v>
      </c>
      <c r="T1" s="9" t="s">
        <v>189</v>
      </c>
      <c r="U1" s="154" t="s">
        <v>7</v>
      </c>
      <c r="V1" s="7" t="s">
        <v>109</v>
      </c>
      <c r="W1" s="36" t="s">
        <v>7</v>
      </c>
      <c r="X1" s="9" t="s">
        <v>110</v>
      </c>
      <c r="Y1" s="154" t="s">
        <v>7</v>
      </c>
      <c r="Z1" s="2" t="s">
        <v>8</v>
      </c>
      <c r="AA1" s="196" t="s">
        <v>7</v>
      </c>
      <c r="AB1" s="10" t="s">
        <v>9</v>
      </c>
      <c r="AC1" s="154" t="s">
        <v>7</v>
      </c>
      <c r="AD1" s="203" t="s">
        <v>10</v>
      </c>
      <c r="AE1" s="203" t="s">
        <v>10</v>
      </c>
      <c r="AF1" s="202" t="s">
        <v>111</v>
      </c>
      <c r="AG1" s="201"/>
    </row>
    <row r="2" spans="1:34" s="55" customFormat="1">
      <c r="A2" s="93"/>
      <c r="B2" s="93"/>
      <c r="C2" s="94"/>
      <c r="D2" s="96"/>
      <c r="E2" s="96"/>
      <c r="F2" s="96"/>
      <c r="G2" s="95"/>
      <c r="H2" s="95"/>
      <c r="I2" s="95"/>
      <c r="J2" s="122"/>
      <c r="K2" s="96"/>
      <c r="L2" s="97"/>
      <c r="M2" s="98"/>
      <c r="N2" s="97"/>
      <c r="O2" s="155"/>
      <c r="P2" s="97"/>
      <c r="Q2" s="97"/>
      <c r="R2" s="97"/>
      <c r="S2" s="97"/>
      <c r="T2" s="98"/>
      <c r="U2" s="186"/>
      <c r="V2" s="98"/>
      <c r="W2" s="98"/>
      <c r="X2" s="98"/>
      <c r="Y2" s="186"/>
      <c r="Z2" s="98"/>
      <c r="AA2" s="98"/>
      <c r="AB2" s="98"/>
      <c r="AC2" s="186"/>
      <c r="AD2" s="186"/>
      <c r="AF2" s="137"/>
      <c r="AG2" s="137"/>
    </row>
    <row r="3" spans="1:34" s="55" customFormat="1" ht="13.5" thickBot="1">
      <c r="A3" s="93"/>
      <c r="B3" s="93"/>
      <c r="C3" s="94"/>
      <c r="D3" s="96"/>
      <c r="E3" s="96"/>
      <c r="F3" s="96"/>
      <c r="G3" s="95"/>
      <c r="H3" s="95"/>
      <c r="I3" s="95"/>
      <c r="J3" s="122"/>
      <c r="K3" s="96"/>
      <c r="L3" s="97"/>
      <c r="M3" s="98"/>
      <c r="N3" s="97"/>
      <c r="O3" s="155"/>
      <c r="P3" s="97"/>
      <c r="Q3" s="97"/>
      <c r="R3" s="97"/>
      <c r="S3" s="97"/>
      <c r="T3" s="98"/>
      <c r="U3" s="186"/>
      <c r="V3" s="98"/>
      <c r="W3" s="98"/>
      <c r="X3" s="98"/>
      <c r="Y3" s="186"/>
      <c r="Z3" s="98"/>
      <c r="AA3" s="98"/>
      <c r="AB3" s="98"/>
      <c r="AC3" s="186"/>
      <c r="AD3" s="186"/>
      <c r="AF3" s="137"/>
      <c r="AG3" s="137"/>
    </row>
    <row r="4" spans="1:34" s="55" customFormat="1">
      <c r="A4" s="441" t="s">
        <v>26</v>
      </c>
      <c r="B4" s="89" t="s">
        <v>171</v>
      </c>
      <c r="C4" s="84">
        <v>42521</v>
      </c>
      <c r="D4" s="85" t="s">
        <v>12</v>
      </c>
      <c r="E4" s="85"/>
      <c r="F4" s="85"/>
      <c r="G4" s="86">
        <v>150000</v>
      </c>
      <c r="H4" s="86"/>
      <c r="I4" s="86"/>
      <c r="J4" s="444"/>
      <c r="K4" s="447" t="s">
        <v>27</v>
      </c>
      <c r="L4" s="78">
        <v>1840.06</v>
      </c>
      <c r="M4" s="79">
        <v>1510.32</v>
      </c>
      <c r="N4" s="80"/>
      <c r="O4" s="156"/>
      <c r="P4" s="153"/>
      <c r="Q4" s="153"/>
      <c r="R4" s="112" t="s">
        <v>34</v>
      </c>
      <c r="S4" s="113">
        <v>166.51</v>
      </c>
      <c r="T4" s="79">
        <v>76.06</v>
      </c>
      <c r="U4" s="79">
        <v>196.67</v>
      </c>
      <c r="V4" s="79"/>
      <c r="W4" s="79"/>
      <c r="X4" s="79"/>
      <c r="Y4" s="187"/>
      <c r="Z4" s="79">
        <v>207.28</v>
      </c>
      <c r="AA4" s="187">
        <v>269.8</v>
      </c>
      <c r="AB4" s="81"/>
      <c r="AC4" s="198"/>
      <c r="AD4" s="213">
        <f>AA4+AC4</f>
        <v>269.8</v>
      </c>
      <c r="AE4" s="435">
        <v>1717.77</v>
      </c>
      <c r="AF4" s="137"/>
      <c r="AG4" s="137"/>
    </row>
    <row r="5" spans="1:34" s="55" customFormat="1">
      <c r="A5" s="442"/>
      <c r="B5" s="66" t="s">
        <v>171</v>
      </c>
      <c r="C5" s="74">
        <v>42731</v>
      </c>
      <c r="D5" s="16" t="s">
        <v>25</v>
      </c>
      <c r="E5" s="16"/>
      <c r="F5" s="16"/>
      <c r="G5" s="31">
        <v>12500</v>
      </c>
      <c r="H5" s="227"/>
      <c r="I5" s="227"/>
      <c r="J5" s="445"/>
      <c r="K5" s="448"/>
      <c r="L5" s="17">
        <v>187.24</v>
      </c>
      <c r="M5" s="18">
        <v>139.87</v>
      </c>
      <c r="N5" s="37"/>
      <c r="O5" s="157"/>
      <c r="P5" s="37"/>
      <c r="Q5" s="37"/>
      <c r="R5" s="37"/>
      <c r="S5" s="37"/>
      <c r="T5" s="18">
        <v>36.24</v>
      </c>
      <c r="U5" s="18">
        <v>89.21</v>
      </c>
      <c r="V5" s="18"/>
      <c r="W5" s="18"/>
      <c r="X5" s="18"/>
      <c r="Y5" s="63"/>
      <c r="Z5" s="18">
        <v>11.13</v>
      </c>
      <c r="AA5" s="63">
        <v>13.89</v>
      </c>
      <c r="AB5" s="39"/>
      <c r="AC5" s="199"/>
      <c r="AD5" s="209">
        <f t="shared" ref="AD5:AD9" si="0">AA5+AC5</f>
        <v>13.89</v>
      </c>
      <c r="AE5" s="436"/>
      <c r="AF5" s="137"/>
      <c r="AG5" s="137"/>
    </row>
    <row r="6" spans="1:34" s="55" customFormat="1">
      <c r="A6" s="442"/>
      <c r="B6" s="66" t="s">
        <v>171</v>
      </c>
      <c r="C6" s="92">
        <v>42830</v>
      </c>
      <c r="D6" s="16" t="s">
        <v>196</v>
      </c>
      <c r="E6" s="16"/>
      <c r="F6" s="16"/>
      <c r="G6" s="59"/>
      <c r="H6" s="228"/>
      <c r="I6" s="228"/>
      <c r="J6" s="445"/>
      <c r="K6" s="448"/>
      <c r="L6" s="17">
        <v>285.44</v>
      </c>
      <c r="M6" s="18">
        <v>85.56</v>
      </c>
      <c r="N6" s="37"/>
      <c r="O6" s="157"/>
      <c r="P6" s="37"/>
      <c r="Q6" s="37"/>
      <c r="R6" s="37"/>
      <c r="S6" s="37"/>
      <c r="T6" s="18">
        <v>41.52</v>
      </c>
      <c r="U6" s="18">
        <v>100.63</v>
      </c>
      <c r="V6" s="18"/>
      <c r="W6" s="18"/>
      <c r="X6" s="18"/>
      <c r="Y6" s="63"/>
      <c r="Z6" s="18">
        <v>158.36000000000001</v>
      </c>
      <c r="AA6" s="63">
        <v>193.03</v>
      </c>
      <c r="AB6" s="39"/>
      <c r="AC6" s="199"/>
      <c r="AD6" s="209">
        <f t="shared" si="0"/>
        <v>193.03</v>
      </c>
      <c r="AE6" s="436"/>
      <c r="AF6" s="137"/>
      <c r="AG6" s="137"/>
    </row>
    <row r="7" spans="1:34" s="55" customFormat="1">
      <c r="A7" s="442"/>
      <c r="B7" s="66" t="s">
        <v>171</v>
      </c>
      <c r="C7" s="92">
        <v>42830</v>
      </c>
      <c r="D7" s="16" t="s">
        <v>12</v>
      </c>
      <c r="E7" s="16"/>
      <c r="F7" s="16"/>
      <c r="G7" s="1">
        <v>13030.96</v>
      </c>
      <c r="H7" s="229"/>
      <c r="I7" s="229"/>
      <c r="J7" s="445"/>
      <c r="K7" s="448"/>
      <c r="L7" s="17">
        <v>365.05</v>
      </c>
      <c r="M7" s="18">
        <v>214.82</v>
      </c>
      <c r="N7" s="37"/>
      <c r="O7" s="157"/>
      <c r="P7" s="37"/>
      <c r="Q7" s="37"/>
      <c r="R7" s="73"/>
      <c r="S7" s="73"/>
      <c r="T7" s="18">
        <v>36.08</v>
      </c>
      <c r="U7" s="18">
        <v>87.45</v>
      </c>
      <c r="V7" s="18"/>
      <c r="W7" s="18"/>
      <c r="X7" s="18"/>
      <c r="Y7" s="63"/>
      <c r="Z7" s="18">
        <v>114.15</v>
      </c>
      <c r="AA7" s="63">
        <v>139.13999999999999</v>
      </c>
      <c r="AB7" s="39"/>
      <c r="AC7" s="199"/>
      <c r="AD7" s="209">
        <f t="shared" si="0"/>
        <v>139.13999999999999</v>
      </c>
      <c r="AE7" s="436"/>
      <c r="AF7" s="137"/>
      <c r="AG7" s="137"/>
    </row>
    <row r="8" spans="1:34" s="55" customFormat="1">
      <c r="A8" s="442"/>
      <c r="B8" s="66" t="s">
        <v>171</v>
      </c>
      <c r="C8" s="92">
        <v>42888</v>
      </c>
      <c r="D8" s="16" t="s">
        <v>12</v>
      </c>
      <c r="E8" s="16"/>
      <c r="F8" s="16"/>
      <c r="G8" s="1">
        <v>13030.96</v>
      </c>
      <c r="H8" s="229"/>
      <c r="I8" s="229"/>
      <c r="J8" s="445"/>
      <c r="K8" s="448"/>
      <c r="L8" s="17">
        <v>391.71</v>
      </c>
      <c r="M8" s="18">
        <v>85.56</v>
      </c>
      <c r="N8" s="37"/>
      <c r="O8" s="157"/>
      <c r="P8" s="37"/>
      <c r="Q8" s="37"/>
      <c r="R8" s="37"/>
      <c r="S8" s="37"/>
      <c r="T8" s="18">
        <v>61.02</v>
      </c>
      <c r="U8" s="18">
        <v>146.18</v>
      </c>
      <c r="V8" s="18"/>
      <c r="W8" s="18"/>
      <c r="X8" s="18"/>
      <c r="Y8" s="63"/>
      <c r="Z8" s="18">
        <v>216.25</v>
      </c>
      <c r="AA8" s="63">
        <v>295.33999999999997</v>
      </c>
      <c r="AB8" s="39"/>
      <c r="AC8" s="199"/>
      <c r="AD8" s="209">
        <f t="shared" si="0"/>
        <v>295.33999999999997</v>
      </c>
      <c r="AE8" s="436"/>
      <c r="AF8" s="137"/>
      <c r="AG8" s="137"/>
    </row>
    <row r="9" spans="1:34" s="55" customFormat="1" ht="13.5" thickBot="1">
      <c r="A9" s="443"/>
      <c r="B9" s="90" t="s">
        <v>171</v>
      </c>
      <c r="C9" s="87">
        <v>43781</v>
      </c>
      <c r="D9" s="60" t="s">
        <v>197</v>
      </c>
      <c r="E9" s="60"/>
      <c r="F9" s="60"/>
      <c r="G9" s="88"/>
      <c r="H9" s="88"/>
      <c r="I9" s="88"/>
      <c r="J9" s="446"/>
      <c r="K9" s="449"/>
      <c r="L9" s="62">
        <v>213.04</v>
      </c>
      <c r="M9" s="82">
        <v>93</v>
      </c>
      <c r="N9" s="41"/>
      <c r="O9" s="158"/>
      <c r="P9" s="41"/>
      <c r="Q9" s="41"/>
      <c r="R9" s="41"/>
      <c r="S9" s="41"/>
      <c r="T9" s="82">
        <v>26.64</v>
      </c>
      <c r="U9" s="82">
        <v>27.27</v>
      </c>
      <c r="V9" s="82"/>
      <c r="W9" s="82"/>
      <c r="X9" s="82"/>
      <c r="Y9" s="188"/>
      <c r="Z9" s="82">
        <v>93.4</v>
      </c>
      <c r="AA9" s="188">
        <v>94.49</v>
      </c>
      <c r="AB9" s="83"/>
      <c r="AC9" s="200"/>
      <c r="AD9" s="218">
        <f t="shared" si="0"/>
        <v>94.49</v>
      </c>
      <c r="AE9" s="437"/>
      <c r="AF9" s="137"/>
      <c r="AG9" s="137"/>
    </row>
    <row r="10" spans="1:34" s="55" customFormat="1">
      <c r="A10" s="93"/>
      <c r="B10" s="93"/>
      <c r="C10" s="94"/>
      <c r="D10" s="96"/>
      <c r="E10" s="96"/>
      <c r="F10" s="96"/>
      <c r="G10" s="95"/>
      <c r="H10" s="95"/>
      <c r="I10" s="95"/>
      <c r="J10" s="122"/>
      <c r="K10" s="96"/>
      <c r="L10" s="97"/>
      <c r="M10" s="98"/>
      <c r="N10" s="97"/>
      <c r="O10" s="155"/>
      <c r="P10" s="97"/>
      <c r="Q10" s="97"/>
      <c r="R10" s="97"/>
      <c r="S10" s="97"/>
      <c r="T10" s="98"/>
      <c r="U10" s="186"/>
      <c r="V10" s="98"/>
      <c r="W10" s="98"/>
      <c r="X10" s="98"/>
      <c r="Y10" s="186"/>
      <c r="Z10" s="98"/>
      <c r="AA10" s="98"/>
      <c r="AB10" s="98"/>
      <c r="AC10" s="186"/>
      <c r="AD10" s="186"/>
      <c r="AF10" s="137"/>
      <c r="AG10" s="137"/>
    </row>
    <row r="11" spans="1:34" s="250" customFormat="1">
      <c r="A11" s="241"/>
      <c r="B11" s="241"/>
      <c r="C11" s="242"/>
      <c r="D11" s="243"/>
      <c r="E11" s="243"/>
      <c r="F11" s="243"/>
      <c r="G11" s="244"/>
      <c r="H11" s="244"/>
      <c r="I11" s="244"/>
      <c r="J11" s="245"/>
      <c r="K11" s="243"/>
      <c r="L11" s="246"/>
      <c r="M11" s="247"/>
      <c r="N11" s="246"/>
      <c r="O11" s="248"/>
      <c r="P11" s="246"/>
      <c r="Q11" s="246"/>
      <c r="R11" s="246"/>
      <c r="S11" s="246"/>
      <c r="T11" s="247"/>
      <c r="U11" s="249"/>
      <c r="V11" s="247"/>
      <c r="W11" s="247"/>
      <c r="X11" s="247"/>
      <c r="Y11" s="249"/>
      <c r="Z11" s="247"/>
      <c r="AA11" s="247"/>
      <c r="AB11" s="247"/>
      <c r="AC11" s="249"/>
      <c r="AD11" s="249"/>
      <c r="AF11" s="251"/>
      <c r="AG11" s="251"/>
    </row>
    <row r="12" spans="1:34" s="55" customFormat="1" ht="13.5" thickBot="1">
      <c r="A12" s="93"/>
      <c r="B12" s="93"/>
      <c r="C12" s="94"/>
      <c r="D12" s="96"/>
      <c r="E12" s="96"/>
      <c r="F12" s="96"/>
      <c r="G12" s="95"/>
      <c r="H12" s="95"/>
      <c r="I12" s="95"/>
      <c r="J12" s="122"/>
      <c r="K12" s="96"/>
      <c r="L12" s="97"/>
      <c r="M12" s="98"/>
      <c r="N12" s="97"/>
      <c r="O12" s="155"/>
      <c r="P12" s="97"/>
      <c r="Q12" s="97"/>
      <c r="R12" s="97"/>
      <c r="S12" s="97"/>
      <c r="T12" s="98"/>
      <c r="U12" s="186"/>
      <c r="V12" s="98"/>
      <c r="W12" s="98"/>
      <c r="X12" s="98"/>
      <c r="Y12" s="186"/>
      <c r="Z12" s="98"/>
      <c r="AA12" s="98"/>
      <c r="AB12" s="98"/>
      <c r="AC12" s="186"/>
      <c r="AD12" s="186"/>
      <c r="AF12" s="137"/>
      <c r="AG12" s="137"/>
    </row>
    <row r="13" spans="1:34" s="55" customFormat="1" ht="12.75" customHeight="1" thickBot="1">
      <c r="A13" s="234" t="s">
        <v>36</v>
      </c>
      <c r="B13" s="105" t="s">
        <v>171</v>
      </c>
      <c r="C13" s="106">
        <v>36790</v>
      </c>
      <c r="D13" s="238" t="s">
        <v>125</v>
      </c>
      <c r="E13" s="238" t="s">
        <v>126</v>
      </c>
      <c r="F13" s="238" t="s">
        <v>126</v>
      </c>
      <c r="G13" s="108">
        <v>3175.82</v>
      </c>
      <c r="H13" s="108">
        <v>3175.82</v>
      </c>
      <c r="I13" s="108">
        <v>3175.82</v>
      </c>
      <c r="J13" s="224"/>
      <c r="K13" s="224" t="s">
        <v>127</v>
      </c>
      <c r="L13" s="109">
        <v>898.39</v>
      </c>
      <c r="M13" s="110">
        <v>84.71</v>
      </c>
      <c r="N13" s="110">
        <v>10376</v>
      </c>
      <c r="O13" s="191">
        <v>15688</v>
      </c>
      <c r="P13" s="225"/>
      <c r="Q13" s="225"/>
      <c r="R13" s="110"/>
      <c r="S13" s="191"/>
      <c r="T13" s="110">
        <v>23.37</v>
      </c>
      <c r="U13" s="191">
        <v>414</v>
      </c>
      <c r="V13" s="235"/>
      <c r="W13" s="235"/>
      <c r="X13" s="110">
        <v>360.77</v>
      </c>
      <c r="Y13" s="191">
        <v>6388</v>
      </c>
      <c r="Z13" s="458" t="s">
        <v>14</v>
      </c>
      <c r="AA13" s="459"/>
      <c r="AB13" s="110">
        <v>813.67548055759369</v>
      </c>
      <c r="AC13" s="191">
        <v>30096</v>
      </c>
      <c r="AD13" s="256">
        <f>AA13+AC13</f>
        <v>30096</v>
      </c>
      <c r="AE13" s="212">
        <f>AD13</f>
        <v>30096</v>
      </c>
      <c r="AF13" s="237">
        <v>45937</v>
      </c>
      <c r="AG13" s="257" t="s">
        <v>130</v>
      </c>
      <c r="AH13" s="55" t="s">
        <v>129</v>
      </c>
    </row>
    <row r="14" spans="1:34" s="55" customFormat="1">
      <c r="A14" s="93"/>
      <c r="B14" s="93"/>
      <c r="C14" s="94"/>
      <c r="D14" s="96"/>
      <c r="E14" s="96"/>
      <c r="F14" s="96"/>
      <c r="G14" s="95"/>
      <c r="H14" s="95"/>
      <c r="I14" s="95"/>
      <c r="J14" s="122"/>
      <c r="K14" s="96"/>
      <c r="L14" s="97"/>
      <c r="M14" s="98"/>
      <c r="N14" s="97"/>
      <c r="O14" s="155"/>
      <c r="P14" s="97"/>
      <c r="Q14" s="97"/>
      <c r="R14" s="97"/>
      <c r="S14" s="97"/>
      <c r="T14" s="98"/>
      <c r="U14" s="186"/>
      <c r="V14" s="98"/>
      <c r="W14" s="98"/>
      <c r="X14" s="98"/>
      <c r="Y14" s="186"/>
      <c r="Z14" s="98"/>
      <c r="AA14" s="98"/>
      <c r="AB14" s="98"/>
      <c r="AC14" s="186"/>
      <c r="AD14" s="186"/>
      <c r="AF14" s="137"/>
      <c r="AG14" s="137"/>
    </row>
    <row r="15" spans="1:34" s="250" customFormat="1">
      <c r="A15" s="241"/>
      <c r="B15" s="241"/>
      <c r="C15" s="242"/>
      <c r="D15" s="243"/>
      <c r="E15" s="255"/>
      <c r="F15" s="243"/>
      <c r="G15" s="244"/>
      <c r="H15" s="244"/>
      <c r="I15" s="244"/>
      <c r="J15" s="245"/>
      <c r="K15" s="243"/>
      <c r="L15" s="246"/>
      <c r="M15" s="247"/>
      <c r="N15" s="246"/>
      <c r="O15" s="248"/>
      <c r="P15" s="246"/>
      <c r="Q15" s="246"/>
      <c r="R15" s="246"/>
      <c r="S15" s="246"/>
      <c r="T15" s="247"/>
      <c r="U15" s="249"/>
      <c r="V15" s="247"/>
      <c r="W15" s="247"/>
      <c r="X15" s="247"/>
      <c r="Y15" s="249"/>
      <c r="Z15" s="247"/>
      <c r="AA15" s="247"/>
      <c r="AB15" s="247"/>
      <c r="AC15" s="249"/>
      <c r="AD15" s="249"/>
      <c r="AF15" s="251"/>
      <c r="AG15" s="251"/>
    </row>
    <row r="16" spans="1:34" s="55" customFormat="1" ht="13.5" thickBot="1">
      <c r="A16" s="93"/>
      <c r="B16" s="93"/>
      <c r="C16" s="94"/>
      <c r="D16" s="96"/>
      <c r="E16" s="96"/>
      <c r="F16" s="96"/>
      <c r="G16" s="95"/>
      <c r="H16" s="95"/>
      <c r="I16" s="95"/>
      <c r="J16" s="122"/>
      <c r="K16" s="96"/>
      <c r="L16" s="97"/>
      <c r="M16" s="98"/>
      <c r="N16" s="97"/>
      <c r="O16" s="155"/>
      <c r="P16" s="97"/>
      <c r="Q16" s="97"/>
      <c r="R16" s="97"/>
      <c r="S16" s="97"/>
      <c r="T16" s="98"/>
      <c r="U16" s="186"/>
      <c r="V16" s="98"/>
      <c r="W16" s="98"/>
      <c r="X16" s="98"/>
      <c r="Y16" s="186"/>
      <c r="Z16" s="98"/>
      <c r="AA16" s="98"/>
      <c r="AB16" s="98"/>
      <c r="AC16" s="186"/>
      <c r="AD16" s="186"/>
      <c r="AF16" s="137"/>
      <c r="AG16" s="137"/>
    </row>
    <row r="17" spans="1:33" s="55" customFormat="1" ht="12.75" customHeight="1">
      <c r="A17" s="460" t="s">
        <v>35</v>
      </c>
      <c r="B17" s="89" t="s">
        <v>171</v>
      </c>
      <c r="C17" s="452">
        <v>42212</v>
      </c>
      <c r="D17" s="49" t="s">
        <v>12</v>
      </c>
      <c r="E17" s="49"/>
      <c r="F17" s="49"/>
      <c r="G17" s="76">
        <v>75000</v>
      </c>
      <c r="H17" s="76"/>
      <c r="I17" s="76"/>
      <c r="J17" s="454"/>
      <c r="K17" s="456" t="s">
        <v>13</v>
      </c>
      <c r="L17" s="50">
        <v>2176.16</v>
      </c>
      <c r="M17" s="51">
        <v>1023.12</v>
      </c>
      <c r="N17" s="172"/>
      <c r="O17" s="173"/>
      <c r="P17" s="131">
        <v>1153.04</v>
      </c>
      <c r="Q17" s="159">
        <v>3263.26</v>
      </c>
      <c r="R17" s="99" t="s">
        <v>34</v>
      </c>
      <c r="S17" s="50">
        <v>112.5</v>
      </c>
      <c r="T17" s="51">
        <v>523.54</v>
      </c>
      <c r="U17" s="189">
        <v>1481.69</v>
      </c>
      <c r="V17" s="51"/>
      <c r="W17" s="51"/>
      <c r="X17" s="189"/>
      <c r="Y17" s="189"/>
      <c r="Z17" s="462" t="s">
        <v>20</v>
      </c>
      <c r="AA17" s="463"/>
      <c r="AB17" s="51">
        <v>629.5</v>
      </c>
      <c r="AC17" s="189">
        <v>1781.57</v>
      </c>
      <c r="AD17" s="205">
        <f>O17+U17+AC17</f>
        <v>3263.26</v>
      </c>
      <c r="AE17" s="450">
        <f>AD17+AD18</f>
        <v>6526.52</v>
      </c>
      <c r="AF17" s="137"/>
      <c r="AG17" s="137"/>
    </row>
    <row r="18" spans="1:33" s="55" customFormat="1" ht="15.75" customHeight="1" thickBot="1">
      <c r="A18" s="461"/>
      <c r="B18" s="90" t="s">
        <v>171</v>
      </c>
      <c r="C18" s="453"/>
      <c r="D18" s="35" t="s">
        <v>12</v>
      </c>
      <c r="E18" s="35"/>
      <c r="F18" s="35"/>
      <c r="G18" s="32">
        <v>75000</v>
      </c>
      <c r="H18" s="32"/>
      <c r="I18" s="32"/>
      <c r="J18" s="455"/>
      <c r="K18" s="457"/>
      <c r="L18" s="33">
        <v>2176.16</v>
      </c>
      <c r="M18" s="34">
        <v>1023.12</v>
      </c>
      <c r="N18" s="174"/>
      <c r="O18" s="175"/>
      <c r="P18" s="132">
        <v>1153.04</v>
      </c>
      <c r="Q18" s="160">
        <v>3263.26</v>
      </c>
      <c r="R18" s="57" t="s">
        <v>34</v>
      </c>
      <c r="S18" s="33">
        <v>112.5</v>
      </c>
      <c r="T18" s="34">
        <v>523.54</v>
      </c>
      <c r="U18" s="70">
        <v>1481.69</v>
      </c>
      <c r="V18" s="34"/>
      <c r="W18" s="34"/>
      <c r="X18" s="70"/>
      <c r="Y18" s="70"/>
      <c r="Z18" s="464"/>
      <c r="AA18" s="465"/>
      <c r="AB18" s="34">
        <v>629.5</v>
      </c>
      <c r="AC18" s="70">
        <v>1781.57</v>
      </c>
      <c r="AD18" s="206">
        <f>O18+U18+AC18</f>
        <v>3263.26</v>
      </c>
      <c r="AE18" s="451"/>
      <c r="AF18" s="137"/>
      <c r="AG18" s="137"/>
    </row>
    <row r="19" spans="1:33" s="55" customFormat="1">
      <c r="A19" s="93"/>
      <c r="B19" s="93"/>
      <c r="C19" s="94"/>
      <c r="D19" s="96"/>
      <c r="E19" s="96"/>
      <c r="F19" s="96"/>
      <c r="G19" s="95"/>
      <c r="H19" s="95"/>
      <c r="I19" s="95"/>
      <c r="J19" s="122"/>
      <c r="K19" s="96"/>
      <c r="L19" s="97"/>
      <c r="M19" s="98"/>
      <c r="N19" s="97"/>
      <c r="O19" s="155"/>
      <c r="P19" s="97"/>
      <c r="Q19" s="97"/>
      <c r="R19" s="97"/>
      <c r="S19" s="97"/>
      <c r="T19" s="98"/>
      <c r="U19" s="186"/>
      <c r="V19" s="98"/>
      <c r="W19" s="98"/>
      <c r="X19" s="98"/>
      <c r="Y19" s="186"/>
      <c r="Z19" s="98"/>
      <c r="AA19" s="98"/>
      <c r="AB19" s="98"/>
      <c r="AC19" s="186"/>
      <c r="AD19" s="186"/>
      <c r="AF19" s="137"/>
      <c r="AG19" s="137"/>
    </row>
    <row r="20" spans="1:33" s="250" customFormat="1">
      <c r="A20" s="241"/>
      <c r="B20" s="241"/>
      <c r="C20" s="242"/>
      <c r="D20" s="243"/>
      <c r="E20" s="243"/>
      <c r="F20" s="243"/>
      <c r="G20" s="244"/>
      <c r="H20" s="244"/>
      <c r="I20" s="244"/>
      <c r="J20" s="245"/>
      <c r="K20" s="243"/>
      <c r="L20" s="246"/>
      <c r="M20" s="247"/>
      <c r="N20" s="246"/>
      <c r="O20" s="248"/>
      <c r="P20" s="246"/>
      <c r="Q20" s="246"/>
      <c r="R20" s="246"/>
      <c r="S20" s="246"/>
      <c r="T20" s="247"/>
      <c r="U20" s="249"/>
      <c r="V20" s="247"/>
      <c r="W20" s="247"/>
      <c r="X20" s="247"/>
      <c r="Y20" s="249"/>
      <c r="Z20" s="247"/>
      <c r="AA20" s="247"/>
      <c r="AB20" s="247"/>
      <c r="AC20" s="249"/>
      <c r="AD20" s="249"/>
      <c r="AF20" s="251"/>
      <c r="AG20" s="251"/>
    </row>
    <row r="21" spans="1:33" s="55" customFormat="1" ht="13.5" thickBot="1">
      <c r="A21" s="93"/>
      <c r="B21" s="93"/>
      <c r="C21" s="94"/>
      <c r="D21" s="96"/>
      <c r="E21" s="96"/>
      <c r="F21" s="96"/>
      <c r="G21" s="95"/>
      <c r="H21" s="95"/>
      <c r="I21" s="95"/>
      <c r="J21" s="122"/>
      <c r="K21" s="96"/>
      <c r="L21" s="97"/>
      <c r="M21" s="98"/>
      <c r="N21" s="97"/>
      <c r="O21" s="155"/>
      <c r="P21" s="97"/>
      <c r="Q21" s="97"/>
      <c r="R21" s="97"/>
      <c r="S21" s="97"/>
      <c r="T21" s="98"/>
      <c r="U21" s="186"/>
      <c r="V21" s="98"/>
      <c r="W21" s="98"/>
      <c r="X21" s="98"/>
      <c r="Y21" s="186"/>
      <c r="Z21" s="98"/>
      <c r="AA21" s="98"/>
      <c r="AB21" s="98"/>
      <c r="AC21" s="186"/>
      <c r="AD21" s="186"/>
      <c r="AF21" s="137"/>
      <c r="AG21" s="137"/>
    </row>
    <row r="22" spans="1:33" s="55" customFormat="1" ht="15.75" customHeight="1" thickBot="1">
      <c r="A22" s="104" t="s">
        <v>50</v>
      </c>
      <c r="B22" s="105" t="s">
        <v>171</v>
      </c>
      <c r="C22" s="106">
        <v>40382</v>
      </c>
      <c r="D22" s="107" t="s">
        <v>12</v>
      </c>
      <c r="E22" s="107"/>
      <c r="F22" s="107"/>
      <c r="G22" s="108">
        <v>55377.1</v>
      </c>
      <c r="H22" s="108"/>
      <c r="I22" s="108"/>
      <c r="J22" s="123"/>
      <c r="K22" s="107" t="s">
        <v>37</v>
      </c>
      <c r="L22" s="31">
        <v>951.93</v>
      </c>
      <c r="M22" s="128">
        <v>888.88</v>
      </c>
      <c r="N22" s="486" t="s">
        <v>51</v>
      </c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8"/>
      <c r="AD22" s="207"/>
      <c r="AF22" s="137"/>
      <c r="AG22" s="137"/>
    </row>
    <row r="23" spans="1:33" s="55" customFormat="1">
      <c r="A23" s="93"/>
      <c r="B23" s="93"/>
      <c r="C23" s="94"/>
      <c r="D23" s="96"/>
      <c r="E23" s="96"/>
      <c r="F23" s="96"/>
      <c r="G23" s="95"/>
      <c r="H23" s="95"/>
      <c r="I23" s="95"/>
      <c r="J23" s="122"/>
      <c r="K23" s="96"/>
      <c r="L23" s="97"/>
      <c r="M23" s="98"/>
      <c r="N23" s="97"/>
      <c r="O23" s="155"/>
      <c r="P23" s="97"/>
      <c r="Q23" s="97"/>
      <c r="R23" s="97"/>
      <c r="S23" s="97"/>
      <c r="T23" s="98"/>
      <c r="U23" s="186"/>
      <c r="V23" s="98"/>
      <c r="W23" s="98"/>
      <c r="X23" s="98"/>
      <c r="Y23" s="186"/>
      <c r="Z23" s="98"/>
      <c r="AA23" s="98"/>
      <c r="AB23" s="98"/>
      <c r="AC23" s="186"/>
      <c r="AD23" s="186"/>
      <c r="AF23" s="137"/>
      <c r="AG23" s="137"/>
    </row>
    <row r="24" spans="1:33" s="250" customFormat="1">
      <c r="A24" s="241"/>
      <c r="B24" s="241"/>
      <c r="C24" s="242"/>
      <c r="D24" s="243"/>
      <c r="E24" s="243"/>
      <c r="F24" s="243"/>
      <c r="G24" s="244"/>
      <c r="H24" s="244"/>
      <c r="I24" s="244"/>
      <c r="J24" s="245"/>
      <c r="K24" s="243"/>
      <c r="L24" s="246"/>
      <c r="M24" s="247"/>
      <c r="N24" s="246"/>
      <c r="O24" s="248"/>
      <c r="P24" s="246"/>
      <c r="Q24" s="246"/>
      <c r="R24" s="246"/>
      <c r="S24" s="246"/>
      <c r="T24" s="247"/>
      <c r="U24" s="249"/>
      <c r="V24" s="247"/>
      <c r="W24" s="247"/>
      <c r="X24" s="247"/>
      <c r="Y24" s="249"/>
      <c r="Z24" s="247"/>
      <c r="AA24" s="247"/>
      <c r="AB24" s="247"/>
      <c r="AC24" s="249"/>
      <c r="AD24" s="249"/>
      <c r="AF24" s="251"/>
      <c r="AG24" s="251"/>
    </row>
    <row r="25" spans="1:33" s="55" customFormat="1" ht="13.5" thickBot="1">
      <c r="A25" s="93"/>
      <c r="B25" s="93"/>
      <c r="C25" s="94"/>
      <c r="D25" s="96"/>
      <c r="E25" s="96"/>
      <c r="F25" s="96"/>
      <c r="G25" s="95"/>
      <c r="H25" s="95"/>
      <c r="I25" s="95"/>
      <c r="J25" s="122"/>
      <c r="K25" s="96"/>
      <c r="L25" s="97"/>
      <c r="M25" s="98"/>
      <c r="N25" s="97"/>
      <c r="O25" s="155"/>
      <c r="P25" s="97"/>
      <c r="Q25" s="97"/>
      <c r="R25" s="97"/>
      <c r="S25" s="97"/>
      <c r="T25" s="98"/>
      <c r="U25" s="186"/>
      <c r="V25" s="98"/>
      <c r="W25" s="98"/>
      <c r="X25" s="98"/>
      <c r="Y25" s="186"/>
      <c r="Z25" s="98"/>
      <c r="AA25" s="98"/>
      <c r="AB25" s="98"/>
      <c r="AC25" s="186"/>
      <c r="AD25" s="186"/>
      <c r="AF25" s="137"/>
      <c r="AG25" s="137"/>
    </row>
    <row r="26" spans="1:33" s="55" customFormat="1" ht="12.75" customHeight="1">
      <c r="A26" s="466" t="s">
        <v>19</v>
      </c>
      <c r="B26" s="100"/>
      <c r="C26" s="101"/>
      <c r="D26" s="102"/>
      <c r="E26" s="102"/>
      <c r="F26" s="102"/>
      <c r="G26" s="75"/>
      <c r="H26" s="231"/>
      <c r="I26" s="231"/>
      <c r="J26" s="469"/>
      <c r="K26" s="472" t="s">
        <v>21</v>
      </c>
      <c r="L26" s="52"/>
      <c r="M26" s="53"/>
      <c r="N26" s="52"/>
      <c r="O26" s="161"/>
      <c r="P26" s="52"/>
      <c r="Q26" s="52"/>
      <c r="R26" s="52"/>
      <c r="S26" s="52"/>
      <c r="T26" s="53"/>
      <c r="U26" s="114"/>
      <c r="V26" s="81"/>
      <c r="W26" s="81"/>
      <c r="X26" s="81"/>
      <c r="Y26" s="254"/>
      <c r="Z26" s="489" t="s">
        <v>20</v>
      </c>
      <c r="AA26" s="490"/>
      <c r="AB26" s="53"/>
      <c r="AC26" s="114"/>
      <c r="AD26" s="208">
        <f>O26+U26+AC26</f>
        <v>0</v>
      </c>
      <c r="AE26" s="378">
        <v>4914.17</v>
      </c>
      <c r="AF26" s="137"/>
      <c r="AG26" s="137"/>
    </row>
    <row r="27" spans="1:33" s="55" customFormat="1" ht="15" customHeight="1">
      <c r="A27" s="467"/>
      <c r="B27" s="66" t="s">
        <v>171</v>
      </c>
      <c r="C27" s="355">
        <v>41271</v>
      </c>
      <c r="D27" s="47" t="s">
        <v>12</v>
      </c>
      <c r="E27" s="47"/>
      <c r="F27" s="47"/>
      <c r="G27" s="46">
        <v>10734.61</v>
      </c>
      <c r="H27" s="46"/>
      <c r="I27" s="46"/>
      <c r="J27" s="470"/>
      <c r="K27" s="473"/>
      <c r="L27" s="45">
        <v>502.68</v>
      </c>
      <c r="M27" s="48">
        <v>185.52</v>
      </c>
      <c r="N27" s="176"/>
      <c r="O27" s="177"/>
      <c r="P27" s="45">
        <v>317.18</v>
      </c>
      <c r="Q27" s="162">
        <v>1068.23</v>
      </c>
      <c r="R27" s="45"/>
      <c r="S27" s="45">
        <v>45.24</v>
      </c>
      <c r="T27" s="48">
        <v>90.63</v>
      </c>
      <c r="U27" s="190">
        <v>305.25</v>
      </c>
      <c r="V27" s="18"/>
      <c r="W27" s="18"/>
      <c r="X27" s="190"/>
      <c r="Y27" s="190"/>
      <c r="Z27" s="491"/>
      <c r="AA27" s="492"/>
      <c r="AB27" s="48">
        <v>226.54</v>
      </c>
      <c r="AC27" s="190">
        <v>763.01</v>
      </c>
      <c r="AD27" s="209">
        <f>O27+U27+AC27</f>
        <v>1068.26</v>
      </c>
      <c r="AE27" s="379"/>
      <c r="AF27" s="137"/>
      <c r="AG27" s="137"/>
    </row>
    <row r="28" spans="1:33" s="55" customFormat="1" ht="15.75" customHeight="1" thickBot="1">
      <c r="A28" s="468"/>
      <c r="B28" s="90" t="s">
        <v>171</v>
      </c>
      <c r="C28" s="72">
        <v>41771</v>
      </c>
      <c r="D28" s="35" t="s">
        <v>12</v>
      </c>
      <c r="E28" s="35"/>
      <c r="F28" s="35"/>
      <c r="G28" s="32">
        <v>21045.62</v>
      </c>
      <c r="H28" s="230"/>
      <c r="I28" s="230"/>
      <c r="J28" s="471"/>
      <c r="K28" s="474"/>
      <c r="L28" s="33">
        <v>795.65</v>
      </c>
      <c r="M28" s="34">
        <v>337.13</v>
      </c>
      <c r="N28" s="178"/>
      <c r="O28" s="179"/>
      <c r="P28" s="33">
        <v>458.52</v>
      </c>
      <c r="Q28" s="163">
        <v>1388.84</v>
      </c>
      <c r="R28" s="57" t="s">
        <v>34</v>
      </c>
      <c r="S28" s="33">
        <v>71.61</v>
      </c>
      <c r="T28" s="34">
        <v>109.825</v>
      </c>
      <c r="U28" s="70">
        <v>332.73</v>
      </c>
      <c r="V28" s="82"/>
      <c r="W28" s="82"/>
      <c r="X28" s="188"/>
      <c r="Y28" s="188"/>
      <c r="Z28" s="493"/>
      <c r="AA28" s="494"/>
      <c r="AB28" s="34">
        <v>348.67</v>
      </c>
      <c r="AC28" s="70">
        <v>1056.1099999999999</v>
      </c>
      <c r="AD28" s="210">
        <f>O28+U28+AC28</f>
        <v>1388.84</v>
      </c>
      <c r="AE28" s="380"/>
      <c r="AF28" s="137"/>
      <c r="AG28" s="137"/>
    </row>
    <row r="29" spans="1:33" s="55" customFormat="1">
      <c r="A29" s="93"/>
      <c r="B29" s="93"/>
      <c r="C29" s="94"/>
      <c r="D29" s="96"/>
      <c r="E29" s="96"/>
      <c r="F29" s="96"/>
      <c r="G29" s="95"/>
      <c r="H29" s="95"/>
      <c r="I29" s="95"/>
      <c r="J29" s="122"/>
      <c r="K29" s="96"/>
      <c r="L29" s="97"/>
      <c r="M29" s="98"/>
      <c r="N29" s="97"/>
      <c r="O29" s="155"/>
      <c r="P29" s="97"/>
      <c r="Q29" s="97"/>
      <c r="R29" s="97"/>
      <c r="S29" s="97"/>
      <c r="T29" s="98"/>
      <c r="U29" s="186"/>
      <c r="V29" s="98"/>
      <c r="W29" s="98"/>
      <c r="X29" s="98"/>
      <c r="Y29" s="186"/>
      <c r="Z29" s="98"/>
      <c r="AA29" s="98"/>
      <c r="AB29" s="98"/>
      <c r="AC29" s="186"/>
      <c r="AD29" s="186"/>
      <c r="AF29" s="137"/>
      <c r="AG29" s="137"/>
    </row>
    <row r="30" spans="1:33" s="250" customFormat="1">
      <c r="A30" s="241"/>
      <c r="B30" s="241"/>
      <c r="C30" s="242"/>
      <c r="D30" s="243"/>
      <c r="E30" s="243"/>
      <c r="F30" s="243"/>
      <c r="G30" s="244"/>
      <c r="H30" s="244"/>
      <c r="I30" s="244"/>
      <c r="J30" s="245"/>
      <c r="K30" s="243"/>
      <c r="L30" s="246"/>
      <c r="M30" s="247"/>
      <c r="N30" s="246"/>
      <c r="O30" s="248"/>
      <c r="P30" s="246"/>
      <c r="Q30" s="246"/>
      <c r="R30" s="246"/>
      <c r="S30" s="246"/>
      <c r="T30" s="247"/>
      <c r="U30" s="249"/>
      <c r="V30" s="247"/>
      <c r="W30" s="247"/>
      <c r="X30" s="247"/>
      <c r="Y30" s="249"/>
      <c r="Z30" s="247"/>
      <c r="AA30" s="247"/>
      <c r="AB30" s="247"/>
      <c r="AC30" s="249"/>
      <c r="AD30" s="249"/>
      <c r="AF30" s="251"/>
      <c r="AG30" s="251"/>
    </row>
    <row r="31" spans="1:33" s="55" customFormat="1" ht="13.5" thickBot="1">
      <c r="A31" s="93"/>
      <c r="B31" s="272"/>
      <c r="C31" s="273"/>
      <c r="D31" s="274"/>
      <c r="E31" s="274"/>
      <c r="F31" s="274"/>
      <c r="G31" s="316"/>
      <c r="H31" s="316"/>
      <c r="I31" s="316"/>
      <c r="J31" s="122"/>
      <c r="K31" s="274"/>
      <c r="L31" s="103"/>
      <c r="M31" s="279"/>
      <c r="N31" s="103"/>
      <c r="O31" s="278"/>
      <c r="P31" s="103"/>
      <c r="Q31" s="103"/>
      <c r="R31" s="103"/>
      <c r="S31" s="103"/>
      <c r="T31" s="279"/>
      <c r="U31" s="280"/>
      <c r="V31" s="279"/>
      <c r="W31" s="279"/>
      <c r="X31" s="279"/>
      <c r="Y31" s="280"/>
      <c r="Z31" s="279"/>
      <c r="AA31" s="279"/>
      <c r="AB31" s="279"/>
      <c r="AC31" s="280"/>
      <c r="AD31" s="280"/>
      <c r="AE31" s="290"/>
      <c r="AF31" s="137"/>
      <c r="AG31" s="137"/>
    </row>
    <row r="32" spans="1:33" s="55" customFormat="1" ht="15" customHeight="1">
      <c r="A32" s="438" t="s">
        <v>30</v>
      </c>
      <c r="B32" s="66" t="s">
        <v>171</v>
      </c>
      <c r="C32" s="314">
        <v>41372</v>
      </c>
      <c r="D32" s="315" t="s">
        <v>12</v>
      </c>
      <c r="E32" s="315" t="s">
        <v>12</v>
      </c>
      <c r="F32" s="315" t="s">
        <v>12</v>
      </c>
      <c r="G32" s="23">
        <v>20269.88</v>
      </c>
      <c r="H32" s="23">
        <v>20269.88</v>
      </c>
      <c r="I32" s="23">
        <v>20269.88</v>
      </c>
      <c r="J32" s="475"/>
      <c r="K32" s="478" t="s">
        <v>53</v>
      </c>
      <c r="L32" s="19">
        <v>4250.2299999999996</v>
      </c>
      <c r="M32" s="25">
        <v>393.12</v>
      </c>
      <c r="N32" s="19">
        <v>3857.11</v>
      </c>
      <c r="O32" s="168">
        <v>23069</v>
      </c>
      <c r="P32" s="317"/>
      <c r="Q32" s="317"/>
      <c r="R32" s="19"/>
      <c r="S32" s="19"/>
      <c r="T32" s="19">
        <v>16.149999999999999</v>
      </c>
      <c r="U32" s="194">
        <v>90</v>
      </c>
      <c r="V32" s="25">
        <v>539.62</v>
      </c>
      <c r="W32" s="25">
        <v>3017</v>
      </c>
      <c r="X32" s="25">
        <v>865.97</v>
      </c>
      <c r="Y32" s="194">
        <v>4841</v>
      </c>
      <c r="Z32" s="480" t="s">
        <v>14</v>
      </c>
      <c r="AA32" s="481"/>
      <c r="AB32" s="25">
        <v>3857.11</v>
      </c>
      <c r="AC32" s="194">
        <v>44631</v>
      </c>
      <c r="AD32" s="313">
        <f>AC32</f>
        <v>44631</v>
      </c>
      <c r="AE32" s="484">
        <f>AD32+AD33+AD34</f>
        <v>61309</v>
      </c>
      <c r="AF32" s="361">
        <v>46086</v>
      </c>
      <c r="AG32" s="137"/>
    </row>
    <row r="33" spans="1:34" s="55" customFormat="1" ht="15" customHeight="1">
      <c r="A33" s="439"/>
      <c r="B33" s="66" t="s">
        <v>171</v>
      </c>
      <c r="C33" s="311">
        <v>41372</v>
      </c>
      <c r="D33" s="64" t="s">
        <v>28</v>
      </c>
      <c r="E33" s="64" t="s">
        <v>28</v>
      </c>
      <c r="F33" s="64" t="s">
        <v>28</v>
      </c>
      <c r="G33" s="15">
        <v>203.07</v>
      </c>
      <c r="H33" s="15">
        <v>203.07</v>
      </c>
      <c r="I33" s="15">
        <v>203.07</v>
      </c>
      <c r="J33" s="476"/>
      <c r="K33" s="478"/>
      <c r="L33" s="17">
        <v>902.27</v>
      </c>
      <c r="M33" s="17">
        <v>151.51</v>
      </c>
      <c r="N33" s="17">
        <v>750.76</v>
      </c>
      <c r="O33" s="164">
        <v>4826</v>
      </c>
      <c r="P33" s="318"/>
      <c r="Q33" s="318"/>
      <c r="R33" s="17"/>
      <c r="S33" s="17"/>
      <c r="T33" s="17">
        <v>11.81</v>
      </c>
      <c r="U33" s="17">
        <v>66</v>
      </c>
      <c r="V33" s="17">
        <v>107.88</v>
      </c>
      <c r="W33" s="17">
        <v>603</v>
      </c>
      <c r="X33" s="17">
        <v>174.52</v>
      </c>
      <c r="Y33" s="17">
        <v>976</v>
      </c>
      <c r="Z33" s="480"/>
      <c r="AA33" s="481"/>
      <c r="AB33" s="25">
        <v>750.76</v>
      </c>
      <c r="AC33" s="194">
        <v>9023</v>
      </c>
      <c r="AD33" s="313">
        <f t="shared" ref="AD33:AD34" si="1">AC33</f>
        <v>9023</v>
      </c>
      <c r="AE33" s="484"/>
      <c r="AF33" s="362"/>
      <c r="AG33" s="137"/>
    </row>
    <row r="34" spans="1:34" s="55" customFormat="1" ht="15.75" customHeight="1" thickBot="1">
      <c r="A34" s="440"/>
      <c r="B34" s="90" t="s">
        <v>171</v>
      </c>
      <c r="C34" s="312">
        <v>41372</v>
      </c>
      <c r="D34" s="65" t="s">
        <v>28</v>
      </c>
      <c r="E34" s="65" t="s">
        <v>28</v>
      </c>
      <c r="F34" s="65" t="s">
        <v>28</v>
      </c>
      <c r="G34" s="32">
        <v>186.07</v>
      </c>
      <c r="H34" s="32">
        <v>186.07</v>
      </c>
      <c r="I34" s="32">
        <v>186.07</v>
      </c>
      <c r="J34" s="477"/>
      <c r="K34" s="479"/>
      <c r="L34" s="33">
        <v>744.8</v>
      </c>
      <c r="M34" s="33">
        <v>95.64</v>
      </c>
      <c r="N34" s="33">
        <v>649.16</v>
      </c>
      <c r="O34" s="163">
        <v>4026</v>
      </c>
      <c r="P34" s="319"/>
      <c r="Q34" s="319"/>
      <c r="R34" s="33"/>
      <c r="S34" s="33"/>
      <c r="T34" s="33">
        <v>10.16</v>
      </c>
      <c r="U34" s="33">
        <v>57</v>
      </c>
      <c r="V34" s="33">
        <v>92.52</v>
      </c>
      <c r="W34" s="33">
        <v>517</v>
      </c>
      <c r="X34" s="33">
        <v>149.56</v>
      </c>
      <c r="Y34" s="33">
        <v>836</v>
      </c>
      <c r="Z34" s="482"/>
      <c r="AA34" s="483"/>
      <c r="AB34" s="34">
        <v>649.16</v>
      </c>
      <c r="AC34" s="70">
        <v>7655</v>
      </c>
      <c r="AD34" s="206">
        <f t="shared" si="1"/>
        <v>7655</v>
      </c>
      <c r="AE34" s="485"/>
      <c r="AF34" s="363"/>
      <c r="AG34" s="137"/>
    </row>
    <row r="35" spans="1:34" s="55" customFormat="1">
      <c r="A35" s="93"/>
      <c r="B35" s="93"/>
      <c r="C35" s="94"/>
      <c r="D35" s="96"/>
      <c r="E35" s="96"/>
      <c r="F35" s="96"/>
      <c r="G35" s="95"/>
      <c r="H35" s="95"/>
      <c r="I35" s="95"/>
      <c r="J35" s="122"/>
      <c r="K35" s="96"/>
      <c r="L35" s="97"/>
      <c r="M35" s="98"/>
      <c r="N35" s="97"/>
      <c r="O35" s="155"/>
      <c r="P35" s="97"/>
      <c r="Q35" s="97"/>
      <c r="R35" s="97"/>
      <c r="S35" s="97"/>
      <c r="T35" s="98"/>
      <c r="U35" s="186"/>
      <c r="V35" s="98"/>
      <c r="W35" s="98"/>
      <c r="X35" s="98"/>
      <c r="Y35" s="186"/>
      <c r="Z35" s="98"/>
      <c r="AA35" s="98"/>
      <c r="AB35" s="98"/>
      <c r="AC35" s="186"/>
      <c r="AD35" s="186"/>
      <c r="AF35" s="137"/>
      <c r="AG35" s="137"/>
    </row>
    <row r="36" spans="1:34" s="250" customFormat="1">
      <c r="A36" s="241"/>
      <c r="B36" s="241"/>
      <c r="C36" s="242"/>
      <c r="D36" s="243"/>
      <c r="E36" s="243"/>
      <c r="F36" s="243"/>
      <c r="G36" s="244"/>
      <c r="H36" s="244"/>
      <c r="I36" s="244"/>
      <c r="J36" s="245"/>
      <c r="K36" s="243"/>
      <c r="L36" s="246"/>
      <c r="M36" s="247"/>
      <c r="N36" s="246"/>
      <c r="O36" s="248"/>
      <c r="P36" s="246"/>
      <c r="Q36" s="246"/>
      <c r="R36" s="246"/>
      <c r="S36" s="246"/>
      <c r="T36" s="247"/>
      <c r="U36" s="249"/>
      <c r="V36" s="247"/>
      <c r="W36" s="247"/>
      <c r="X36" s="247"/>
      <c r="Y36" s="249"/>
      <c r="Z36" s="247"/>
      <c r="AA36" s="247"/>
      <c r="AB36" s="247"/>
      <c r="AC36" s="249"/>
      <c r="AD36" s="249"/>
      <c r="AF36" s="251"/>
      <c r="AG36" s="251"/>
    </row>
    <row r="37" spans="1:34" s="55" customFormat="1" ht="13.5" thickBot="1">
      <c r="A37" s="93"/>
      <c r="B37" s="93"/>
      <c r="C37" s="94"/>
      <c r="D37" s="96"/>
      <c r="E37" s="96"/>
      <c r="F37" s="96"/>
      <c r="G37" s="95"/>
      <c r="H37" s="95"/>
      <c r="I37" s="95"/>
      <c r="J37" s="122"/>
      <c r="K37" s="96"/>
      <c r="L37" s="97"/>
      <c r="M37" s="98"/>
      <c r="N37" s="97"/>
      <c r="O37" s="155"/>
      <c r="P37" s="97"/>
      <c r="Q37" s="97"/>
      <c r="R37" s="97"/>
      <c r="S37" s="97"/>
      <c r="T37" s="98"/>
      <c r="U37" s="186"/>
      <c r="V37" s="98"/>
      <c r="W37" s="98"/>
      <c r="X37" s="98"/>
      <c r="Y37" s="186"/>
      <c r="Z37" s="98"/>
      <c r="AA37" s="98"/>
      <c r="AB37" s="98"/>
      <c r="AC37" s="186"/>
      <c r="AD37" s="186"/>
      <c r="AF37" s="137"/>
      <c r="AG37" s="137"/>
    </row>
    <row r="38" spans="1:34" s="55" customFormat="1" ht="13.5" thickBot="1">
      <c r="A38" s="104" t="s">
        <v>49</v>
      </c>
      <c r="B38" s="105" t="s">
        <v>171</v>
      </c>
      <c r="C38" s="106">
        <v>39694</v>
      </c>
      <c r="D38" s="107" t="s">
        <v>12</v>
      </c>
      <c r="E38" s="107"/>
      <c r="F38" s="107"/>
      <c r="G38" s="108">
        <v>6336</v>
      </c>
      <c r="H38" s="108"/>
      <c r="I38" s="108"/>
      <c r="J38" s="123"/>
      <c r="K38" s="107" t="s">
        <v>29</v>
      </c>
      <c r="L38" s="109">
        <v>281.63200000000001</v>
      </c>
      <c r="M38" s="110">
        <v>151.81</v>
      </c>
      <c r="N38" s="111"/>
      <c r="O38" s="165"/>
      <c r="P38" s="111"/>
      <c r="Q38" s="111"/>
      <c r="R38" s="111"/>
      <c r="S38" s="111"/>
      <c r="T38" s="110">
        <v>30.764800000000001</v>
      </c>
      <c r="U38" s="191">
        <v>151.1</v>
      </c>
      <c r="V38" s="110"/>
      <c r="W38" s="110"/>
      <c r="X38" s="191"/>
      <c r="Y38" s="191"/>
      <c r="Z38" s="191">
        <v>99.06</v>
      </c>
      <c r="AA38" s="110">
        <v>246</v>
      </c>
      <c r="AB38" s="129"/>
      <c r="AC38" s="197"/>
      <c r="AD38" s="212">
        <f>AA38</f>
        <v>246</v>
      </c>
      <c r="AF38" s="137"/>
      <c r="AG38" s="137"/>
    </row>
    <row r="39" spans="1:34" s="55" customFormat="1" ht="13.5" thickBot="1">
      <c r="A39" s="93"/>
      <c r="B39" s="93"/>
      <c r="C39" s="94"/>
      <c r="D39" s="96"/>
      <c r="E39" s="96"/>
      <c r="F39" s="96"/>
      <c r="G39" s="95"/>
      <c r="H39" s="95"/>
      <c r="I39" s="95"/>
      <c r="J39" s="122"/>
      <c r="K39" s="96"/>
      <c r="L39" s="97"/>
      <c r="M39" s="98"/>
      <c r="N39" s="97"/>
      <c r="O39" s="155"/>
      <c r="P39" s="339"/>
      <c r="Q39" s="339"/>
      <c r="R39" s="97"/>
      <c r="S39" s="339"/>
      <c r="T39" s="340"/>
      <c r="U39" s="341"/>
      <c r="V39" s="98"/>
      <c r="W39" s="98"/>
      <c r="X39" s="340"/>
      <c r="Y39" s="341"/>
      <c r="Z39" s="98"/>
      <c r="AA39" s="98"/>
      <c r="AB39" s="335"/>
      <c r="AC39" s="336"/>
      <c r="AD39" s="186"/>
      <c r="AF39" s="137"/>
      <c r="AG39" s="137"/>
    </row>
    <row r="40" spans="1:34" s="250" customFormat="1">
      <c r="A40" s="241"/>
      <c r="B40" s="241"/>
      <c r="C40" s="242"/>
      <c r="D40" s="243"/>
      <c r="E40" s="243"/>
      <c r="F40" s="243"/>
      <c r="G40" s="244"/>
      <c r="H40" s="244"/>
      <c r="I40" s="244"/>
      <c r="J40" s="245"/>
      <c r="K40" s="243"/>
      <c r="L40" s="246"/>
      <c r="M40" s="247"/>
      <c r="N40" s="246"/>
      <c r="O40" s="248"/>
      <c r="P40" s="246"/>
      <c r="Q40" s="246"/>
      <c r="R40" s="246"/>
      <c r="S40" s="246"/>
      <c r="T40" s="247"/>
      <c r="U40" s="249"/>
      <c r="V40" s="247"/>
      <c r="W40" s="247"/>
      <c r="X40" s="247"/>
      <c r="Y40" s="249"/>
      <c r="Z40" s="247"/>
      <c r="AA40" s="247"/>
      <c r="AB40" s="247"/>
      <c r="AC40" s="249"/>
      <c r="AD40" s="249"/>
      <c r="AF40" s="251"/>
      <c r="AG40" s="251"/>
    </row>
    <row r="41" spans="1:34" s="55" customFormat="1" ht="13.5" thickBot="1">
      <c r="A41" s="93"/>
      <c r="B41" s="93"/>
      <c r="C41" s="94"/>
      <c r="D41" s="96"/>
      <c r="E41" s="96"/>
      <c r="F41" s="96"/>
      <c r="G41" s="95"/>
      <c r="H41" s="95"/>
      <c r="I41" s="95"/>
      <c r="J41" s="122"/>
      <c r="K41" s="96"/>
      <c r="L41" s="97"/>
      <c r="M41" s="98"/>
      <c r="N41" s="97"/>
      <c r="O41" s="155"/>
      <c r="P41" s="103"/>
      <c r="Q41" s="103"/>
      <c r="R41" s="103"/>
      <c r="S41" s="103"/>
      <c r="T41" s="279"/>
      <c r="U41" s="280"/>
      <c r="V41" s="279"/>
      <c r="W41" s="279"/>
      <c r="X41" s="279"/>
      <c r="Y41" s="280"/>
      <c r="Z41" s="98"/>
      <c r="AA41" s="98"/>
      <c r="AB41" s="279"/>
      <c r="AC41" s="280"/>
      <c r="AD41" s="186"/>
      <c r="AF41" s="137"/>
      <c r="AG41" s="137"/>
    </row>
    <row r="42" spans="1:34" s="55" customFormat="1" ht="12.75" customHeight="1">
      <c r="A42" s="495" t="s">
        <v>185</v>
      </c>
      <c r="B42" s="258" t="s">
        <v>171</v>
      </c>
      <c r="C42" s="118">
        <v>30160</v>
      </c>
      <c r="D42" s="49" t="s">
        <v>186</v>
      </c>
      <c r="E42" s="49" t="s">
        <v>186</v>
      </c>
      <c r="F42" s="327" t="s">
        <v>187</v>
      </c>
      <c r="G42" s="76">
        <v>2934.70286133529</v>
      </c>
      <c r="H42" s="86"/>
      <c r="I42" s="86"/>
      <c r="J42" s="391"/>
      <c r="K42" s="391" t="s">
        <v>188</v>
      </c>
      <c r="L42" s="50">
        <v>71.278063096111524</v>
      </c>
      <c r="M42" s="51">
        <v>11.68</v>
      </c>
      <c r="N42" s="180"/>
      <c r="O42" s="181"/>
      <c r="P42" s="19">
        <v>38.503301540719001</v>
      </c>
      <c r="Q42" s="168">
        <v>72986</v>
      </c>
      <c r="R42" s="56" t="s">
        <v>187</v>
      </c>
      <c r="S42" s="334"/>
      <c r="T42" s="19">
        <v>3.8209831254585471</v>
      </c>
      <c r="U42" s="168">
        <v>7243</v>
      </c>
      <c r="V42" s="317"/>
      <c r="W42" s="353"/>
      <c r="X42" s="19">
        <v>11.090535583272194</v>
      </c>
      <c r="Y42" s="168">
        <v>21023</v>
      </c>
      <c r="Z42" s="369" t="s">
        <v>20</v>
      </c>
      <c r="AA42" s="370"/>
      <c r="AB42" s="19">
        <v>38.503301540719001</v>
      </c>
      <c r="AC42" s="168">
        <v>145971.09158219863</v>
      </c>
      <c r="AD42" s="213">
        <f>AC42</f>
        <v>145971.09158219863</v>
      </c>
      <c r="AE42" s="498">
        <f>SUM(AD42:AD44)</f>
        <v>2214129.681420662</v>
      </c>
      <c r="AF42" s="361">
        <v>46100</v>
      </c>
      <c r="AG42" s="137"/>
    </row>
    <row r="43" spans="1:34" s="55" customFormat="1" ht="12.75" customHeight="1">
      <c r="A43" s="496"/>
      <c r="B43" s="359"/>
      <c r="C43" s="92"/>
      <c r="D43" s="16" t="s">
        <v>207</v>
      </c>
      <c r="E43" s="331" t="s">
        <v>137</v>
      </c>
      <c r="F43" s="328" t="s">
        <v>187</v>
      </c>
      <c r="G43" s="332">
        <v>32607.809244314012</v>
      </c>
      <c r="H43" s="331" t="s">
        <v>137</v>
      </c>
      <c r="I43" s="328" t="s">
        <v>187</v>
      </c>
      <c r="J43" s="399"/>
      <c r="K43" s="399"/>
      <c r="L43" s="17">
        <v>341.69071166544381</v>
      </c>
      <c r="M43" s="331" t="s">
        <v>137</v>
      </c>
      <c r="N43" s="180"/>
      <c r="O43" s="181"/>
      <c r="P43" s="17">
        <v>341.69071166544381</v>
      </c>
      <c r="Q43" s="164">
        <v>647697</v>
      </c>
      <c r="R43" s="56" t="s">
        <v>187</v>
      </c>
      <c r="S43" s="17"/>
      <c r="T43" s="17">
        <v>49.971141599413059</v>
      </c>
      <c r="U43" s="164">
        <v>94724</v>
      </c>
      <c r="V43" s="180"/>
      <c r="W43" s="181"/>
      <c r="X43" s="17">
        <v>102.304719002201</v>
      </c>
      <c r="Y43" s="164">
        <v>193925</v>
      </c>
      <c r="Z43" s="371"/>
      <c r="AA43" s="372"/>
      <c r="AB43" s="17">
        <v>341.69071166544381</v>
      </c>
      <c r="AC43" s="164">
        <v>1295394.5290264501</v>
      </c>
      <c r="AD43" s="209">
        <f t="shared" ref="AD43:AD44" si="2">AC43</f>
        <v>1295394.5290264501</v>
      </c>
      <c r="AE43" s="499"/>
      <c r="AF43" s="362"/>
      <c r="AG43" s="360" t="s">
        <v>190</v>
      </c>
    </row>
    <row r="44" spans="1:34" s="55" customFormat="1" ht="13.5" customHeight="1" thickBot="1">
      <c r="A44" s="497"/>
      <c r="B44" s="259"/>
      <c r="C44" s="72"/>
      <c r="D44" s="35" t="s">
        <v>208</v>
      </c>
      <c r="E44" s="330" t="s">
        <v>137</v>
      </c>
      <c r="F44" s="329" t="s">
        <v>187</v>
      </c>
      <c r="G44" s="333">
        <v>19564.683785766691</v>
      </c>
      <c r="H44" s="330" t="s">
        <v>137</v>
      </c>
      <c r="I44" s="329" t="s">
        <v>187</v>
      </c>
      <c r="J44" s="392"/>
      <c r="K44" s="399"/>
      <c r="L44" s="33">
        <v>203.83465884079237</v>
      </c>
      <c r="M44" s="330" t="s">
        <v>137</v>
      </c>
      <c r="N44" s="178"/>
      <c r="O44" s="179"/>
      <c r="P44" s="33">
        <v>203.83465884079237</v>
      </c>
      <c r="Q44" s="163">
        <v>386382</v>
      </c>
      <c r="R44" s="115" t="s">
        <v>187</v>
      </c>
      <c r="S44" s="33"/>
      <c r="T44" s="33">
        <v>30.406453411592075</v>
      </c>
      <c r="U44" s="163">
        <v>57637</v>
      </c>
      <c r="V44" s="178"/>
      <c r="W44" s="179"/>
      <c r="X44" s="33">
        <v>60.947903154805573</v>
      </c>
      <c r="Y44" s="163">
        <v>115531</v>
      </c>
      <c r="Z44" s="371"/>
      <c r="AA44" s="372"/>
      <c r="AB44" s="33">
        <v>203.83465884079237</v>
      </c>
      <c r="AC44" s="163">
        <v>772764.06081201334</v>
      </c>
      <c r="AD44" s="210">
        <f t="shared" si="2"/>
        <v>772764.06081201334</v>
      </c>
      <c r="AE44" s="500"/>
      <c r="AF44" s="363"/>
      <c r="AG44" s="137"/>
    </row>
    <row r="45" spans="1:34" s="55" customFormat="1" ht="15" customHeight="1">
      <c r="A45" s="376" t="s">
        <v>52</v>
      </c>
      <c r="B45" s="66" t="s">
        <v>171</v>
      </c>
      <c r="C45" s="92">
        <v>44831</v>
      </c>
      <c r="D45" s="24" t="s">
        <v>191</v>
      </c>
      <c r="E45" s="16" t="s">
        <v>191</v>
      </c>
      <c r="F45" s="345"/>
      <c r="G45" s="15">
        <v>35000</v>
      </c>
      <c r="H45" s="15">
        <v>35000</v>
      </c>
      <c r="I45" s="347"/>
      <c r="J45" s="69"/>
      <c r="K45" s="399"/>
      <c r="L45" s="17">
        <v>2240.52</v>
      </c>
      <c r="M45" s="18">
        <v>509.64</v>
      </c>
      <c r="N45" s="180"/>
      <c r="O45" s="181"/>
      <c r="P45" s="17">
        <v>1730.88</v>
      </c>
      <c r="Q45" s="164">
        <v>4880</v>
      </c>
      <c r="R45" s="180"/>
      <c r="S45" s="181"/>
      <c r="T45" s="18">
        <v>3</v>
      </c>
      <c r="U45" s="63">
        <v>8</v>
      </c>
      <c r="V45" s="18">
        <v>239.66</v>
      </c>
      <c r="W45" s="63">
        <v>676</v>
      </c>
      <c r="X45" s="18">
        <v>239.66</v>
      </c>
      <c r="Y45" s="63">
        <v>1715</v>
      </c>
      <c r="Z45" s="371"/>
      <c r="AA45" s="372"/>
      <c r="AB45" s="17">
        <v>1730.88</v>
      </c>
      <c r="AC45" s="164">
        <v>9760</v>
      </c>
      <c r="AD45" s="343">
        <f>AC45</f>
        <v>9760</v>
      </c>
      <c r="AE45" s="420">
        <f>AD45+AD46</f>
        <v>11318</v>
      </c>
      <c r="AF45" s="356">
        <v>46142</v>
      </c>
      <c r="AG45" s="137"/>
      <c r="AH45" s="20"/>
    </row>
    <row r="46" spans="1:34" s="55" customFormat="1" ht="15.75" customHeight="1" thickBot="1">
      <c r="A46" s="377"/>
      <c r="B46" s="304" t="s">
        <v>171</v>
      </c>
      <c r="C46" s="342">
        <v>45553</v>
      </c>
      <c r="D46" s="60" t="s">
        <v>192</v>
      </c>
      <c r="E46" s="60" t="s">
        <v>192</v>
      </c>
      <c r="F46" s="346"/>
      <c r="G46" s="230">
        <v>12300</v>
      </c>
      <c r="H46" s="230">
        <v>12300</v>
      </c>
      <c r="I46" s="348"/>
      <c r="J46" s="283"/>
      <c r="K46" s="392"/>
      <c r="L46" s="62">
        <v>540.11</v>
      </c>
      <c r="M46" s="82">
        <v>196.42</v>
      </c>
      <c r="N46" s="178"/>
      <c r="O46" s="179"/>
      <c r="P46" s="33">
        <v>343.69</v>
      </c>
      <c r="Q46" s="163">
        <v>779</v>
      </c>
      <c r="R46" s="178"/>
      <c r="S46" s="179"/>
      <c r="T46" s="82"/>
      <c r="U46" s="188"/>
      <c r="V46" s="34">
        <v>48.09</v>
      </c>
      <c r="W46" s="70">
        <v>109</v>
      </c>
      <c r="X46" s="82">
        <v>48.09</v>
      </c>
      <c r="Y46" s="188">
        <v>252</v>
      </c>
      <c r="Z46" s="373"/>
      <c r="AA46" s="374"/>
      <c r="AB46" s="33">
        <v>343.69</v>
      </c>
      <c r="AC46" s="163">
        <v>1558</v>
      </c>
      <c r="AD46" s="344">
        <f>AC46</f>
        <v>1558</v>
      </c>
      <c r="AE46" s="422"/>
      <c r="AF46" s="357"/>
      <c r="AG46" s="137"/>
      <c r="AH46" s="20"/>
    </row>
    <row r="47" spans="1:34" s="55" customFormat="1">
      <c r="A47" s="93"/>
      <c r="B47" s="93"/>
      <c r="C47" s="94"/>
      <c r="D47" s="96"/>
      <c r="E47" s="96"/>
      <c r="F47" s="96"/>
      <c r="G47" s="95"/>
      <c r="H47" s="95"/>
      <c r="I47" s="95"/>
      <c r="J47" s="122"/>
      <c r="K47" s="96"/>
      <c r="L47" s="97"/>
      <c r="M47" s="98"/>
      <c r="N47" s="97"/>
      <c r="O47" s="155"/>
      <c r="P47" s="97"/>
      <c r="Q47" s="97"/>
      <c r="R47" s="97"/>
      <c r="S47" s="97"/>
      <c r="T47" s="98"/>
      <c r="U47" s="186"/>
      <c r="V47" s="98"/>
      <c r="W47" s="98"/>
      <c r="X47" s="98"/>
      <c r="Y47" s="186"/>
      <c r="Z47" s="98"/>
      <c r="AA47" s="98"/>
      <c r="AB47" s="98"/>
      <c r="AC47" s="186"/>
      <c r="AD47" s="186"/>
      <c r="AF47" s="137"/>
      <c r="AG47" s="137"/>
    </row>
    <row r="48" spans="1:34" s="250" customFormat="1">
      <c r="A48" s="241"/>
      <c r="B48" s="241"/>
      <c r="C48" s="242"/>
      <c r="D48" s="243"/>
      <c r="E48" s="243"/>
      <c r="F48" s="243"/>
      <c r="G48" s="244"/>
      <c r="H48" s="244"/>
      <c r="I48" s="244"/>
      <c r="J48" s="245"/>
      <c r="K48" s="243"/>
      <c r="L48" s="246"/>
      <c r="M48" s="247"/>
      <c r="N48" s="246"/>
      <c r="O48" s="248"/>
      <c r="P48" s="246"/>
      <c r="Q48" s="246"/>
      <c r="R48" s="246"/>
      <c r="S48" s="246"/>
      <c r="T48" s="247"/>
      <c r="U48" s="249"/>
      <c r="V48" s="247"/>
      <c r="W48" s="247"/>
      <c r="X48" s="247"/>
      <c r="Y48" s="249"/>
      <c r="Z48" s="247"/>
      <c r="AA48" s="247"/>
      <c r="AB48" s="247"/>
      <c r="AC48" s="249"/>
      <c r="AD48" s="249"/>
      <c r="AF48" s="251"/>
      <c r="AG48" s="251"/>
    </row>
    <row r="49" spans="1:34" s="55" customFormat="1" ht="13.5" thickBot="1">
      <c r="A49" s="93"/>
      <c r="B49" s="93"/>
      <c r="C49" s="94"/>
      <c r="D49" s="96"/>
      <c r="E49" s="96"/>
      <c r="F49" s="96"/>
      <c r="G49" s="95"/>
      <c r="H49" s="95"/>
      <c r="I49" s="95"/>
      <c r="J49" s="122"/>
      <c r="K49" s="96"/>
      <c r="L49" s="97"/>
      <c r="M49" s="98"/>
      <c r="N49" s="97"/>
      <c r="O49" s="155"/>
      <c r="P49" s="97"/>
      <c r="Q49" s="97"/>
      <c r="R49" s="97"/>
      <c r="S49" s="97"/>
      <c r="T49" s="98"/>
      <c r="U49" s="186"/>
      <c r="V49" s="98"/>
      <c r="W49" s="98"/>
      <c r="X49" s="98"/>
      <c r="Y49" s="186"/>
      <c r="Z49" s="98"/>
      <c r="AA49" s="98"/>
      <c r="AB49" s="98"/>
      <c r="AC49" s="186"/>
      <c r="AD49" s="186"/>
      <c r="AF49" s="137"/>
      <c r="AG49" s="137"/>
    </row>
    <row r="50" spans="1:34" s="55" customFormat="1" ht="16.5" thickBot="1">
      <c r="A50" s="375" t="s">
        <v>154</v>
      </c>
      <c r="B50" s="105" t="s">
        <v>171</v>
      </c>
      <c r="C50" s="106">
        <v>37160</v>
      </c>
      <c r="D50" s="107" t="s">
        <v>157</v>
      </c>
      <c r="E50" s="107" t="s">
        <v>12</v>
      </c>
      <c r="F50" s="107" t="s">
        <v>12</v>
      </c>
      <c r="G50" s="108">
        <v>11298.61</v>
      </c>
      <c r="H50" s="108">
        <v>11298.61</v>
      </c>
      <c r="I50" s="108">
        <v>11298.61</v>
      </c>
      <c r="J50" s="123"/>
      <c r="K50" s="391" t="s">
        <v>155</v>
      </c>
      <c r="L50" s="109">
        <v>450.08</v>
      </c>
      <c r="M50" s="110">
        <v>168.88628026412326</v>
      </c>
      <c r="N50" s="109">
        <v>281.19</v>
      </c>
      <c r="O50" s="296">
        <v>4966</v>
      </c>
      <c r="P50" s="111"/>
      <c r="Q50" s="111"/>
      <c r="R50" s="111"/>
      <c r="S50" s="111"/>
      <c r="T50" s="110">
        <v>15.54</v>
      </c>
      <c r="U50" s="191">
        <v>274</v>
      </c>
      <c r="V50" s="111"/>
      <c r="W50" s="111"/>
      <c r="X50" s="110">
        <v>107.76</v>
      </c>
      <c r="Y50" s="191">
        <v>1903</v>
      </c>
      <c r="Z50" s="111"/>
      <c r="AA50" s="111"/>
      <c r="AB50" s="110">
        <v>281.19</v>
      </c>
      <c r="AC50" s="191">
        <v>9932</v>
      </c>
      <c r="AD50" s="297">
        <f>AC50</f>
        <v>9932</v>
      </c>
      <c r="AE50" s="367">
        <f>AD50+AD51</f>
        <v>24448</v>
      </c>
      <c r="AF50" s="300">
        <v>46028</v>
      </c>
      <c r="AG50" s="137"/>
      <c r="AH50" s="20" t="s">
        <v>158</v>
      </c>
    </row>
    <row r="51" spans="1:34" s="55" customFormat="1" ht="16.5" thickBot="1">
      <c r="A51" s="377"/>
      <c r="B51" s="105" t="s">
        <v>171</v>
      </c>
      <c r="C51" s="106">
        <v>37930</v>
      </c>
      <c r="D51" s="107" t="s">
        <v>94</v>
      </c>
      <c r="E51" s="107" t="s">
        <v>12</v>
      </c>
      <c r="F51" s="107" t="s">
        <v>12</v>
      </c>
      <c r="G51" s="108">
        <v>8237.2199999999993</v>
      </c>
      <c r="H51" s="108">
        <v>8237.2199999999993</v>
      </c>
      <c r="I51" s="108">
        <v>8237.2199999999993</v>
      </c>
      <c r="J51" s="123"/>
      <c r="K51" s="392"/>
      <c r="L51" s="109">
        <v>1155.21</v>
      </c>
      <c r="M51" s="110">
        <v>156.66</v>
      </c>
      <c r="N51" s="109">
        <v>998.55</v>
      </c>
      <c r="O51" s="296">
        <v>13638</v>
      </c>
      <c r="P51" s="111"/>
      <c r="Q51" s="111"/>
      <c r="R51" s="111"/>
      <c r="S51" s="111"/>
      <c r="T51" s="110">
        <v>62.4</v>
      </c>
      <c r="U51" s="191">
        <v>874</v>
      </c>
      <c r="V51" s="111"/>
      <c r="W51" s="111"/>
      <c r="X51" s="110">
        <v>390.3</v>
      </c>
      <c r="Y51" s="191">
        <v>5465</v>
      </c>
      <c r="Z51" s="111"/>
      <c r="AA51" s="111"/>
      <c r="AB51" s="110">
        <v>998.55</v>
      </c>
      <c r="AC51" s="191">
        <v>14516</v>
      </c>
      <c r="AD51" s="297">
        <f>AC51</f>
        <v>14516</v>
      </c>
      <c r="AE51" s="368"/>
      <c r="AF51" s="300">
        <v>46035</v>
      </c>
      <c r="AG51" s="137"/>
      <c r="AH51" s="20" t="s">
        <v>156</v>
      </c>
    </row>
    <row r="52" spans="1:34" s="55" customFormat="1">
      <c r="A52" s="93"/>
      <c r="B52" s="93"/>
      <c r="C52" s="94"/>
      <c r="D52" s="96"/>
      <c r="E52" s="96"/>
      <c r="F52" s="96"/>
      <c r="G52" s="95"/>
      <c r="H52" s="95"/>
      <c r="I52" s="95"/>
      <c r="J52" s="122"/>
      <c r="K52" s="96"/>
      <c r="L52" s="97"/>
      <c r="M52" s="98"/>
      <c r="N52" s="97"/>
      <c r="O52" s="155"/>
      <c r="P52" s="97"/>
      <c r="Q52" s="97"/>
      <c r="R52" s="97"/>
      <c r="S52" s="97"/>
      <c r="T52" s="98"/>
      <c r="U52" s="186"/>
      <c r="V52" s="98"/>
      <c r="W52" s="98"/>
      <c r="X52" s="98"/>
      <c r="Y52" s="186"/>
      <c r="Z52" s="98"/>
      <c r="AA52" s="98"/>
      <c r="AB52" s="98"/>
      <c r="AC52" s="186"/>
      <c r="AD52" s="186"/>
      <c r="AF52" s="137"/>
      <c r="AG52" s="137"/>
    </row>
    <row r="53" spans="1:34" s="250" customFormat="1">
      <c r="A53" s="241"/>
      <c r="B53" s="241"/>
      <c r="C53" s="242"/>
      <c r="D53" s="243"/>
      <c r="E53" s="243"/>
      <c r="F53" s="243"/>
      <c r="G53" s="244"/>
      <c r="H53" s="244"/>
      <c r="I53" s="244"/>
      <c r="J53" s="245"/>
      <c r="K53" s="243"/>
      <c r="L53" s="246"/>
      <c r="M53" s="247"/>
      <c r="N53" s="246"/>
      <c r="O53" s="248"/>
      <c r="P53" s="246"/>
      <c r="Q53" s="246"/>
      <c r="R53" s="246"/>
      <c r="S53" s="246"/>
      <c r="T53" s="247"/>
      <c r="U53" s="249"/>
      <c r="V53" s="247"/>
      <c r="W53" s="247"/>
      <c r="X53" s="247"/>
      <c r="Y53" s="249"/>
      <c r="Z53" s="247"/>
      <c r="AA53" s="247"/>
      <c r="AB53" s="247"/>
      <c r="AC53" s="249"/>
      <c r="AD53" s="249"/>
      <c r="AF53" s="251"/>
      <c r="AG53" s="251"/>
    </row>
    <row r="54" spans="1:34" s="55" customFormat="1" ht="13.5" thickBot="1">
      <c r="A54" s="93"/>
      <c r="B54" s="93"/>
      <c r="C54" s="94"/>
      <c r="D54" s="96"/>
      <c r="E54" s="96"/>
      <c r="F54" s="96"/>
      <c r="G54" s="95"/>
      <c r="H54" s="95"/>
      <c r="I54" s="95"/>
      <c r="J54" s="122"/>
      <c r="K54" s="96"/>
      <c r="L54" s="97"/>
      <c r="M54" s="98"/>
      <c r="N54" s="97"/>
      <c r="O54" s="155"/>
      <c r="P54" s="97"/>
      <c r="Q54" s="97"/>
      <c r="R54" s="97"/>
      <c r="S54" s="103"/>
      <c r="T54" s="98"/>
      <c r="U54" s="186"/>
      <c r="V54" s="98"/>
      <c r="W54" s="98"/>
      <c r="X54" s="98"/>
      <c r="Y54" s="186"/>
      <c r="Z54" s="98"/>
      <c r="AA54" s="98"/>
      <c r="AB54" s="98"/>
      <c r="AC54" s="186"/>
      <c r="AD54" s="186"/>
      <c r="AF54" s="137"/>
      <c r="AG54" s="137"/>
    </row>
    <row r="55" spans="1:34" s="55" customFormat="1" ht="12.75" customHeight="1">
      <c r="A55" s="381" t="s">
        <v>23</v>
      </c>
      <c r="B55" s="89" t="s">
        <v>171</v>
      </c>
      <c r="C55" s="385">
        <v>42544</v>
      </c>
      <c r="D55" s="49" t="s">
        <v>22</v>
      </c>
      <c r="E55" s="49"/>
      <c r="F55" s="49"/>
      <c r="G55" s="76">
        <v>4762.5600000000004</v>
      </c>
      <c r="H55" s="76"/>
      <c r="I55" s="76"/>
      <c r="J55" s="124"/>
      <c r="K55" s="388" t="s">
        <v>24</v>
      </c>
      <c r="L55" s="50">
        <v>882.04867327999989</v>
      </c>
      <c r="M55" s="51">
        <v>176.08</v>
      </c>
      <c r="N55" s="52"/>
      <c r="O55" s="161"/>
      <c r="P55" s="52"/>
      <c r="Q55" s="52"/>
      <c r="R55" s="99" t="s">
        <v>34</v>
      </c>
      <c r="S55" s="50"/>
      <c r="T55" s="51">
        <v>172.93114880000002</v>
      </c>
      <c r="U55" s="167">
        <v>239.44</v>
      </c>
      <c r="V55" s="50"/>
      <c r="W55" s="50"/>
      <c r="X55" s="167"/>
      <c r="Y55" s="167"/>
      <c r="Z55" s="51">
        <v>533.03752447999977</v>
      </c>
      <c r="AA55" s="167">
        <v>700.95</v>
      </c>
      <c r="AB55" s="53"/>
      <c r="AC55" s="167"/>
      <c r="AD55" s="213">
        <f>AA55</f>
        <v>700.95</v>
      </c>
      <c r="AE55" s="378">
        <v>3523.55</v>
      </c>
      <c r="AF55" s="137"/>
      <c r="AG55" s="137"/>
    </row>
    <row r="56" spans="1:34" s="55" customFormat="1" ht="15" customHeight="1">
      <c r="A56" s="382"/>
      <c r="B56" s="66" t="s">
        <v>171</v>
      </c>
      <c r="C56" s="386"/>
      <c r="D56" s="24" t="s">
        <v>22</v>
      </c>
      <c r="E56" s="24"/>
      <c r="F56" s="24"/>
      <c r="G56" s="15">
        <v>73131.89</v>
      </c>
      <c r="H56" s="15"/>
      <c r="I56" s="15"/>
      <c r="J56" s="116"/>
      <c r="K56" s="389"/>
      <c r="L56" s="17">
        <v>2152.0531483200002</v>
      </c>
      <c r="M56" s="18">
        <v>891.63</v>
      </c>
      <c r="N56" s="37"/>
      <c r="O56" s="166"/>
      <c r="P56" s="38"/>
      <c r="Q56" s="38"/>
      <c r="R56" s="56" t="s">
        <v>34</v>
      </c>
      <c r="S56" s="17"/>
      <c r="T56" s="18">
        <v>291.1970872</v>
      </c>
      <c r="U56" s="164">
        <v>396.98</v>
      </c>
      <c r="V56" s="17"/>
      <c r="W56" s="17"/>
      <c r="X56" s="164"/>
      <c r="Y56" s="164"/>
      <c r="Z56" s="18">
        <v>969.22606112000017</v>
      </c>
      <c r="AA56" s="164">
        <v>1281.98</v>
      </c>
      <c r="AB56" s="39"/>
      <c r="AC56" s="164"/>
      <c r="AD56" s="209">
        <f>AA56</f>
        <v>1281.98</v>
      </c>
      <c r="AE56" s="379"/>
      <c r="AF56" s="137"/>
      <c r="AG56" s="137"/>
    </row>
    <row r="57" spans="1:34" s="55" customFormat="1" ht="15.75" customHeight="1" thickBot="1">
      <c r="A57" s="383"/>
      <c r="B57" s="90" t="s">
        <v>171</v>
      </c>
      <c r="C57" s="387"/>
      <c r="D57" s="60" t="s">
        <v>22</v>
      </c>
      <c r="E57" s="60"/>
      <c r="F57" s="60"/>
      <c r="G57" s="32">
        <v>34651.980000000003</v>
      </c>
      <c r="H57" s="32"/>
      <c r="I57" s="32"/>
      <c r="J57" s="125"/>
      <c r="K57" s="390"/>
      <c r="L57" s="33">
        <v>1153.9964182399999</v>
      </c>
      <c r="M57" s="34">
        <v>475.19</v>
      </c>
      <c r="N57" s="40"/>
      <c r="O57" s="158"/>
      <c r="P57" s="41"/>
      <c r="Q57" s="41"/>
      <c r="R57" s="115" t="s">
        <v>34</v>
      </c>
      <c r="S57" s="33"/>
      <c r="T57" s="34">
        <v>152.9869104</v>
      </c>
      <c r="U57" s="163">
        <v>212.87</v>
      </c>
      <c r="V57" s="33"/>
      <c r="W57" s="33"/>
      <c r="X57" s="163"/>
      <c r="Y57" s="163"/>
      <c r="Z57" s="34">
        <v>525.81950783999991</v>
      </c>
      <c r="AA57" s="163">
        <v>691.33</v>
      </c>
      <c r="AB57" s="42"/>
      <c r="AC57" s="163"/>
      <c r="AD57" s="218">
        <f>AA57</f>
        <v>691.33</v>
      </c>
      <c r="AE57" s="380"/>
      <c r="AF57" s="137"/>
      <c r="AG57" s="137"/>
    </row>
    <row r="58" spans="1:34" s="55" customFormat="1">
      <c r="A58" s="93"/>
      <c r="B58" s="93"/>
      <c r="C58" s="94"/>
      <c r="D58" s="96"/>
      <c r="E58" s="96"/>
      <c r="F58" s="96"/>
      <c r="G58" s="95"/>
      <c r="H58" s="95"/>
      <c r="I58" s="95"/>
      <c r="J58" s="122"/>
      <c r="K58" s="96"/>
      <c r="L58" s="97"/>
      <c r="M58" s="98"/>
      <c r="N58" s="97"/>
      <c r="O58" s="155"/>
      <c r="P58" s="97"/>
      <c r="Q58" s="97"/>
      <c r="R58" s="97"/>
      <c r="S58" s="97"/>
      <c r="T58" s="98"/>
      <c r="U58" s="186"/>
      <c r="V58" s="98"/>
      <c r="W58" s="98"/>
      <c r="X58" s="98"/>
      <c r="Y58" s="186"/>
      <c r="Z58" s="98"/>
      <c r="AA58" s="98"/>
      <c r="AB58" s="98"/>
      <c r="AC58" s="186"/>
      <c r="AD58" s="186"/>
      <c r="AF58" s="137"/>
      <c r="AG58" s="137"/>
    </row>
    <row r="59" spans="1:34" s="250" customFormat="1">
      <c r="A59" s="241"/>
      <c r="B59" s="241"/>
      <c r="C59" s="242"/>
      <c r="D59" s="243"/>
      <c r="E59" s="243"/>
      <c r="F59" s="243"/>
      <c r="G59" s="244"/>
      <c r="H59" s="244"/>
      <c r="I59" s="244"/>
      <c r="J59" s="245"/>
      <c r="K59" s="243"/>
      <c r="L59" s="246"/>
      <c r="M59" s="247"/>
      <c r="N59" s="246"/>
      <c r="O59" s="248"/>
      <c r="P59" s="246"/>
      <c r="Q59" s="246"/>
      <c r="R59" s="246"/>
      <c r="S59" s="246"/>
      <c r="T59" s="247"/>
      <c r="U59" s="247"/>
      <c r="V59" s="247"/>
      <c r="W59" s="247"/>
      <c r="X59" s="247"/>
      <c r="Y59" s="249"/>
      <c r="Z59" s="247"/>
      <c r="AA59" s="247"/>
      <c r="AB59" s="247"/>
      <c r="AC59" s="249"/>
      <c r="AD59" s="249"/>
      <c r="AF59" s="251"/>
      <c r="AG59" s="251"/>
    </row>
    <row r="60" spans="1:34" s="55" customFormat="1" ht="13.5" thickBot="1">
      <c r="A60" s="93"/>
      <c r="B60" s="93"/>
      <c r="C60" s="94"/>
      <c r="D60" s="96"/>
      <c r="E60" s="96"/>
      <c r="F60" s="96"/>
      <c r="G60" s="95"/>
      <c r="H60" s="95"/>
      <c r="I60" s="95"/>
      <c r="J60" s="122"/>
      <c r="K60" s="96"/>
      <c r="L60" s="97"/>
      <c r="M60" s="98"/>
      <c r="N60" s="97"/>
      <c r="O60" s="155"/>
      <c r="P60" s="97"/>
      <c r="Q60" s="97"/>
      <c r="R60" s="97"/>
      <c r="S60" s="97"/>
      <c r="T60" s="98"/>
      <c r="U60" s="186"/>
      <c r="V60" s="98"/>
      <c r="W60" s="98"/>
      <c r="X60" s="98"/>
      <c r="Y60" s="186"/>
      <c r="Z60" s="98"/>
      <c r="AA60" s="98"/>
      <c r="AB60" s="98"/>
      <c r="AC60" s="186"/>
      <c r="AD60" s="186"/>
      <c r="AF60" s="137"/>
      <c r="AG60" s="137"/>
    </row>
    <row r="61" spans="1:34" s="55" customFormat="1" ht="16.5" thickBot="1">
      <c r="A61" s="234" t="s">
        <v>193</v>
      </c>
      <c r="B61" s="105" t="s">
        <v>171</v>
      </c>
      <c r="C61" s="106">
        <v>42685</v>
      </c>
      <c r="D61" s="107" t="s">
        <v>194</v>
      </c>
      <c r="E61" s="107" t="s">
        <v>12</v>
      </c>
      <c r="F61" s="107" t="s">
        <v>12</v>
      </c>
      <c r="G61" s="108">
        <v>197330.52</v>
      </c>
      <c r="H61" s="108">
        <v>197330.52</v>
      </c>
      <c r="I61" s="302"/>
      <c r="J61" s="123"/>
      <c r="K61" s="107" t="s">
        <v>147</v>
      </c>
      <c r="L61" s="109">
        <v>3199.32</v>
      </c>
      <c r="M61" s="110">
        <v>2048.86</v>
      </c>
      <c r="N61" s="225"/>
      <c r="O61" s="226"/>
      <c r="P61" s="110">
        <v>1150.46</v>
      </c>
      <c r="Q61" s="191">
        <v>4957</v>
      </c>
      <c r="R61" s="225"/>
      <c r="S61" s="225"/>
      <c r="T61" s="110">
        <v>9</v>
      </c>
      <c r="U61" s="191">
        <v>39</v>
      </c>
      <c r="V61" s="110">
        <v>163.65</v>
      </c>
      <c r="W61" s="110">
        <v>705</v>
      </c>
      <c r="X61" s="191">
        <v>439.34</v>
      </c>
      <c r="Y61" s="191">
        <v>1893</v>
      </c>
      <c r="Z61" s="349"/>
      <c r="AA61" s="350"/>
      <c r="AB61" s="110">
        <v>1150.46</v>
      </c>
      <c r="AC61" s="191">
        <v>9915</v>
      </c>
      <c r="AD61" s="212">
        <f>AC61</f>
        <v>9915</v>
      </c>
      <c r="AF61" s="300">
        <v>46124</v>
      </c>
      <c r="AG61" s="137"/>
      <c r="AH61" s="20" t="s">
        <v>195</v>
      </c>
    </row>
    <row r="62" spans="1:34" s="55" customFormat="1">
      <c r="A62" s="93"/>
      <c r="B62" s="93"/>
      <c r="C62" s="94"/>
      <c r="D62" s="96"/>
      <c r="E62" s="96"/>
      <c r="F62" s="96"/>
      <c r="G62" s="95"/>
      <c r="H62" s="95"/>
      <c r="I62" s="95"/>
      <c r="J62" s="122"/>
      <c r="K62" s="96"/>
      <c r="L62" s="97"/>
      <c r="M62" s="98"/>
      <c r="N62" s="97"/>
      <c r="O62" s="155"/>
      <c r="P62" s="339"/>
      <c r="Q62" s="339"/>
      <c r="R62" s="97"/>
      <c r="S62" s="339"/>
      <c r="T62" s="340"/>
      <c r="U62" s="341"/>
      <c r="V62" s="98"/>
      <c r="W62" s="98"/>
      <c r="X62" s="340"/>
      <c r="Y62" s="341"/>
      <c r="Z62" s="98"/>
      <c r="AA62" s="98"/>
      <c r="AB62" s="351"/>
      <c r="AC62" s="352"/>
      <c r="AD62" s="186"/>
      <c r="AF62" s="137"/>
      <c r="AG62" s="137"/>
    </row>
    <row r="63" spans="1:34" s="250" customFormat="1">
      <c r="A63" s="241"/>
      <c r="B63" s="241"/>
      <c r="C63" s="242"/>
      <c r="D63" s="243"/>
      <c r="E63" s="243"/>
      <c r="F63" s="243"/>
      <c r="G63" s="244"/>
      <c r="H63" s="244"/>
      <c r="I63" s="244"/>
      <c r="J63" s="245"/>
      <c r="K63" s="243"/>
      <c r="L63" s="246"/>
      <c r="M63" s="247"/>
      <c r="N63" s="246"/>
      <c r="O63" s="248"/>
      <c r="P63" s="246"/>
      <c r="Q63" s="246"/>
      <c r="R63" s="246"/>
      <c r="S63" s="246"/>
      <c r="T63" s="247"/>
      <c r="U63" s="247"/>
      <c r="V63" s="247"/>
      <c r="W63" s="247"/>
      <c r="X63" s="247"/>
      <c r="Y63" s="249"/>
      <c r="Z63" s="247"/>
      <c r="AA63" s="247"/>
      <c r="AB63" s="247"/>
      <c r="AC63" s="249"/>
      <c r="AD63" s="249"/>
      <c r="AF63" s="251"/>
      <c r="AG63" s="251"/>
    </row>
    <row r="64" spans="1:34" s="55" customFormat="1" ht="13.5" thickBot="1">
      <c r="A64" s="93"/>
      <c r="B64" s="93"/>
      <c r="C64" s="94"/>
      <c r="D64" s="96"/>
      <c r="E64" s="96"/>
      <c r="F64" s="96"/>
      <c r="G64" s="95"/>
      <c r="H64" s="95"/>
      <c r="I64" s="95"/>
      <c r="J64" s="122"/>
      <c r="K64" s="96"/>
      <c r="L64" s="97"/>
      <c r="M64" s="98"/>
      <c r="N64" s="97"/>
      <c r="O64" s="155"/>
      <c r="P64" s="97"/>
      <c r="Q64" s="97"/>
      <c r="R64" s="97"/>
      <c r="S64" s="97"/>
      <c r="T64" s="98"/>
      <c r="U64" s="98"/>
      <c r="V64" s="98"/>
      <c r="W64" s="98"/>
      <c r="X64" s="98"/>
      <c r="Y64" s="186"/>
      <c r="Z64" s="98"/>
      <c r="AA64" s="98"/>
      <c r="AB64" s="98"/>
      <c r="AC64" s="186"/>
      <c r="AD64" s="186"/>
      <c r="AF64" s="137"/>
      <c r="AG64" s="137"/>
    </row>
    <row r="65" spans="1:35" s="55" customFormat="1" ht="12.75" customHeight="1">
      <c r="A65" s="381" t="s">
        <v>91</v>
      </c>
      <c r="B65" s="89" t="s">
        <v>171</v>
      </c>
      <c r="C65" s="354">
        <v>37915</v>
      </c>
      <c r="D65" s="85" t="s">
        <v>92</v>
      </c>
      <c r="E65" s="85"/>
      <c r="F65" s="85"/>
      <c r="G65" s="86">
        <v>26412.33</v>
      </c>
      <c r="H65" s="86"/>
      <c r="I65" s="86"/>
      <c r="J65" s="124"/>
      <c r="K65" s="388" t="s">
        <v>89</v>
      </c>
      <c r="L65" s="78">
        <v>422.2</v>
      </c>
      <c r="M65" s="79">
        <v>341.49</v>
      </c>
      <c r="N65" s="80"/>
      <c r="O65" s="156"/>
      <c r="P65" s="80"/>
      <c r="Q65" s="80"/>
      <c r="R65" s="78"/>
      <c r="S65" s="78"/>
      <c r="T65" s="79">
        <v>51.63</v>
      </c>
      <c r="U65" s="192">
        <v>444.92</v>
      </c>
      <c r="V65" s="78"/>
      <c r="W65" s="78"/>
      <c r="X65" s="192"/>
      <c r="Y65" s="192"/>
      <c r="Z65" s="79">
        <v>29.09</v>
      </c>
      <c r="AA65" s="192">
        <v>126.39</v>
      </c>
      <c r="AB65" s="81"/>
      <c r="AC65" s="192"/>
      <c r="AD65" s="213">
        <f>AA65</f>
        <v>126.39</v>
      </c>
      <c r="AE65" s="378">
        <v>3573.35</v>
      </c>
      <c r="AF65" s="137"/>
      <c r="AG65" s="137"/>
    </row>
    <row r="66" spans="1:35" s="55" customFormat="1" ht="12.75" customHeight="1">
      <c r="A66" s="382"/>
      <c r="B66" s="66" t="s">
        <v>171</v>
      </c>
      <c r="C66" s="92">
        <v>38603</v>
      </c>
      <c r="D66" s="16" t="s">
        <v>65</v>
      </c>
      <c r="E66" s="16"/>
      <c r="F66" s="16"/>
      <c r="G66" s="15">
        <v>108989.09</v>
      </c>
      <c r="H66" s="23"/>
      <c r="I66" s="23"/>
      <c r="J66" s="77"/>
      <c r="K66" s="389"/>
      <c r="L66" s="18">
        <v>1539.47</v>
      </c>
      <c r="M66" s="145">
        <v>1363.86</v>
      </c>
      <c r="N66" s="37"/>
      <c r="O66" s="157"/>
      <c r="P66" s="37"/>
      <c r="Q66" s="37"/>
      <c r="R66" s="17"/>
      <c r="S66" s="17"/>
      <c r="T66" s="18">
        <v>175.61</v>
      </c>
      <c r="U66" s="63">
        <v>1250.46</v>
      </c>
      <c r="V66" s="18"/>
      <c r="W66" s="18"/>
      <c r="X66" s="63"/>
      <c r="Y66" s="63"/>
      <c r="Z66" s="39"/>
      <c r="AA66" s="157"/>
      <c r="AB66" s="39"/>
      <c r="AC66" s="157"/>
      <c r="AD66" s="209">
        <f t="shared" ref="AD66:AD71" si="3">AA66</f>
        <v>0</v>
      </c>
      <c r="AE66" s="379"/>
      <c r="AF66" s="137"/>
      <c r="AG66" s="137"/>
      <c r="AH66" s="137" t="s">
        <v>99</v>
      </c>
    </row>
    <row r="67" spans="1:35" s="55" customFormat="1" ht="12.75" customHeight="1">
      <c r="A67" s="382"/>
      <c r="B67" s="66" t="s">
        <v>171</v>
      </c>
      <c r="C67" s="92">
        <v>39023</v>
      </c>
      <c r="D67" s="16" t="s">
        <v>92</v>
      </c>
      <c r="E67" s="16"/>
      <c r="F67" s="16"/>
      <c r="G67" s="15">
        <v>54514.54</v>
      </c>
      <c r="H67" s="23"/>
      <c r="I67" s="23"/>
      <c r="J67" s="77"/>
      <c r="K67" s="389"/>
      <c r="L67" s="17">
        <v>829.77</v>
      </c>
      <c r="M67" s="18">
        <v>717.95</v>
      </c>
      <c r="N67" s="37"/>
      <c r="O67" s="157"/>
      <c r="P67" s="37"/>
      <c r="Q67" s="37"/>
      <c r="R67" s="17"/>
      <c r="S67" s="17"/>
      <c r="T67" s="18">
        <v>108.29</v>
      </c>
      <c r="U67" s="164">
        <v>680.97</v>
      </c>
      <c r="V67" s="17"/>
      <c r="W67" s="17"/>
      <c r="X67" s="164"/>
      <c r="Y67" s="164"/>
      <c r="Z67" s="18">
        <v>3.54</v>
      </c>
      <c r="AA67" s="164">
        <v>11.24</v>
      </c>
      <c r="AB67" s="39"/>
      <c r="AC67" s="164"/>
      <c r="AD67" s="209">
        <f t="shared" si="3"/>
        <v>11.24</v>
      </c>
      <c r="AE67" s="379"/>
      <c r="AF67" s="137"/>
      <c r="AG67" s="137"/>
      <c r="AH67" s="137" t="s">
        <v>97</v>
      </c>
      <c r="AI67" s="137" t="s">
        <v>98</v>
      </c>
    </row>
    <row r="68" spans="1:35" s="55" customFormat="1" ht="12.75" customHeight="1">
      <c r="A68" s="382"/>
      <c r="B68" s="66" t="s">
        <v>171</v>
      </c>
      <c r="C68" s="91">
        <v>40416</v>
      </c>
      <c r="D68" s="24" t="s">
        <v>93</v>
      </c>
      <c r="E68" s="24"/>
      <c r="F68" s="24"/>
      <c r="G68" s="23">
        <v>5000</v>
      </c>
      <c r="H68" s="23"/>
      <c r="I68" s="23"/>
      <c r="J68" s="77"/>
      <c r="K68" s="389"/>
      <c r="L68" s="19">
        <v>132.24</v>
      </c>
      <c r="M68" s="25">
        <v>130.12</v>
      </c>
      <c r="N68" s="38"/>
      <c r="O68" s="166"/>
      <c r="P68" s="38"/>
      <c r="Q68" s="38"/>
      <c r="R68" s="17"/>
      <c r="S68" s="17"/>
      <c r="T68" s="25">
        <v>2.12</v>
      </c>
      <c r="U68" s="168">
        <v>9.01</v>
      </c>
      <c r="V68" s="19"/>
      <c r="W68" s="19"/>
      <c r="X68" s="168"/>
      <c r="Y68" s="168"/>
      <c r="Z68" s="120"/>
      <c r="AA68" s="166"/>
      <c r="AB68" s="120"/>
      <c r="AC68" s="166"/>
      <c r="AD68" s="209">
        <f t="shared" si="3"/>
        <v>0</v>
      </c>
      <c r="AE68" s="379"/>
      <c r="AF68" s="137"/>
      <c r="AG68" s="137"/>
    </row>
    <row r="69" spans="1:35" s="55" customFormat="1" ht="12.75" customHeight="1">
      <c r="A69" s="382"/>
      <c r="B69" s="66" t="s">
        <v>171</v>
      </c>
      <c r="C69" s="91">
        <v>40637</v>
      </c>
      <c r="D69" s="24" t="s">
        <v>94</v>
      </c>
      <c r="E69" s="24"/>
      <c r="F69" s="24"/>
      <c r="G69" s="23">
        <v>1811.04</v>
      </c>
      <c r="H69" s="23"/>
      <c r="I69" s="23"/>
      <c r="J69" s="77"/>
      <c r="K69" s="389"/>
      <c r="L69" s="19">
        <v>280.05</v>
      </c>
      <c r="M69" s="148">
        <v>76.69</v>
      </c>
      <c r="N69" s="38"/>
      <c r="O69" s="166"/>
      <c r="P69" s="38"/>
      <c r="Q69" s="38"/>
      <c r="R69" s="17"/>
      <c r="S69" s="17"/>
      <c r="T69" s="25">
        <v>44.29</v>
      </c>
      <c r="U69" s="168">
        <v>177.56</v>
      </c>
      <c r="V69" s="19"/>
      <c r="W69" s="19"/>
      <c r="X69" s="168"/>
      <c r="Y69" s="168"/>
      <c r="Z69" s="25">
        <v>159.86000000000001</v>
      </c>
      <c r="AA69" s="168">
        <v>322.83999999999997</v>
      </c>
      <c r="AB69" s="120"/>
      <c r="AC69" s="168"/>
      <c r="AD69" s="209">
        <f t="shared" si="3"/>
        <v>322.83999999999997</v>
      </c>
      <c r="AE69" s="379"/>
      <c r="AF69" s="137"/>
      <c r="AG69" s="137"/>
    </row>
    <row r="70" spans="1:35" s="55" customFormat="1" ht="12.75" customHeight="1">
      <c r="A70" s="382"/>
      <c r="B70" s="66" t="s">
        <v>171</v>
      </c>
      <c r="C70" s="91">
        <v>42733</v>
      </c>
      <c r="D70" s="24" t="s">
        <v>95</v>
      </c>
      <c r="E70" s="24"/>
      <c r="F70" s="24"/>
      <c r="G70" s="23">
        <v>2278.38</v>
      </c>
      <c r="H70" s="23"/>
      <c r="I70" s="23"/>
      <c r="J70" s="77"/>
      <c r="K70" s="389"/>
      <c r="L70" s="19">
        <v>273.08</v>
      </c>
      <c r="M70" s="25">
        <v>121.8</v>
      </c>
      <c r="N70" s="38"/>
      <c r="O70" s="166"/>
      <c r="P70" s="38"/>
      <c r="Q70" s="38"/>
      <c r="R70" s="37"/>
      <c r="S70" s="37"/>
      <c r="T70" s="25">
        <v>52.85</v>
      </c>
      <c r="U70" s="168">
        <v>135.77000000000001</v>
      </c>
      <c r="V70" s="19"/>
      <c r="W70" s="19"/>
      <c r="X70" s="168"/>
      <c r="Y70" s="168"/>
      <c r="Z70" s="25">
        <v>98.43</v>
      </c>
      <c r="AA70" s="168">
        <v>127.2</v>
      </c>
      <c r="AB70" s="120"/>
      <c r="AC70" s="168"/>
      <c r="AD70" s="209">
        <f t="shared" si="3"/>
        <v>127.2</v>
      </c>
      <c r="AE70" s="379"/>
      <c r="AF70" s="137"/>
      <c r="AG70" s="137"/>
    </row>
    <row r="71" spans="1:35" s="55" customFormat="1">
      <c r="A71" s="382"/>
      <c r="B71" s="66" t="s">
        <v>171</v>
      </c>
      <c r="C71" s="92">
        <v>43575</v>
      </c>
      <c r="D71" s="24" t="s">
        <v>96</v>
      </c>
      <c r="E71" s="24"/>
      <c r="F71" s="24"/>
      <c r="G71" s="15">
        <v>4100</v>
      </c>
      <c r="H71" s="15"/>
      <c r="I71" s="15"/>
      <c r="J71" s="116"/>
      <c r="K71" s="389"/>
      <c r="L71" s="17">
        <v>328.35</v>
      </c>
      <c r="M71" s="18">
        <v>108.87</v>
      </c>
      <c r="N71" s="37"/>
      <c r="O71" s="166"/>
      <c r="P71" s="38"/>
      <c r="Q71" s="38"/>
      <c r="R71" s="37"/>
      <c r="S71" s="37"/>
      <c r="T71" s="18">
        <v>42.48</v>
      </c>
      <c r="U71" s="164">
        <v>92.71</v>
      </c>
      <c r="V71" s="17"/>
      <c r="W71" s="17"/>
      <c r="X71" s="164"/>
      <c r="Y71" s="164"/>
      <c r="Z71" s="18">
        <v>177</v>
      </c>
      <c r="AA71" s="164">
        <v>194.28</v>
      </c>
      <c r="AB71" s="39"/>
      <c r="AC71" s="164"/>
      <c r="AD71" s="209">
        <f t="shared" si="3"/>
        <v>194.28</v>
      </c>
      <c r="AE71" s="379"/>
      <c r="AF71" s="137"/>
      <c r="AG71" s="137"/>
    </row>
    <row r="72" spans="1:35" s="55" customFormat="1" ht="13.5" thickBot="1">
      <c r="A72" s="383"/>
      <c r="B72" s="90" t="s">
        <v>171</v>
      </c>
      <c r="C72" s="72">
        <v>43900</v>
      </c>
      <c r="D72" s="60" t="s">
        <v>94</v>
      </c>
      <c r="E72" s="60"/>
      <c r="F72" s="60"/>
      <c r="G72" s="32">
        <v>5036.03</v>
      </c>
      <c r="H72" s="32"/>
      <c r="I72" s="32"/>
      <c r="J72" s="125"/>
      <c r="K72" s="390"/>
      <c r="L72" s="40"/>
      <c r="M72" s="42"/>
      <c r="N72" s="40"/>
      <c r="O72" s="158"/>
      <c r="P72" s="41"/>
      <c r="Q72" s="41"/>
      <c r="R72" s="41"/>
      <c r="S72" s="40"/>
      <c r="T72" s="42"/>
      <c r="U72" s="193"/>
      <c r="V72" s="40"/>
      <c r="W72" s="40"/>
      <c r="X72" s="40"/>
      <c r="Y72" s="193"/>
      <c r="Z72" s="40"/>
      <c r="AA72" s="42"/>
      <c r="AB72" s="42"/>
      <c r="AC72" s="193"/>
      <c r="AD72" s="214"/>
      <c r="AE72" s="380"/>
      <c r="AF72" s="137"/>
      <c r="AG72" s="137"/>
    </row>
    <row r="73" spans="1:35" s="55" customFormat="1">
      <c r="A73" s="93"/>
      <c r="B73" s="93"/>
      <c r="C73" s="94"/>
      <c r="D73" s="96"/>
      <c r="E73" s="96"/>
      <c r="F73" s="96"/>
      <c r="G73" s="95"/>
      <c r="H73" s="95"/>
      <c r="I73" s="95"/>
      <c r="J73" s="122"/>
      <c r="K73" s="96"/>
      <c r="L73" s="97"/>
      <c r="M73" s="98"/>
      <c r="N73" s="97"/>
      <c r="O73" s="155"/>
      <c r="P73" s="97"/>
      <c r="Q73" s="97"/>
      <c r="R73" s="97"/>
      <c r="S73" s="97"/>
      <c r="T73" s="98"/>
      <c r="U73" s="186"/>
      <c r="V73" s="98"/>
      <c r="W73" s="98"/>
      <c r="X73" s="98"/>
      <c r="Y73" s="186"/>
      <c r="Z73" s="98"/>
      <c r="AA73" s="98"/>
      <c r="AB73" s="98"/>
      <c r="AC73" s="186"/>
      <c r="AD73" s="186"/>
      <c r="AF73" s="137"/>
      <c r="AG73" s="137"/>
    </row>
    <row r="74" spans="1:35" s="250" customFormat="1">
      <c r="A74" s="241"/>
      <c r="B74" s="241"/>
      <c r="C74" s="242"/>
      <c r="D74" s="243"/>
      <c r="E74" s="243"/>
      <c r="F74" s="243"/>
      <c r="G74" s="244"/>
      <c r="H74" s="244"/>
      <c r="I74" s="244"/>
      <c r="J74" s="245"/>
      <c r="K74" s="243"/>
      <c r="L74" s="246"/>
      <c r="M74" s="247"/>
      <c r="N74" s="246"/>
      <c r="O74" s="248"/>
      <c r="P74" s="246"/>
      <c r="Q74" s="246"/>
      <c r="R74" s="246"/>
      <c r="S74" s="246"/>
      <c r="T74" s="247"/>
      <c r="U74" s="249"/>
      <c r="V74" s="247"/>
      <c r="W74" s="247"/>
      <c r="X74" s="247"/>
      <c r="Y74" s="249"/>
      <c r="Z74" s="247"/>
      <c r="AA74" s="247"/>
      <c r="AB74" s="247"/>
      <c r="AC74" s="249"/>
      <c r="AD74" s="249"/>
      <c r="AF74" s="251"/>
      <c r="AG74" s="251"/>
    </row>
    <row r="75" spans="1:35" s="55" customFormat="1">
      <c r="A75" s="93"/>
      <c r="B75" s="93"/>
      <c r="C75" s="94"/>
      <c r="D75" s="96"/>
      <c r="E75" s="96"/>
      <c r="F75" s="96"/>
      <c r="G75" s="95"/>
      <c r="H75" s="95"/>
      <c r="I75" s="95"/>
      <c r="J75" s="122"/>
      <c r="K75" s="96"/>
      <c r="L75" s="97"/>
      <c r="M75" s="98"/>
      <c r="N75" s="97"/>
      <c r="O75" s="155"/>
      <c r="P75" s="97"/>
      <c r="Q75" s="97"/>
      <c r="R75" s="97"/>
      <c r="S75" s="97"/>
      <c r="T75" s="98"/>
      <c r="U75" s="186"/>
      <c r="V75" s="98"/>
      <c r="W75" s="98"/>
      <c r="X75" s="98"/>
      <c r="Y75" s="186"/>
      <c r="Z75" s="98"/>
      <c r="AA75" s="98"/>
      <c r="AB75" s="98"/>
      <c r="AC75" s="186"/>
      <c r="AD75" s="186"/>
      <c r="AF75" s="137"/>
      <c r="AG75" s="137"/>
    </row>
    <row r="76" spans="1:35" s="55" customFormat="1">
      <c r="A76" s="149" t="s">
        <v>100</v>
      </c>
      <c r="B76" s="66" t="s">
        <v>171</v>
      </c>
      <c r="C76" s="92">
        <v>37343</v>
      </c>
      <c r="D76" s="16" t="s">
        <v>12</v>
      </c>
      <c r="E76" s="16"/>
      <c r="F76" s="16"/>
      <c r="G76" s="15">
        <v>2129.0700000000002</v>
      </c>
      <c r="H76" s="15"/>
      <c r="I76" s="15"/>
      <c r="J76" s="69"/>
      <c r="K76" s="16" t="s">
        <v>101</v>
      </c>
      <c r="L76" s="17">
        <v>136.37</v>
      </c>
      <c r="M76" s="18">
        <v>58.85</v>
      </c>
      <c r="N76" s="37"/>
      <c r="O76" s="157"/>
      <c r="P76" s="37"/>
      <c r="Q76" s="37"/>
      <c r="R76" s="17"/>
      <c r="S76" s="17"/>
      <c r="T76" s="18">
        <v>9.17</v>
      </c>
      <c r="U76" s="63">
        <v>93.45</v>
      </c>
      <c r="V76" s="18"/>
      <c r="W76" s="18"/>
      <c r="X76" s="63"/>
      <c r="Y76" s="63"/>
      <c r="Z76" s="18">
        <v>68.36</v>
      </c>
      <c r="AA76" s="18">
        <v>352</v>
      </c>
      <c r="AB76" s="39"/>
      <c r="AC76" s="63"/>
      <c r="AD76" s="151">
        <f>AA76</f>
        <v>352</v>
      </c>
      <c r="AF76" s="137"/>
      <c r="AG76" s="137"/>
    </row>
    <row r="77" spans="1:35" s="55" customFormat="1">
      <c r="A77" s="93"/>
      <c r="B77" s="93"/>
      <c r="C77" s="94"/>
      <c r="D77" s="96"/>
      <c r="E77" s="96"/>
      <c r="F77" s="96"/>
      <c r="G77" s="95"/>
      <c r="H77" s="95"/>
      <c r="I77" s="95"/>
      <c r="J77" s="122"/>
      <c r="K77" s="96"/>
      <c r="L77" s="97"/>
      <c r="M77" s="98"/>
      <c r="N77" s="97"/>
      <c r="O77" s="155"/>
      <c r="P77" s="97"/>
      <c r="Q77" s="97"/>
      <c r="R77" s="97"/>
      <c r="S77" s="97"/>
      <c r="T77" s="98"/>
      <c r="U77" s="186"/>
      <c r="V77" s="98"/>
      <c r="W77" s="98"/>
      <c r="X77" s="98"/>
      <c r="Y77" s="186"/>
      <c r="Z77" s="98"/>
      <c r="AA77" s="98"/>
      <c r="AB77" s="98"/>
      <c r="AC77" s="186"/>
      <c r="AD77" s="186"/>
      <c r="AF77" s="137"/>
      <c r="AG77" s="137"/>
    </row>
    <row r="78" spans="1:35" s="250" customFormat="1">
      <c r="A78" s="241"/>
      <c r="B78" s="241"/>
      <c r="C78" s="242"/>
      <c r="D78" s="243"/>
      <c r="E78" s="243"/>
      <c r="F78" s="243"/>
      <c r="G78" s="244"/>
      <c r="H78" s="244"/>
      <c r="I78" s="244"/>
      <c r="J78" s="245"/>
      <c r="K78" s="243"/>
      <c r="L78" s="246"/>
      <c r="M78" s="247"/>
      <c r="N78" s="246"/>
      <c r="O78" s="248"/>
      <c r="P78" s="246"/>
      <c r="Q78" s="246"/>
      <c r="R78" s="246"/>
      <c r="S78" s="246"/>
      <c r="T78" s="247"/>
      <c r="U78" s="249"/>
      <c r="V78" s="247"/>
      <c r="W78" s="247"/>
      <c r="X78" s="247"/>
      <c r="Y78" s="249"/>
      <c r="Z78" s="247"/>
      <c r="AA78" s="247"/>
      <c r="AB78" s="247"/>
      <c r="AC78" s="249"/>
      <c r="AD78" s="249"/>
      <c r="AF78" s="251"/>
      <c r="AG78" s="251"/>
    </row>
    <row r="79" spans="1:35" s="55" customFormat="1" ht="13.5" thickBot="1">
      <c r="A79" s="93"/>
      <c r="B79" s="93"/>
      <c r="C79" s="94"/>
      <c r="D79" s="96"/>
      <c r="E79" s="96"/>
      <c r="F79" s="96"/>
      <c r="G79" s="95"/>
      <c r="H79" s="95"/>
      <c r="I79" s="95"/>
      <c r="J79" s="122"/>
      <c r="K79" s="96"/>
      <c r="L79" s="97"/>
      <c r="M79" s="98"/>
      <c r="N79" s="103"/>
      <c r="O79" s="278"/>
      <c r="P79" s="97"/>
      <c r="Q79" s="97"/>
      <c r="R79" s="97"/>
      <c r="S79" s="97"/>
      <c r="T79" s="279"/>
      <c r="U79" s="280"/>
      <c r="V79" s="98"/>
      <c r="W79" s="98"/>
      <c r="X79" s="279"/>
      <c r="Y79" s="280"/>
      <c r="Z79" s="279"/>
      <c r="AA79" s="279"/>
      <c r="AB79" s="279"/>
      <c r="AC79" s="280"/>
      <c r="AD79" s="186"/>
      <c r="AE79" s="290"/>
      <c r="AF79" s="137"/>
      <c r="AG79" s="137"/>
    </row>
    <row r="80" spans="1:35" s="55" customFormat="1" ht="12.75" customHeight="1">
      <c r="A80" s="375" t="s">
        <v>145</v>
      </c>
      <c r="B80" s="119" t="s">
        <v>171</v>
      </c>
      <c r="C80" s="284">
        <v>36458</v>
      </c>
      <c r="D80" s="49" t="s">
        <v>149</v>
      </c>
      <c r="E80" s="49" t="s">
        <v>149</v>
      </c>
      <c r="F80" s="287" t="s">
        <v>12</v>
      </c>
      <c r="G80" s="285">
        <v>8804.11</v>
      </c>
      <c r="H80" s="285">
        <v>8804.11</v>
      </c>
      <c r="I80" s="285">
        <v>8804.11</v>
      </c>
      <c r="J80" s="124"/>
      <c r="K80" s="391" t="s">
        <v>147</v>
      </c>
      <c r="L80" s="50">
        <v>387.9</v>
      </c>
      <c r="M80" s="51">
        <v>169.53</v>
      </c>
      <c r="N80" s="19">
        <v>218.37</v>
      </c>
      <c r="O80" s="168">
        <v>5110</v>
      </c>
      <c r="P80" s="182"/>
      <c r="Q80" s="182"/>
      <c r="R80" s="50"/>
      <c r="S80" s="50"/>
      <c r="T80" s="25">
        <v>5.84</v>
      </c>
      <c r="U80" s="168">
        <v>137</v>
      </c>
      <c r="V80" s="182"/>
      <c r="W80" s="182"/>
      <c r="X80" s="25">
        <v>87.68</v>
      </c>
      <c r="Y80" s="168">
        <v>2052</v>
      </c>
      <c r="Z80" s="369" t="s">
        <v>128</v>
      </c>
      <c r="AA80" s="370"/>
      <c r="AB80" s="25">
        <v>218.37</v>
      </c>
      <c r="AC80" s="168">
        <v>10220</v>
      </c>
      <c r="AD80" s="167">
        <f t="shared" ref="AD80:AE83" si="4">AC80</f>
        <v>10220</v>
      </c>
      <c r="AE80" s="289">
        <f t="shared" si="4"/>
        <v>10220</v>
      </c>
      <c r="AF80" s="417">
        <v>46016</v>
      </c>
      <c r="AG80" s="402">
        <f>AE80+AE81+AE82+AE83</f>
        <v>33739</v>
      </c>
      <c r="AH80" s="20" t="s">
        <v>150</v>
      </c>
    </row>
    <row r="81" spans="1:34" s="55" customFormat="1" ht="12.75" customHeight="1">
      <c r="A81" s="376"/>
      <c r="B81" s="66" t="s">
        <v>171</v>
      </c>
      <c r="C81" s="22">
        <v>36474</v>
      </c>
      <c r="D81" s="24" t="s">
        <v>146</v>
      </c>
      <c r="E81" s="24" t="s">
        <v>146</v>
      </c>
      <c r="F81" s="24" t="s">
        <v>12</v>
      </c>
      <c r="G81" s="286">
        <v>293.47000000000003</v>
      </c>
      <c r="H81" s="286">
        <v>293.47000000000003</v>
      </c>
      <c r="I81" s="286">
        <v>293.47000000000003</v>
      </c>
      <c r="J81" s="69"/>
      <c r="K81" s="399"/>
      <c r="L81" s="19">
        <v>118.17</v>
      </c>
      <c r="M81" s="25">
        <v>43.04</v>
      </c>
      <c r="N81" s="19">
        <v>75.14</v>
      </c>
      <c r="O81" s="168">
        <v>1728</v>
      </c>
      <c r="P81" s="184"/>
      <c r="Q81" s="184"/>
      <c r="R81" s="19"/>
      <c r="S81" s="19"/>
      <c r="T81" s="25">
        <v>1.69</v>
      </c>
      <c r="U81" s="168">
        <v>39</v>
      </c>
      <c r="V81" s="184"/>
      <c r="W81" s="184"/>
      <c r="X81" s="25">
        <v>30.27</v>
      </c>
      <c r="Y81" s="168">
        <v>696</v>
      </c>
      <c r="Z81" s="371"/>
      <c r="AA81" s="372"/>
      <c r="AB81" s="25">
        <v>75.14</v>
      </c>
      <c r="AC81" s="168">
        <v>3456</v>
      </c>
      <c r="AD81" s="281">
        <f t="shared" si="4"/>
        <v>3456</v>
      </c>
      <c r="AE81" s="288">
        <f t="shared" si="4"/>
        <v>3456</v>
      </c>
      <c r="AF81" s="418"/>
      <c r="AG81" s="403"/>
      <c r="AH81" s="20" t="s">
        <v>148</v>
      </c>
    </row>
    <row r="82" spans="1:34" s="55" customFormat="1" ht="12.75" customHeight="1">
      <c r="A82" s="376"/>
      <c r="B82" s="66" t="s">
        <v>171</v>
      </c>
      <c r="C82" s="293">
        <v>36779</v>
      </c>
      <c r="D82" s="47" t="s">
        <v>152</v>
      </c>
      <c r="E82" s="47" t="s">
        <v>152</v>
      </c>
      <c r="F82" s="47" t="s">
        <v>12</v>
      </c>
      <c r="G82" s="294">
        <v>9831.2545854732216</v>
      </c>
      <c r="H82" s="294">
        <v>9831.2545854732216</v>
      </c>
      <c r="I82" s="294">
        <v>9831.2545854732216</v>
      </c>
      <c r="J82" s="69"/>
      <c r="K82" s="399"/>
      <c r="L82" s="45">
        <v>259.89141599413057</v>
      </c>
      <c r="M82" s="48">
        <v>173.58</v>
      </c>
      <c r="N82" s="45">
        <v>86.31</v>
      </c>
      <c r="O82" s="162">
        <v>1725</v>
      </c>
      <c r="P82" s="180"/>
      <c r="Q82" s="180"/>
      <c r="R82" s="17"/>
      <c r="S82" s="17"/>
      <c r="T82" s="18">
        <v>0.85</v>
      </c>
      <c r="U82" s="164">
        <v>17</v>
      </c>
      <c r="V82" s="180"/>
      <c r="W82" s="180"/>
      <c r="X82" s="18">
        <v>39.08</v>
      </c>
      <c r="Y82" s="164">
        <v>781</v>
      </c>
      <c r="Z82" s="371"/>
      <c r="AA82" s="372"/>
      <c r="AB82" s="48">
        <v>86.31</v>
      </c>
      <c r="AC82" s="162">
        <v>3450</v>
      </c>
      <c r="AD82" s="281">
        <f t="shared" si="4"/>
        <v>3450</v>
      </c>
      <c r="AE82" s="288">
        <f t="shared" si="4"/>
        <v>3450</v>
      </c>
      <c r="AF82" s="418"/>
      <c r="AG82" s="403"/>
      <c r="AH82" s="20" t="s">
        <v>153</v>
      </c>
    </row>
    <row r="83" spans="1:34" s="55" customFormat="1" ht="13.5" customHeight="1" thickBot="1">
      <c r="A83" s="377"/>
      <c r="B83" s="90" t="s">
        <v>171</v>
      </c>
      <c r="C83" s="282">
        <v>38659</v>
      </c>
      <c r="D83" s="271" t="s">
        <v>198</v>
      </c>
      <c r="E83" s="271" t="s">
        <v>206</v>
      </c>
      <c r="F83" s="35" t="s">
        <v>12</v>
      </c>
      <c r="G83" s="32">
        <v>4287.72</v>
      </c>
      <c r="H83" s="32">
        <v>4287.72</v>
      </c>
      <c r="I83" s="32">
        <v>4287.72</v>
      </c>
      <c r="J83" s="283"/>
      <c r="K83" s="392"/>
      <c r="L83" s="33">
        <v>869.33</v>
      </c>
      <c r="M83" s="292">
        <v>147.22</v>
      </c>
      <c r="N83" s="33">
        <v>722.11</v>
      </c>
      <c r="O83" s="163">
        <v>8306</v>
      </c>
      <c r="P83" s="185"/>
      <c r="Q83" s="185"/>
      <c r="R83" s="62"/>
      <c r="S83" s="62"/>
      <c r="T83" s="62">
        <v>32.840000000000003</v>
      </c>
      <c r="U83" s="295">
        <v>375</v>
      </c>
      <c r="V83" s="185"/>
      <c r="W83" s="185"/>
      <c r="X83" s="62">
        <v>283.69</v>
      </c>
      <c r="Y83" s="62">
        <v>3263</v>
      </c>
      <c r="Z83" s="373"/>
      <c r="AA83" s="374"/>
      <c r="AB83" s="33">
        <v>722.11</v>
      </c>
      <c r="AC83" s="163">
        <v>16613</v>
      </c>
      <c r="AD83" s="163">
        <f t="shared" si="4"/>
        <v>16613</v>
      </c>
      <c r="AE83" s="291">
        <f t="shared" si="4"/>
        <v>16613</v>
      </c>
      <c r="AF83" s="419"/>
      <c r="AG83" s="404"/>
      <c r="AH83" s="20" t="s">
        <v>151</v>
      </c>
    </row>
    <row r="84" spans="1:34" s="55" customFormat="1">
      <c r="A84" s="93"/>
      <c r="B84" s="93"/>
      <c r="C84" s="94"/>
      <c r="D84" s="96"/>
      <c r="E84" s="96"/>
      <c r="F84" s="96"/>
      <c r="G84" s="95"/>
      <c r="H84" s="95"/>
      <c r="I84" s="95"/>
      <c r="J84" s="122"/>
      <c r="K84" s="96"/>
      <c r="L84" s="97"/>
      <c r="M84" s="98"/>
      <c r="N84" s="97"/>
      <c r="O84" s="155"/>
      <c r="P84" s="97"/>
      <c r="Q84" s="97"/>
      <c r="R84" s="97"/>
      <c r="S84" s="97"/>
      <c r="T84" s="98"/>
      <c r="U84" s="186"/>
      <c r="V84" s="98"/>
      <c r="W84" s="98"/>
      <c r="X84" s="98"/>
      <c r="Y84" s="186"/>
      <c r="Z84" s="98"/>
      <c r="AA84" s="98"/>
      <c r="AB84" s="98"/>
      <c r="AC84" s="186"/>
      <c r="AD84" s="186"/>
      <c r="AF84" s="137"/>
      <c r="AG84" s="137"/>
    </row>
    <row r="85" spans="1:34" s="250" customFormat="1">
      <c r="A85" s="241"/>
      <c r="B85" s="241"/>
      <c r="C85" s="242"/>
      <c r="D85" s="243"/>
      <c r="E85" s="243"/>
      <c r="F85" s="243"/>
      <c r="G85" s="244"/>
      <c r="H85" s="244"/>
      <c r="I85" s="244"/>
      <c r="J85" s="245"/>
      <c r="K85" s="243"/>
      <c r="L85" s="246"/>
      <c r="M85" s="247"/>
      <c r="N85" s="246"/>
      <c r="O85" s="248"/>
      <c r="P85" s="246"/>
      <c r="Q85" s="246"/>
      <c r="R85" s="246"/>
      <c r="S85" s="246"/>
      <c r="T85" s="247"/>
      <c r="U85" s="249"/>
      <c r="V85" s="247"/>
      <c r="W85" s="247"/>
      <c r="X85" s="247"/>
      <c r="Y85" s="249"/>
      <c r="Z85" s="247"/>
      <c r="AA85" s="247"/>
      <c r="AB85" s="247"/>
      <c r="AC85" s="249"/>
      <c r="AD85" s="249"/>
      <c r="AF85" s="251"/>
      <c r="AG85" s="251"/>
    </row>
    <row r="86" spans="1:34" s="55" customFormat="1" ht="13.5" thickBot="1">
      <c r="A86" s="93"/>
      <c r="B86" s="93"/>
      <c r="C86" s="94"/>
      <c r="D86" s="96"/>
      <c r="E86" s="96"/>
      <c r="F86" s="96"/>
      <c r="G86" s="95"/>
      <c r="H86" s="95"/>
      <c r="I86" s="95"/>
      <c r="J86" s="122"/>
      <c r="K86" s="96"/>
      <c r="L86" s="97"/>
      <c r="M86" s="98"/>
      <c r="N86" s="97"/>
      <c r="O86" s="155"/>
      <c r="P86" s="97"/>
      <c r="Q86" s="97"/>
      <c r="R86" s="97"/>
      <c r="S86" s="97"/>
      <c r="T86" s="98"/>
      <c r="U86" s="186"/>
      <c r="V86" s="98"/>
      <c r="W86" s="98"/>
      <c r="X86" s="98"/>
      <c r="Y86" s="186"/>
      <c r="Z86" s="98"/>
      <c r="AA86" s="98"/>
      <c r="AB86" s="98"/>
      <c r="AC86" s="186"/>
      <c r="AD86" s="186"/>
      <c r="AF86" s="137"/>
      <c r="AG86" s="137"/>
    </row>
    <row r="87" spans="1:34" s="55" customFormat="1" ht="12.75" customHeight="1" thickBot="1">
      <c r="A87" s="375" t="s">
        <v>177</v>
      </c>
      <c r="B87" s="105" t="s">
        <v>171</v>
      </c>
      <c r="C87" s="323">
        <v>39323</v>
      </c>
      <c r="D87" s="107" t="s">
        <v>178</v>
      </c>
      <c r="E87" s="107" t="s">
        <v>178</v>
      </c>
      <c r="F87" s="107" t="s">
        <v>12</v>
      </c>
      <c r="G87" s="108">
        <v>2286.9</v>
      </c>
      <c r="H87" s="108">
        <v>2286.9</v>
      </c>
      <c r="I87" s="108">
        <v>2286.9</v>
      </c>
      <c r="J87" s="391"/>
      <c r="K87" s="391" t="s">
        <v>101</v>
      </c>
      <c r="L87" s="109">
        <v>919.24279999999999</v>
      </c>
      <c r="M87" s="110">
        <v>91.21</v>
      </c>
      <c r="N87" s="110"/>
      <c r="O87" s="191"/>
      <c r="P87" s="109">
        <v>828.03279999999995</v>
      </c>
      <c r="Q87" s="296">
        <v>8283</v>
      </c>
      <c r="R87" s="109"/>
      <c r="S87" s="109"/>
      <c r="T87" s="109">
        <v>7.8664200000000006</v>
      </c>
      <c r="U87" s="109">
        <v>79</v>
      </c>
      <c r="V87" s="225"/>
      <c r="W87" s="225"/>
      <c r="X87" s="110">
        <v>328.23</v>
      </c>
      <c r="Y87" s="191">
        <v>3284</v>
      </c>
      <c r="Z87" s="369" t="s">
        <v>181</v>
      </c>
      <c r="AA87" s="370"/>
      <c r="AB87" s="110">
        <v>828.03279999999995</v>
      </c>
      <c r="AC87" s="191">
        <v>16566.997978728599</v>
      </c>
      <c r="AD87" s="325">
        <f>AA87+AC87</f>
        <v>16566.997978728599</v>
      </c>
      <c r="AE87" s="326">
        <f>AD87</f>
        <v>16566.997978728599</v>
      </c>
      <c r="AF87" s="361">
        <v>46090</v>
      </c>
      <c r="AG87" s="420">
        <f>AE87+AE88</f>
        <v>50596.625807517972</v>
      </c>
      <c r="AH87" s="262" t="s">
        <v>183</v>
      </c>
    </row>
    <row r="88" spans="1:34" s="55" customFormat="1" ht="13.5" customHeight="1">
      <c r="A88" s="376"/>
      <c r="B88" s="321" t="s">
        <v>171</v>
      </c>
      <c r="C88" s="322">
        <v>40864</v>
      </c>
      <c r="D88" s="24" t="s">
        <v>179</v>
      </c>
      <c r="E88" s="24" t="s">
        <v>180</v>
      </c>
      <c r="F88" s="24" t="s">
        <v>12</v>
      </c>
      <c r="G88" s="23">
        <v>53542.33</v>
      </c>
      <c r="H88" s="23">
        <f>G88+G89</f>
        <v>57160.25</v>
      </c>
      <c r="I88" s="23">
        <f>H88+H89</f>
        <v>57160.25</v>
      </c>
      <c r="J88" s="399"/>
      <c r="K88" s="399"/>
      <c r="L88" s="19">
        <v>2745.0196999999998</v>
      </c>
      <c r="M88" s="25">
        <v>758.77</v>
      </c>
      <c r="N88" s="25">
        <v>222</v>
      </c>
      <c r="O88" s="194">
        <v>760</v>
      </c>
      <c r="P88" s="19">
        <v>1986.2496999999998</v>
      </c>
      <c r="Q88" s="168">
        <v>13132</v>
      </c>
      <c r="R88" s="19"/>
      <c r="S88" s="19"/>
      <c r="T88" s="19">
        <v>6.1134949999999924</v>
      </c>
      <c r="U88" s="19">
        <v>40</v>
      </c>
      <c r="V88" s="19">
        <v>282.98</v>
      </c>
      <c r="W88" s="19">
        <v>1871</v>
      </c>
      <c r="X88" s="25">
        <v>609.03</v>
      </c>
      <c r="Y88" s="194">
        <v>4027</v>
      </c>
      <c r="Z88" s="371"/>
      <c r="AA88" s="372"/>
      <c r="AB88" s="25">
        <v>1986.2496999999998</v>
      </c>
      <c r="AC88" s="194">
        <v>27024.008797016566</v>
      </c>
      <c r="AD88" s="313">
        <f t="shared" ref="AD88" si="5">AA88+AC88</f>
        <v>27024.008797016566</v>
      </c>
      <c r="AE88" s="384">
        <f>AD88+AD89</f>
        <v>34029.627828789373</v>
      </c>
      <c r="AF88" s="397"/>
      <c r="AG88" s="421"/>
      <c r="AH88" s="262"/>
    </row>
    <row r="89" spans="1:34" s="55" customFormat="1" ht="15.75" customHeight="1" thickBot="1">
      <c r="A89" s="377"/>
      <c r="B89" s="320"/>
      <c r="C89" s="310"/>
      <c r="D89" s="60" t="s">
        <v>207</v>
      </c>
      <c r="E89" s="265" t="s">
        <v>137</v>
      </c>
      <c r="F89" s="324" t="s">
        <v>137</v>
      </c>
      <c r="G89" s="230">
        <v>3617.92</v>
      </c>
      <c r="H89" s="230"/>
      <c r="I89" s="230"/>
      <c r="J89" s="392"/>
      <c r="K89" s="392"/>
      <c r="L89" s="62">
        <v>529.81040000000007</v>
      </c>
      <c r="M89" s="82" t="s">
        <v>182</v>
      </c>
      <c r="N89" s="306"/>
      <c r="O89" s="307"/>
      <c r="P89" s="82">
        <v>529.81040000000007</v>
      </c>
      <c r="Q89" s="188">
        <v>3503</v>
      </c>
      <c r="R89" s="62"/>
      <c r="S89" s="62"/>
      <c r="T89" s="82">
        <v>9.6068800000000021</v>
      </c>
      <c r="U89" s="188">
        <v>64</v>
      </c>
      <c r="V89" s="82">
        <v>79.12</v>
      </c>
      <c r="W89" s="188">
        <v>523</v>
      </c>
      <c r="X89" s="82">
        <v>173.07</v>
      </c>
      <c r="Y89" s="188">
        <v>1144</v>
      </c>
      <c r="Z89" s="373"/>
      <c r="AA89" s="374"/>
      <c r="AB89" s="82">
        <v>529.81040000000007</v>
      </c>
      <c r="AC89" s="188">
        <v>7005.6190317728069</v>
      </c>
      <c r="AD89" s="309">
        <f>AA89+AC89</f>
        <v>7005.6190317728069</v>
      </c>
      <c r="AE89" s="368"/>
      <c r="AF89" s="398"/>
      <c r="AG89" s="422"/>
      <c r="AH89" s="262" t="s">
        <v>184</v>
      </c>
    </row>
    <row r="90" spans="1:34" s="55" customFormat="1">
      <c r="A90" s="93"/>
      <c r="B90" s="93"/>
      <c r="C90" s="94"/>
      <c r="D90" s="96"/>
      <c r="E90" s="96"/>
      <c r="F90" s="96"/>
      <c r="G90" s="95"/>
      <c r="H90" s="95"/>
      <c r="I90" s="95"/>
      <c r="J90" s="122"/>
      <c r="K90" s="96"/>
      <c r="L90" s="97"/>
      <c r="M90" s="97"/>
      <c r="N90" s="97"/>
      <c r="O90" s="97"/>
      <c r="P90" s="97"/>
      <c r="Q90" s="97"/>
      <c r="R90" s="97"/>
      <c r="S90" s="97"/>
      <c r="T90" s="98"/>
      <c r="U90" s="186"/>
      <c r="V90" s="98"/>
      <c r="W90" s="98"/>
      <c r="X90" s="98"/>
      <c r="Y90" s="186"/>
      <c r="Z90" s="98"/>
      <c r="AA90" s="98"/>
      <c r="AB90" s="98"/>
      <c r="AC90" s="186"/>
      <c r="AD90" s="186"/>
      <c r="AF90" s="137"/>
      <c r="AG90" s="137"/>
    </row>
    <row r="91" spans="1:34" s="250" customFormat="1">
      <c r="A91" s="241"/>
      <c r="B91" s="241"/>
      <c r="C91" s="242"/>
      <c r="D91" s="243"/>
      <c r="E91" s="243"/>
      <c r="F91" s="243"/>
      <c r="G91" s="244"/>
      <c r="H91" s="244"/>
      <c r="I91" s="244"/>
      <c r="J91" s="245"/>
      <c r="K91" s="243"/>
      <c r="L91" s="246"/>
      <c r="M91" s="247"/>
      <c r="N91" s="246"/>
      <c r="O91" s="248"/>
      <c r="P91" s="246"/>
      <c r="Q91" s="246"/>
      <c r="R91" s="246"/>
      <c r="S91" s="246"/>
      <c r="T91" s="247"/>
      <c r="U91" s="249"/>
      <c r="V91" s="247"/>
      <c r="W91" s="247"/>
      <c r="X91" s="247"/>
      <c r="Y91" s="249"/>
      <c r="Z91" s="247"/>
      <c r="AA91" s="247"/>
      <c r="AB91" s="247"/>
      <c r="AC91" s="249"/>
      <c r="AD91" s="249"/>
      <c r="AF91" s="251"/>
      <c r="AG91" s="251"/>
    </row>
    <row r="92" spans="1:34" s="55" customFormat="1" ht="13.5" thickBot="1">
      <c r="A92" s="93"/>
      <c r="B92" s="93"/>
      <c r="C92" s="94"/>
      <c r="D92" s="96"/>
      <c r="E92" s="96"/>
      <c r="F92" s="96"/>
      <c r="G92" s="95"/>
      <c r="H92" s="95"/>
      <c r="I92" s="95"/>
      <c r="J92" s="122"/>
      <c r="K92" s="96"/>
      <c r="L92" s="97"/>
      <c r="M92" s="98"/>
      <c r="N92" s="97"/>
      <c r="O92" s="155"/>
      <c r="P92" s="97"/>
      <c r="Q92" s="97"/>
      <c r="R92" s="97"/>
      <c r="S92" s="97"/>
      <c r="T92" s="98"/>
      <c r="U92" s="186"/>
      <c r="V92" s="98"/>
      <c r="W92" s="98"/>
      <c r="X92" s="98"/>
      <c r="Y92" s="186"/>
      <c r="Z92" s="98"/>
      <c r="AA92" s="98"/>
      <c r="AB92" s="98"/>
      <c r="AC92" s="186"/>
      <c r="AD92" s="186"/>
      <c r="AF92" s="137"/>
      <c r="AG92" s="137"/>
    </row>
    <row r="93" spans="1:34" s="55" customFormat="1" ht="12.75" customHeight="1">
      <c r="A93" s="466" t="s">
        <v>102</v>
      </c>
      <c r="B93" s="119" t="s">
        <v>171</v>
      </c>
      <c r="C93" s="400">
        <v>45250</v>
      </c>
      <c r="D93" s="49" t="s">
        <v>103</v>
      </c>
      <c r="E93" s="49"/>
      <c r="F93" s="49"/>
      <c r="G93" s="76">
        <v>410000</v>
      </c>
      <c r="H93" s="86"/>
      <c r="I93" s="86"/>
      <c r="J93" s="391"/>
      <c r="K93" s="391" t="s">
        <v>106</v>
      </c>
      <c r="L93" s="50">
        <v>5692.3600000000006</v>
      </c>
      <c r="M93" s="51">
        <v>3851.44</v>
      </c>
      <c r="N93" s="182"/>
      <c r="O93" s="183"/>
      <c r="P93" s="182"/>
      <c r="Q93" s="182"/>
      <c r="R93" s="50"/>
      <c r="S93" s="50"/>
      <c r="T93" s="51"/>
      <c r="U93" s="189"/>
      <c r="V93" s="51">
        <v>395.92</v>
      </c>
      <c r="W93" s="51"/>
      <c r="X93" s="51"/>
      <c r="Y93" s="189"/>
      <c r="Z93" s="51">
        <v>1485</v>
      </c>
      <c r="AA93" s="51">
        <v>1649</v>
      </c>
      <c r="AB93" s="51">
        <v>395.92</v>
      </c>
      <c r="AC93" s="189">
        <v>786</v>
      </c>
      <c r="AD93" s="204">
        <f>AA93+AC93</f>
        <v>2435</v>
      </c>
      <c r="AE93" s="414"/>
      <c r="AF93" s="411">
        <v>45782</v>
      </c>
      <c r="AG93" s="408">
        <f>AD93+AD94+AD95</f>
        <v>6059</v>
      </c>
    </row>
    <row r="94" spans="1:34" s="55" customFormat="1" ht="12.75" customHeight="1">
      <c r="A94" s="467"/>
      <c r="B94" s="66" t="s">
        <v>171</v>
      </c>
      <c r="C94" s="423"/>
      <c r="D94" s="16" t="s">
        <v>104</v>
      </c>
      <c r="E94" s="16"/>
      <c r="F94" s="16"/>
      <c r="G94" s="152">
        <v>370000</v>
      </c>
      <c r="H94" s="232"/>
      <c r="I94" s="232"/>
      <c r="J94" s="399"/>
      <c r="K94" s="399"/>
      <c r="L94" s="17">
        <v>4865.28</v>
      </c>
      <c r="M94" s="18">
        <v>3522.84</v>
      </c>
      <c r="N94" s="180"/>
      <c r="O94" s="181"/>
      <c r="P94" s="184"/>
      <c r="Q94" s="184"/>
      <c r="R94" s="19"/>
      <c r="S94" s="17"/>
      <c r="T94" s="18"/>
      <c r="U94" s="63"/>
      <c r="V94" s="18">
        <v>259.44</v>
      </c>
      <c r="W94" s="18"/>
      <c r="X94" s="18"/>
      <c r="Y94" s="63"/>
      <c r="Z94" s="18">
        <v>1083</v>
      </c>
      <c r="AA94" s="18">
        <v>1203</v>
      </c>
      <c r="AB94" s="18">
        <v>259.44</v>
      </c>
      <c r="AC94" s="63">
        <v>573</v>
      </c>
      <c r="AD94" s="63">
        <f t="shared" ref="AD94:AD95" si="6">AA94+AC94</f>
        <v>1776</v>
      </c>
      <c r="AE94" s="415"/>
      <c r="AF94" s="412"/>
      <c r="AG94" s="409"/>
    </row>
    <row r="95" spans="1:34" s="55" customFormat="1" ht="13.5" customHeight="1" thickBot="1">
      <c r="A95" s="468"/>
      <c r="B95" s="90" t="s">
        <v>171</v>
      </c>
      <c r="C95" s="401"/>
      <c r="D95" s="35" t="s">
        <v>105</v>
      </c>
      <c r="E95" s="130"/>
      <c r="F95" s="130"/>
      <c r="G95" s="32">
        <v>170000</v>
      </c>
      <c r="H95" s="230"/>
      <c r="I95" s="230"/>
      <c r="J95" s="392"/>
      <c r="K95" s="392"/>
      <c r="L95" s="33">
        <v>3128.04</v>
      </c>
      <c r="M95" s="34">
        <v>1731.04</v>
      </c>
      <c r="N95" s="178"/>
      <c r="O95" s="179"/>
      <c r="P95" s="185"/>
      <c r="Q95" s="185"/>
      <c r="R95" s="62"/>
      <c r="S95" s="33"/>
      <c r="T95" s="34"/>
      <c r="U95" s="70"/>
      <c r="V95" s="34">
        <v>270</v>
      </c>
      <c r="W95" s="34"/>
      <c r="X95" s="34"/>
      <c r="Y95" s="70"/>
      <c r="Z95" s="34">
        <v>1127</v>
      </c>
      <c r="AA95" s="34">
        <v>1252</v>
      </c>
      <c r="AB95" s="34">
        <v>270</v>
      </c>
      <c r="AC95" s="70">
        <v>596</v>
      </c>
      <c r="AD95" s="206">
        <f t="shared" si="6"/>
        <v>1848</v>
      </c>
      <c r="AE95" s="416"/>
      <c r="AF95" s="413"/>
      <c r="AG95" s="410"/>
    </row>
    <row r="96" spans="1:34" s="55" customFormat="1">
      <c r="A96" s="93"/>
      <c r="B96" s="93"/>
      <c r="C96" s="94"/>
      <c r="D96" s="96"/>
      <c r="E96" s="96"/>
      <c r="F96" s="96"/>
      <c r="G96" s="95"/>
      <c r="H96" s="95"/>
      <c r="I96" s="95"/>
      <c r="J96" s="122"/>
      <c r="K96" s="96"/>
      <c r="L96" s="97"/>
      <c r="M96" s="98"/>
      <c r="N96" s="97"/>
      <c r="O96" s="155"/>
      <c r="P96" s="97"/>
      <c r="Q96" s="97"/>
      <c r="R96" s="97"/>
      <c r="S96" s="97"/>
      <c r="T96" s="98"/>
      <c r="U96" s="186"/>
      <c r="V96" s="98"/>
      <c r="W96" s="98"/>
      <c r="X96" s="98"/>
      <c r="Y96" s="186"/>
      <c r="Z96" s="98"/>
      <c r="AA96" s="98"/>
      <c r="AB96" s="98"/>
      <c r="AC96" s="186"/>
      <c r="AD96" s="186"/>
      <c r="AF96" s="137"/>
      <c r="AG96" s="137"/>
    </row>
    <row r="97" spans="1:34" s="250" customFormat="1">
      <c r="A97" s="241"/>
      <c r="B97" s="241"/>
      <c r="C97" s="242"/>
      <c r="D97" s="243"/>
      <c r="E97" s="243"/>
      <c r="F97" s="243"/>
      <c r="G97" s="244"/>
      <c r="H97" s="244"/>
      <c r="I97" s="244"/>
      <c r="J97" s="245"/>
      <c r="K97" s="243"/>
      <c r="L97" s="246"/>
      <c r="M97" s="247"/>
      <c r="N97" s="246"/>
      <c r="O97" s="248"/>
      <c r="P97" s="246"/>
      <c r="Q97" s="246"/>
      <c r="R97" s="246"/>
      <c r="S97" s="246"/>
      <c r="T97" s="247"/>
      <c r="U97" s="249"/>
      <c r="V97" s="247"/>
      <c r="W97" s="247"/>
      <c r="X97" s="247"/>
      <c r="Y97" s="249"/>
      <c r="Z97" s="247"/>
      <c r="AA97" s="247"/>
      <c r="AB97" s="247"/>
      <c r="AC97" s="249"/>
      <c r="AD97" s="249"/>
      <c r="AF97" s="251"/>
      <c r="AG97" s="251"/>
    </row>
    <row r="98" spans="1:34" s="55" customFormat="1" ht="13.5" thickBot="1">
      <c r="A98" s="93"/>
      <c r="B98" s="93"/>
      <c r="C98" s="94"/>
      <c r="D98" s="96"/>
      <c r="E98" s="96"/>
      <c r="F98" s="96"/>
      <c r="G98" s="95"/>
      <c r="H98" s="95"/>
      <c r="I98" s="95"/>
      <c r="J98" s="122"/>
      <c r="K98" s="96"/>
      <c r="L98" s="97"/>
      <c r="M98" s="98"/>
      <c r="N98" s="97"/>
      <c r="O98" s="155"/>
      <c r="P98" s="97"/>
      <c r="Q98" s="97"/>
      <c r="R98" s="97"/>
      <c r="S98" s="97"/>
      <c r="T98" s="98"/>
      <c r="U98" s="186"/>
      <c r="V98" s="98"/>
      <c r="W98" s="98"/>
      <c r="X98" s="98"/>
      <c r="Y98" s="186"/>
      <c r="Z98" s="98"/>
      <c r="AA98" s="98"/>
      <c r="AB98" s="98"/>
      <c r="AC98" s="186"/>
      <c r="AD98" s="186"/>
      <c r="AF98" s="137"/>
      <c r="AG98" s="137"/>
    </row>
    <row r="99" spans="1:34" s="55" customFormat="1" ht="12.75" customHeight="1" thickBot="1">
      <c r="A99" s="234" t="s">
        <v>119</v>
      </c>
      <c r="B99" s="105" t="s">
        <v>171</v>
      </c>
      <c r="C99" s="106">
        <v>36251</v>
      </c>
      <c r="D99" s="107" t="s">
        <v>114</v>
      </c>
      <c r="E99" s="107" t="s">
        <v>114</v>
      </c>
      <c r="F99" s="107" t="s">
        <v>115</v>
      </c>
      <c r="G99" s="108">
        <v>2641.23</v>
      </c>
      <c r="H99" s="108">
        <v>2641.23</v>
      </c>
      <c r="I99" s="108">
        <v>2641.23</v>
      </c>
      <c r="J99" s="224"/>
      <c r="K99" s="224" t="s">
        <v>118</v>
      </c>
      <c r="L99" s="109">
        <v>1125.99</v>
      </c>
      <c r="M99" s="110">
        <v>69.72</v>
      </c>
      <c r="N99" s="225"/>
      <c r="O99" s="226"/>
      <c r="P99" s="225"/>
      <c r="Q99" s="225"/>
      <c r="R99" s="109"/>
      <c r="S99" s="109"/>
      <c r="T99" s="110">
        <v>34.409999999999997</v>
      </c>
      <c r="U99" s="191">
        <v>769</v>
      </c>
      <c r="V99" s="235"/>
      <c r="W99" s="235"/>
      <c r="X99" s="110">
        <v>313.94</v>
      </c>
      <c r="Y99" s="191">
        <v>7015</v>
      </c>
      <c r="Z99" s="110">
        <v>707.92</v>
      </c>
      <c r="AA99" s="191">
        <v>8048</v>
      </c>
      <c r="AB99" s="110">
        <v>348.35</v>
      </c>
      <c r="AC99" s="191">
        <v>7784</v>
      </c>
      <c r="AD99" s="236">
        <f>AA99+AC99</f>
        <v>15832</v>
      </c>
      <c r="AE99" s="222"/>
      <c r="AF99" s="237">
        <v>45854</v>
      </c>
      <c r="AG99" s="137"/>
    </row>
    <row r="100" spans="1:34" s="55" customFormat="1">
      <c r="A100" s="93"/>
      <c r="B100" s="93"/>
      <c r="C100" s="94"/>
      <c r="D100" s="96"/>
      <c r="E100" s="96"/>
      <c r="F100" s="96"/>
      <c r="G100" s="95"/>
      <c r="H100" s="95"/>
      <c r="I100" s="95"/>
      <c r="J100" s="122"/>
      <c r="K100" s="96"/>
      <c r="L100" s="97"/>
      <c r="M100" s="98"/>
      <c r="N100" s="97"/>
      <c r="O100" s="155"/>
      <c r="P100" s="97"/>
      <c r="Q100" s="97"/>
      <c r="R100" s="97"/>
      <c r="S100" s="97"/>
      <c r="T100" s="98"/>
      <c r="U100" s="186"/>
      <c r="V100" s="98"/>
      <c r="W100" s="98"/>
      <c r="X100" s="98"/>
      <c r="Y100" s="186"/>
      <c r="Z100" s="98"/>
      <c r="AA100" s="98"/>
      <c r="AB100" s="98"/>
      <c r="AC100" s="186"/>
      <c r="AD100" s="186"/>
      <c r="AF100" s="137"/>
      <c r="AG100" s="137"/>
    </row>
    <row r="101" spans="1:34" s="250" customFormat="1">
      <c r="A101" s="241"/>
      <c r="B101" s="241"/>
      <c r="C101" s="242"/>
      <c r="D101" s="243"/>
      <c r="E101" s="243"/>
      <c r="F101" s="243"/>
      <c r="G101" s="244"/>
      <c r="H101" s="244"/>
      <c r="I101" s="244"/>
      <c r="J101" s="245"/>
      <c r="K101" s="243"/>
      <c r="L101" s="246"/>
      <c r="M101" s="247"/>
      <c r="N101" s="246"/>
      <c r="O101" s="248"/>
      <c r="P101" s="246"/>
      <c r="Q101" s="246"/>
      <c r="R101" s="246"/>
      <c r="S101" s="246"/>
      <c r="T101" s="247"/>
      <c r="U101" s="249"/>
      <c r="V101" s="247"/>
      <c r="W101" s="247"/>
      <c r="X101" s="247"/>
      <c r="Y101" s="249"/>
      <c r="Z101" s="247"/>
      <c r="AA101" s="247"/>
      <c r="AB101" s="247"/>
      <c r="AC101" s="249"/>
      <c r="AD101" s="249"/>
      <c r="AF101" s="251"/>
      <c r="AG101" s="251"/>
    </row>
    <row r="102" spans="1:34" s="55" customFormat="1" ht="13.5" thickBot="1">
      <c r="A102" s="93"/>
      <c r="B102" s="93"/>
      <c r="C102" s="94"/>
      <c r="D102" s="96"/>
      <c r="E102" s="96"/>
      <c r="F102" s="96"/>
      <c r="G102" s="95"/>
      <c r="H102" s="95"/>
      <c r="I102" s="95"/>
      <c r="J102" s="122"/>
      <c r="K102" s="96"/>
      <c r="L102" s="97"/>
      <c r="M102" s="98"/>
      <c r="N102" s="97"/>
      <c r="O102" s="155"/>
      <c r="P102" s="97"/>
      <c r="Q102" s="97"/>
      <c r="R102" s="97"/>
      <c r="S102" s="97"/>
      <c r="T102" s="98"/>
      <c r="U102" s="186"/>
      <c r="V102" s="98"/>
      <c r="W102" s="98"/>
      <c r="X102" s="98"/>
      <c r="Y102" s="186"/>
      <c r="Z102" s="98"/>
      <c r="AA102" s="98"/>
      <c r="AB102" s="98"/>
      <c r="AC102" s="186"/>
      <c r="AD102" s="186"/>
      <c r="AF102" s="137"/>
      <c r="AG102" s="137"/>
    </row>
    <row r="103" spans="1:34" s="55" customFormat="1" ht="12.75" customHeight="1" thickBot="1">
      <c r="A103" s="234" t="s">
        <v>120</v>
      </c>
      <c r="B103" s="105" t="s">
        <v>171</v>
      </c>
      <c r="C103" s="106">
        <v>36376</v>
      </c>
      <c r="D103" s="107" t="s">
        <v>199</v>
      </c>
      <c r="E103" s="238" t="s">
        <v>205</v>
      </c>
      <c r="F103" s="238" t="s">
        <v>121</v>
      </c>
      <c r="G103" s="108">
        <v>25531.91</v>
      </c>
      <c r="H103" s="239">
        <v>29347.03</v>
      </c>
      <c r="I103" s="239">
        <v>29347.03</v>
      </c>
      <c r="J103" s="224"/>
      <c r="K103" s="224" t="s">
        <v>118</v>
      </c>
      <c r="L103" s="109">
        <v>1430.94</v>
      </c>
      <c r="M103" s="110">
        <v>431.28</v>
      </c>
      <c r="N103" s="225"/>
      <c r="O103" s="226"/>
      <c r="P103" s="225"/>
      <c r="Q103" s="225"/>
      <c r="R103" s="109"/>
      <c r="S103" s="109"/>
      <c r="T103" s="110">
        <v>50.78</v>
      </c>
      <c r="U103" s="191">
        <v>1059</v>
      </c>
      <c r="V103" s="235"/>
      <c r="W103" s="235"/>
      <c r="X103" s="110">
        <v>297.07</v>
      </c>
      <c r="Y103" s="191">
        <v>6193</v>
      </c>
      <c r="Z103" s="110">
        <v>651.83000000000004</v>
      </c>
      <c r="AA103" s="191">
        <v>6911</v>
      </c>
      <c r="AB103" s="110">
        <v>348.35</v>
      </c>
      <c r="AC103" s="191">
        <v>7252</v>
      </c>
      <c r="AD103" s="236">
        <f>AA103+AC103</f>
        <v>14163</v>
      </c>
      <c r="AE103" s="223"/>
      <c r="AF103" s="237">
        <v>45854</v>
      </c>
      <c r="AG103" s="137"/>
    </row>
    <row r="104" spans="1:34" s="55" customFormat="1">
      <c r="A104" s="93"/>
      <c r="B104" s="93"/>
      <c r="C104" s="94"/>
      <c r="D104" s="96"/>
      <c r="E104" s="96"/>
      <c r="F104" s="96"/>
      <c r="G104" s="95"/>
      <c r="H104" s="95"/>
      <c r="I104" s="95"/>
      <c r="J104" s="122"/>
      <c r="K104" s="96"/>
      <c r="L104" s="97"/>
      <c r="M104" s="98"/>
      <c r="N104" s="97"/>
      <c r="O104" s="155"/>
      <c r="P104" s="97"/>
      <c r="Q104" s="97"/>
      <c r="R104" s="97"/>
      <c r="S104" s="97"/>
      <c r="T104" s="98"/>
      <c r="U104" s="186"/>
      <c r="V104" s="98"/>
      <c r="W104" s="98"/>
      <c r="X104" s="98"/>
      <c r="Y104" s="186"/>
      <c r="Z104" s="98"/>
      <c r="AA104" s="98"/>
      <c r="AB104" s="98"/>
      <c r="AC104" s="186"/>
      <c r="AD104" s="186"/>
      <c r="AF104" s="137"/>
      <c r="AG104" s="137"/>
    </row>
    <row r="105" spans="1:34" s="250" customFormat="1">
      <c r="A105" s="241"/>
      <c r="B105" s="241"/>
      <c r="C105" s="242"/>
      <c r="D105" s="243"/>
      <c r="E105" s="243"/>
      <c r="F105" s="243"/>
      <c r="G105" s="244"/>
      <c r="H105" s="244"/>
      <c r="I105" s="244"/>
      <c r="J105" s="245"/>
      <c r="K105" s="243"/>
      <c r="L105" s="246"/>
      <c r="M105" s="247"/>
      <c r="N105" s="246"/>
      <c r="O105" s="248"/>
      <c r="P105" s="246"/>
      <c r="Q105" s="246"/>
      <c r="R105" s="246"/>
      <c r="S105" s="246"/>
      <c r="T105" s="247"/>
      <c r="U105" s="249"/>
      <c r="V105" s="247"/>
      <c r="W105" s="247"/>
      <c r="X105" s="247"/>
      <c r="Y105" s="249"/>
      <c r="Z105" s="247"/>
      <c r="AA105" s="247"/>
      <c r="AB105" s="247"/>
      <c r="AC105" s="249"/>
      <c r="AD105" s="249"/>
      <c r="AF105" s="251"/>
      <c r="AG105" s="251"/>
    </row>
    <row r="106" spans="1:34" s="55" customFormat="1" ht="13.5" thickBot="1">
      <c r="A106" s="93"/>
      <c r="B106" s="93"/>
      <c r="C106" s="94"/>
      <c r="D106" s="96"/>
      <c r="E106" s="96"/>
      <c r="F106" s="96"/>
      <c r="G106" s="95"/>
      <c r="H106" s="95"/>
      <c r="I106" s="95"/>
      <c r="J106" s="122"/>
      <c r="K106" s="96"/>
      <c r="L106" s="97"/>
      <c r="M106" s="98"/>
      <c r="N106" s="97"/>
      <c r="O106" s="155"/>
      <c r="P106" s="97"/>
      <c r="Q106" s="97"/>
      <c r="R106" s="97"/>
      <c r="S106" s="97"/>
      <c r="T106" s="98"/>
      <c r="U106" s="186"/>
      <c r="V106" s="98"/>
      <c r="W106" s="98"/>
      <c r="X106" s="98"/>
      <c r="Y106" s="186"/>
      <c r="Z106" s="98"/>
      <c r="AA106" s="98"/>
      <c r="AB106" s="98"/>
      <c r="AC106" s="186"/>
      <c r="AD106" s="186"/>
      <c r="AF106" s="137"/>
      <c r="AG106" s="137"/>
    </row>
    <row r="107" spans="1:34" s="55" customFormat="1" ht="12.75" customHeight="1" thickBot="1">
      <c r="A107" s="234" t="s">
        <v>122</v>
      </c>
      <c r="B107" s="105" t="s">
        <v>171</v>
      </c>
      <c r="C107" s="106">
        <v>36038</v>
      </c>
      <c r="D107" s="107" t="s">
        <v>123</v>
      </c>
      <c r="E107" s="238" t="s">
        <v>123</v>
      </c>
      <c r="F107" s="238" t="s">
        <v>124</v>
      </c>
      <c r="G107" s="108">
        <v>20542.919999999998</v>
      </c>
      <c r="H107" s="108">
        <v>20542.919999999998</v>
      </c>
      <c r="I107" s="108">
        <v>20542.919999999998</v>
      </c>
      <c r="J107" s="224"/>
      <c r="K107" s="224" t="s">
        <v>118</v>
      </c>
      <c r="L107" s="109">
        <v>604.30999999999995</v>
      </c>
      <c r="M107" s="110">
        <v>285.32</v>
      </c>
      <c r="N107" s="252"/>
      <c r="O107" s="253"/>
      <c r="P107" s="225"/>
      <c r="Q107" s="225"/>
      <c r="R107" s="109"/>
      <c r="S107" s="109"/>
      <c r="T107" s="110">
        <v>13.08</v>
      </c>
      <c r="U107" s="191">
        <v>341</v>
      </c>
      <c r="V107" s="235"/>
      <c r="W107" s="235"/>
      <c r="X107" s="110">
        <v>93.05</v>
      </c>
      <c r="Y107" s="191">
        <v>2423</v>
      </c>
      <c r="Z107" s="110">
        <v>212.86</v>
      </c>
      <c r="AA107" s="191">
        <v>2824</v>
      </c>
      <c r="AB107" s="110">
        <v>106.13</v>
      </c>
      <c r="AC107" s="191">
        <v>2763</v>
      </c>
      <c r="AD107" s="236">
        <f>AA107+AC107</f>
        <v>5587</v>
      </c>
      <c r="AE107" s="240"/>
      <c r="AF107" s="237">
        <v>45879</v>
      </c>
      <c r="AG107" s="137"/>
    </row>
    <row r="108" spans="1:34" s="55" customFormat="1">
      <c r="A108" s="93"/>
      <c r="B108" s="93"/>
      <c r="C108" s="94"/>
      <c r="D108" s="96"/>
      <c r="E108" s="96"/>
      <c r="F108" s="96"/>
      <c r="G108" s="95"/>
      <c r="H108" s="95"/>
      <c r="I108" s="95"/>
      <c r="J108" s="122"/>
      <c r="K108" s="96"/>
      <c r="L108" s="97"/>
      <c r="M108" s="98"/>
      <c r="N108" s="97"/>
      <c r="O108" s="155"/>
      <c r="P108" s="97"/>
      <c r="Q108" s="97"/>
      <c r="R108" s="97"/>
      <c r="S108" s="97"/>
      <c r="T108" s="98"/>
      <c r="U108" s="186"/>
      <c r="V108" s="98"/>
      <c r="W108" s="98"/>
      <c r="X108" s="98"/>
      <c r="Y108" s="186"/>
      <c r="Z108" s="98"/>
      <c r="AA108" s="98"/>
      <c r="AB108" s="98"/>
      <c r="AC108" s="186"/>
      <c r="AD108" s="186"/>
      <c r="AF108" s="137"/>
      <c r="AG108" s="137"/>
    </row>
    <row r="109" spans="1:34" s="250" customFormat="1">
      <c r="A109" s="241"/>
      <c r="B109" s="241"/>
      <c r="C109" s="242"/>
      <c r="D109" s="243"/>
      <c r="E109" s="243"/>
      <c r="F109" s="243"/>
      <c r="G109" s="244"/>
      <c r="H109" s="244"/>
      <c r="I109" s="244"/>
      <c r="J109" s="245"/>
      <c r="K109" s="243"/>
      <c r="L109" s="246"/>
      <c r="M109" s="247"/>
      <c r="N109" s="246"/>
      <c r="O109" s="248"/>
      <c r="P109" s="246"/>
      <c r="Q109" s="246"/>
      <c r="R109" s="246"/>
      <c r="S109" s="246"/>
      <c r="T109" s="247"/>
      <c r="U109" s="249"/>
      <c r="V109" s="247"/>
      <c r="W109" s="247"/>
      <c r="X109" s="247"/>
      <c r="Y109" s="249"/>
      <c r="Z109" s="247"/>
      <c r="AA109" s="247"/>
      <c r="AB109" s="247"/>
      <c r="AC109" s="249"/>
      <c r="AD109" s="249"/>
      <c r="AF109" s="251"/>
      <c r="AG109" s="251"/>
    </row>
    <row r="110" spans="1:34" s="55" customFormat="1" ht="13.5" thickBot="1">
      <c r="A110" s="93"/>
      <c r="B110" s="93"/>
      <c r="C110" s="94"/>
      <c r="D110" s="96"/>
      <c r="E110" s="96"/>
      <c r="F110" s="96"/>
      <c r="G110" s="95"/>
      <c r="H110" s="95"/>
      <c r="I110" s="95"/>
      <c r="J110" s="122"/>
      <c r="K110" s="96"/>
      <c r="L110" s="97"/>
      <c r="M110" s="98"/>
      <c r="N110" s="97"/>
      <c r="O110" s="155"/>
      <c r="P110" s="97"/>
      <c r="Q110" s="97"/>
      <c r="R110" s="97"/>
      <c r="S110" s="97"/>
      <c r="T110" s="98"/>
      <c r="U110" s="186"/>
      <c r="V110" s="98"/>
      <c r="W110" s="98"/>
      <c r="X110" s="98"/>
      <c r="Y110" s="186"/>
      <c r="Z110" s="98"/>
      <c r="AA110" s="98"/>
      <c r="AB110" s="98"/>
      <c r="AC110" s="186"/>
      <c r="AD110" s="186"/>
      <c r="AF110" s="137"/>
      <c r="AG110" s="137"/>
    </row>
    <row r="111" spans="1:34" s="55" customFormat="1" ht="12.75" customHeight="1">
      <c r="A111" s="375" t="s">
        <v>134</v>
      </c>
      <c r="B111" s="119" t="s">
        <v>171</v>
      </c>
      <c r="C111" s="261">
        <v>38681</v>
      </c>
      <c r="D111" s="49" t="s">
        <v>94</v>
      </c>
      <c r="E111" s="49" t="s">
        <v>12</v>
      </c>
      <c r="F111" s="49" t="s">
        <v>12</v>
      </c>
      <c r="G111" s="76">
        <v>45000</v>
      </c>
      <c r="H111" s="76">
        <v>45000</v>
      </c>
      <c r="I111" s="76">
        <v>45000</v>
      </c>
      <c r="J111" s="391"/>
      <c r="K111" s="391" t="s">
        <v>101</v>
      </c>
      <c r="L111" s="50">
        <v>908.26328000000012</v>
      </c>
      <c r="M111" s="51">
        <v>615.77</v>
      </c>
      <c r="N111" s="51">
        <v>292.49328000000014</v>
      </c>
      <c r="O111" s="189">
        <v>2955.6839762448044</v>
      </c>
      <c r="P111" s="182"/>
      <c r="Q111" s="182"/>
      <c r="R111" s="50"/>
      <c r="S111" s="50"/>
      <c r="T111" s="51">
        <v>25.800292000000013</v>
      </c>
      <c r="U111" s="189">
        <v>261</v>
      </c>
      <c r="V111" s="182"/>
      <c r="W111" s="182"/>
      <c r="X111" s="51">
        <v>113.03731200000007</v>
      </c>
      <c r="Y111" s="189">
        <v>1142.2700666559022</v>
      </c>
      <c r="Z111" s="369" t="s">
        <v>128</v>
      </c>
      <c r="AA111" s="370"/>
      <c r="AB111" s="51">
        <v>292.49328000000014</v>
      </c>
      <c r="AC111" s="189">
        <v>5911</v>
      </c>
      <c r="AD111" s="204">
        <f>AA111+AC111</f>
        <v>5911</v>
      </c>
      <c r="AE111" s="395">
        <f>AD111+AD112</f>
        <v>11328</v>
      </c>
      <c r="AF111" s="361">
        <v>46000</v>
      </c>
      <c r="AG111" s="137"/>
    </row>
    <row r="112" spans="1:34" s="55" customFormat="1" ht="13.5" customHeight="1" thickBot="1">
      <c r="A112" s="376"/>
      <c r="B112" s="90" t="s">
        <v>171</v>
      </c>
      <c r="C112" s="260">
        <v>38681</v>
      </c>
      <c r="D112" s="35" t="s">
        <v>94</v>
      </c>
      <c r="E112" s="35" t="s">
        <v>12</v>
      </c>
      <c r="F112" s="35" t="s">
        <v>12</v>
      </c>
      <c r="G112" s="32">
        <v>45000</v>
      </c>
      <c r="H112" s="32">
        <v>45000</v>
      </c>
      <c r="I112" s="32">
        <v>45000</v>
      </c>
      <c r="J112" s="399"/>
      <c r="K112" s="399"/>
      <c r="L112" s="33">
        <v>883.7832800000001</v>
      </c>
      <c r="M112" s="34">
        <v>615.77</v>
      </c>
      <c r="N112" s="34">
        <v>268.01328000000012</v>
      </c>
      <c r="O112" s="70">
        <v>2708</v>
      </c>
      <c r="P112" s="185"/>
      <c r="Q112" s="185"/>
      <c r="R112" s="62"/>
      <c r="S112" s="33"/>
      <c r="T112" s="34">
        <v>25.800292000000013</v>
      </c>
      <c r="U112" s="70">
        <v>261</v>
      </c>
      <c r="V112" s="185"/>
      <c r="W112" s="185"/>
      <c r="X112" s="34">
        <v>103.24531200000008</v>
      </c>
      <c r="Y112" s="70">
        <v>1043</v>
      </c>
      <c r="Z112" s="371"/>
      <c r="AA112" s="372"/>
      <c r="AB112" s="34">
        <v>268.01328000000012</v>
      </c>
      <c r="AC112" s="70">
        <v>5417</v>
      </c>
      <c r="AD112" s="206">
        <f t="shared" ref="AD112" si="7">AA112+AC112</f>
        <v>5417</v>
      </c>
      <c r="AE112" s="396"/>
      <c r="AF112" s="397"/>
      <c r="AG112" s="262" t="s">
        <v>135</v>
      </c>
      <c r="AH112" s="55" t="s">
        <v>136</v>
      </c>
    </row>
    <row r="113" spans="1:34" s="55" customFormat="1" ht="12.75" customHeight="1">
      <c r="A113" s="376"/>
      <c r="B113" s="258" t="s">
        <v>171</v>
      </c>
      <c r="C113" s="261">
        <v>43382</v>
      </c>
      <c r="D113" s="49" t="s">
        <v>138</v>
      </c>
      <c r="E113" s="49" t="s">
        <v>12</v>
      </c>
      <c r="F113" s="263"/>
      <c r="G113" s="76">
        <v>80000</v>
      </c>
      <c r="H113" s="76">
        <v>80000</v>
      </c>
      <c r="I113" s="263"/>
      <c r="J113" s="399"/>
      <c r="K113" s="399"/>
      <c r="L113" s="50">
        <v>2292.3040000000001</v>
      </c>
      <c r="M113" s="51">
        <v>600</v>
      </c>
      <c r="N113" s="51">
        <v>1692.3040000000001</v>
      </c>
      <c r="O113" s="189">
        <v>5519.950254740922</v>
      </c>
      <c r="P113" s="182"/>
      <c r="Q113" s="182"/>
      <c r="R113" s="182"/>
      <c r="S113" s="182"/>
      <c r="T113" s="51"/>
      <c r="U113" s="189"/>
      <c r="V113" s="51">
        <v>307.70399999999995</v>
      </c>
      <c r="W113" s="189">
        <v>1003.6569718039233</v>
      </c>
      <c r="X113" s="51">
        <v>623.06999999999994</v>
      </c>
      <c r="Y113" s="189">
        <v>2032.3319773216483</v>
      </c>
      <c r="Z113" s="371"/>
      <c r="AA113" s="372"/>
      <c r="AB113" s="51">
        <v>1692.3040000000001</v>
      </c>
      <c r="AC113" s="189">
        <v>11040</v>
      </c>
      <c r="AD113" s="204">
        <f>AA113+AC113</f>
        <v>11040</v>
      </c>
      <c r="AE113" s="395">
        <f>AD113+AD114</f>
        <v>14886</v>
      </c>
      <c r="AF113" s="397"/>
      <c r="AG113" s="137"/>
    </row>
    <row r="114" spans="1:34" s="55" customFormat="1" ht="13.5" customHeight="1" thickBot="1">
      <c r="A114" s="377"/>
      <c r="B114" s="259"/>
      <c r="C114" s="260"/>
      <c r="D114" s="35" t="s">
        <v>207</v>
      </c>
      <c r="E114" s="265" t="s">
        <v>137</v>
      </c>
      <c r="F114" s="264"/>
      <c r="G114" s="32">
        <v>5450.58</v>
      </c>
      <c r="H114" s="265" t="s">
        <v>137</v>
      </c>
      <c r="I114" s="264"/>
      <c r="J114" s="392"/>
      <c r="K114" s="392"/>
      <c r="L114" s="33">
        <v>589.5</v>
      </c>
      <c r="M114" s="34">
        <v>0</v>
      </c>
      <c r="N114" s="34">
        <v>589.5</v>
      </c>
      <c r="O114" s="70">
        <v>1922.8332300240925</v>
      </c>
      <c r="P114" s="185"/>
      <c r="Q114" s="185"/>
      <c r="R114" s="185"/>
      <c r="S114" s="185"/>
      <c r="T114" s="34">
        <v>0.5</v>
      </c>
      <c r="U114" s="70">
        <v>2</v>
      </c>
      <c r="V114" s="34">
        <v>114</v>
      </c>
      <c r="W114" s="70">
        <v>371.84561191305602</v>
      </c>
      <c r="X114" s="34">
        <v>213.75</v>
      </c>
      <c r="Y114" s="70">
        <v>697.21052233698026</v>
      </c>
      <c r="Z114" s="373"/>
      <c r="AA114" s="374"/>
      <c r="AB114" s="34">
        <v>589.5</v>
      </c>
      <c r="AC114" s="70">
        <v>3846</v>
      </c>
      <c r="AD114" s="206">
        <f t="shared" ref="AD114" si="8">AA114+AC114</f>
        <v>3846</v>
      </c>
      <c r="AE114" s="396"/>
      <c r="AF114" s="398"/>
      <c r="AG114" s="262" t="s">
        <v>135</v>
      </c>
      <c r="AH114" s="55" t="s">
        <v>139</v>
      </c>
    </row>
    <row r="115" spans="1:34" s="55" customFormat="1" ht="13.5" thickBot="1">
      <c r="A115" s="93"/>
      <c r="B115" s="93"/>
      <c r="C115" s="94"/>
      <c r="D115" s="96"/>
      <c r="E115" s="96"/>
      <c r="F115" s="96"/>
      <c r="G115" s="95"/>
      <c r="H115" s="95"/>
      <c r="I115" s="95"/>
      <c r="J115" s="122"/>
      <c r="K115" s="96"/>
      <c r="L115" s="97"/>
      <c r="M115" s="98"/>
      <c r="N115" s="97"/>
      <c r="O115" s="155"/>
      <c r="P115" s="97"/>
      <c r="Q115" s="97"/>
      <c r="R115" s="97"/>
      <c r="S115" s="97"/>
      <c r="T115" s="98"/>
      <c r="U115" s="186"/>
      <c r="V115" s="98"/>
      <c r="W115" s="98"/>
      <c r="X115" s="98"/>
      <c r="Y115" s="186"/>
      <c r="Z115" s="98"/>
      <c r="AA115" s="98"/>
      <c r="AB115" s="98"/>
      <c r="AC115" s="186"/>
      <c r="AD115" s="186"/>
      <c r="AF115" s="137"/>
      <c r="AG115" s="137"/>
    </row>
    <row r="116" spans="1:34" s="55" customFormat="1" ht="16.5" thickBot="1">
      <c r="A116" s="234" t="s">
        <v>164</v>
      </c>
      <c r="B116" s="105" t="s">
        <v>171</v>
      </c>
      <c r="C116" s="106">
        <v>43745</v>
      </c>
      <c r="D116" s="107" t="s">
        <v>165</v>
      </c>
      <c r="E116" s="107" t="s">
        <v>12</v>
      </c>
      <c r="F116" s="301"/>
      <c r="G116" s="108">
        <v>10560</v>
      </c>
      <c r="H116" s="108">
        <v>10560</v>
      </c>
      <c r="I116" s="302"/>
      <c r="J116" s="224"/>
      <c r="K116" s="224" t="s">
        <v>166</v>
      </c>
      <c r="L116" s="109">
        <v>2306.52</v>
      </c>
      <c r="M116" s="110">
        <v>144.47999999999999</v>
      </c>
      <c r="N116" s="298">
        <v>2162.04</v>
      </c>
      <c r="O116" s="299">
        <v>7783</v>
      </c>
      <c r="P116" s="225"/>
      <c r="Q116" s="225"/>
      <c r="R116" s="109"/>
      <c r="S116" s="109"/>
      <c r="T116" s="110">
        <v>2.5</v>
      </c>
      <c r="U116" s="191">
        <v>9</v>
      </c>
      <c r="V116" s="110">
        <v>411.26</v>
      </c>
      <c r="W116" s="191">
        <v>1480</v>
      </c>
      <c r="X116" s="110">
        <v>771.12</v>
      </c>
      <c r="Y116" s="191">
        <v>2776</v>
      </c>
      <c r="Z116" s="393" t="s">
        <v>128</v>
      </c>
      <c r="AA116" s="394"/>
      <c r="AB116" s="110">
        <v>2162.04</v>
      </c>
      <c r="AC116" s="191">
        <v>15566</v>
      </c>
      <c r="AD116" s="236">
        <f>AA116+AC116</f>
        <v>15566</v>
      </c>
      <c r="AF116" s="300">
        <v>46065</v>
      </c>
      <c r="AG116" s="137"/>
      <c r="AH116" s="262" t="s">
        <v>167</v>
      </c>
    </row>
    <row r="117" spans="1:34" s="55" customFormat="1">
      <c r="A117" s="93"/>
      <c r="B117" s="93"/>
      <c r="C117" s="94"/>
      <c r="D117" s="96"/>
      <c r="E117" s="96"/>
      <c r="F117" s="96"/>
      <c r="G117" s="95"/>
      <c r="H117" s="95"/>
      <c r="I117" s="95"/>
      <c r="J117" s="122"/>
      <c r="K117" s="96"/>
      <c r="L117" s="97"/>
      <c r="M117" s="98"/>
      <c r="N117" s="97"/>
      <c r="O117" s="155"/>
      <c r="P117" s="97"/>
      <c r="Q117" s="97"/>
      <c r="R117" s="97"/>
      <c r="S117" s="97"/>
      <c r="T117" s="98"/>
      <c r="U117" s="186"/>
      <c r="V117" s="98"/>
      <c r="W117" s="98"/>
      <c r="X117" s="98"/>
      <c r="Y117" s="186"/>
      <c r="Z117" s="98"/>
      <c r="AA117" s="98"/>
      <c r="AB117" s="98"/>
      <c r="AC117" s="186"/>
      <c r="AD117" s="186"/>
      <c r="AF117" s="137"/>
      <c r="AG117" s="137"/>
    </row>
    <row r="118" spans="1:34" s="250" customFormat="1">
      <c r="A118" s="241"/>
      <c r="B118" s="241"/>
      <c r="C118" s="242"/>
      <c r="D118" s="243"/>
      <c r="E118" s="243"/>
      <c r="F118" s="243"/>
      <c r="G118" s="244"/>
      <c r="H118" s="244"/>
      <c r="I118" s="244"/>
      <c r="J118" s="245"/>
      <c r="K118" s="243"/>
      <c r="L118" s="246"/>
      <c r="M118" s="247"/>
      <c r="N118" s="246"/>
      <c r="O118" s="248"/>
      <c r="P118" s="246"/>
      <c r="Q118" s="246"/>
      <c r="R118" s="246"/>
      <c r="S118" s="246"/>
      <c r="T118" s="247"/>
      <c r="U118" s="249"/>
      <c r="V118" s="247"/>
      <c r="W118" s="247"/>
      <c r="X118" s="247"/>
      <c r="Y118" s="249"/>
      <c r="Z118" s="247"/>
      <c r="AA118" s="247"/>
      <c r="AB118" s="247"/>
      <c r="AC118" s="249"/>
      <c r="AD118" s="249"/>
      <c r="AF118" s="251"/>
      <c r="AG118" s="251"/>
    </row>
    <row r="119" spans="1:34" s="55" customFormat="1" ht="13.5" thickBot="1">
      <c r="A119" s="93"/>
      <c r="B119" s="93"/>
      <c r="C119" s="94"/>
      <c r="D119" s="96"/>
      <c r="E119" s="96"/>
      <c r="F119" s="96"/>
      <c r="G119" s="95"/>
      <c r="H119" s="95"/>
      <c r="I119" s="95"/>
      <c r="J119" s="122"/>
      <c r="K119" s="96"/>
      <c r="L119" s="97"/>
      <c r="M119" s="98"/>
      <c r="N119" s="97"/>
      <c r="O119" s="155"/>
      <c r="P119" s="97"/>
      <c r="Q119" s="97"/>
      <c r="R119" s="97"/>
      <c r="S119" s="97"/>
      <c r="T119" s="98"/>
      <c r="U119" s="186"/>
      <c r="V119" s="98"/>
      <c r="W119" s="98"/>
      <c r="X119" s="98"/>
      <c r="Y119" s="186"/>
      <c r="Z119" s="98"/>
      <c r="AA119" s="98"/>
      <c r="AB119" s="98"/>
      <c r="AC119" s="186"/>
      <c r="AD119" s="186"/>
      <c r="AF119" s="137"/>
      <c r="AG119" s="137"/>
    </row>
    <row r="120" spans="1:34" s="55" customFormat="1" ht="12.75" customHeight="1">
      <c r="A120" s="375" t="s">
        <v>131</v>
      </c>
      <c r="B120" s="258" t="s">
        <v>171</v>
      </c>
      <c r="C120" s="400">
        <v>37860</v>
      </c>
      <c r="D120" s="49" t="s">
        <v>132</v>
      </c>
      <c r="E120" s="49" t="s">
        <v>132</v>
      </c>
      <c r="F120" s="49" t="s">
        <v>132</v>
      </c>
      <c r="G120" s="76"/>
      <c r="H120" s="76"/>
      <c r="I120" s="76"/>
      <c r="J120" s="391"/>
      <c r="K120" s="391" t="s">
        <v>118</v>
      </c>
      <c r="L120" s="50">
        <v>359.07</v>
      </c>
      <c r="M120" s="51">
        <v>616.66</v>
      </c>
      <c r="N120" s="182"/>
      <c r="O120" s="183"/>
      <c r="P120" s="182"/>
      <c r="Q120" s="182"/>
      <c r="R120" s="50"/>
      <c r="S120" s="50"/>
      <c r="T120" s="51"/>
      <c r="U120" s="189"/>
      <c r="V120" s="182"/>
      <c r="W120" s="182"/>
      <c r="X120" s="51"/>
      <c r="Y120" s="189"/>
      <c r="Z120" s="51"/>
      <c r="AA120" s="51"/>
      <c r="AB120" s="51"/>
      <c r="AC120" s="189"/>
      <c r="AD120" s="204">
        <f>AA120+AC120</f>
        <v>0</v>
      </c>
      <c r="AE120" s="414"/>
      <c r="AF120" s="361">
        <v>45997</v>
      </c>
      <c r="AG120" s="137"/>
    </row>
    <row r="121" spans="1:34" s="55" customFormat="1" ht="13.5" customHeight="1" thickBot="1">
      <c r="A121" s="377"/>
      <c r="B121" s="259"/>
      <c r="C121" s="401"/>
      <c r="D121" s="35" t="s">
        <v>94</v>
      </c>
      <c r="E121" s="35" t="s">
        <v>94</v>
      </c>
      <c r="F121" s="35" t="s">
        <v>12</v>
      </c>
      <c r="G121" s="32">
        <v>41663.39</v>
      </c>
      <c r="H121" s="32">
        <v>41663.39</v>
      </c>
      <c r="I121" s="32">
        <v>41663.39</v>
      </c>
      <c r="J121" s="392"/>
      <c r="K121" s="392"/>
      <c r="L121" s="33">
        <v>802.67395999999997</v>
      </c>
      <c r="M121" s="34">
        <v>0</v>
      </c>
      <c r="N121" s="178"/>
      <c r="O121" s="179"/>
      <c r="P121" s="185"/>
      <c r="Q121" s="185"/>
      <c r="R121" s="62"/>
      <c r="S121" s="33"/>
      <c r="T121" s="34">
        <v>27.6</v>
      </c>
      <c r="U121" s="70">
        <v>349</v>
      </c>
      <c r="V121" s="185"/>
      <c r="W121" s="185"/>
      <c r="X121" s="34">
        <v>212.51</v>
      </c>
      <c r="Y121" s="70">
        <v>2687</v>
      </c>
      <c r="Z121" s="34">
        <v>304.96948199999986</v>
      </c>
      <c r="AA121" s="70">
        <v>1944</v>
      </c>
      <c r="AB121" s="34">
        <v>240.11447800000005</v>
      </c>
      <c r="AC121" s="70">
        <v>3036</v>
      </c>
      <c r="AD121" s="206">
        <f t="shared" ref="AD121" si="9">AA121+AC121</f>
        <v>4980</v>
      </c>
      <c r="AE121" s="416"/>
      <c r="AF121" s="363"/>
      <c r="AG121" s="137" t="s">
        <v>133</v>
      </c>
    </row>
    <row r="122" spans="1:34" s="55" customFormat="1">
      <c r="A122" s="93"/>
      <c r="B122" s="93"/>
      <c r="C122" s="94"/>
      <c r="D122" s="96"/>
      <c r="E122" s="96"/>
      <c r="F122" s="96"/>
      <c r="G122" s="95"/>
      <c r="H122" s="95"/>
      <c r="I122" s="95"/>
      <c r="J122" s="122"/>
      <c r="K122" s="96"/>
      <c r="L122" s="97"/>
      <c r="M122" s="98"/>
      <c r="N122" s="97"/>
      <c r="O122" s="155"/>
      <c r="P122" s="97"/>
      <c r="Q122" s="97"/>
      <c r="R122" s="97"/>
      <c r="S122" s="97"/>
      <c r="T122" s="98"/>
      <c r="U122" s="186"/>
      <c r="V122" s="98"/>
      <c r="W122" s="98"/>
      <c r="X122" s="98"/>
      <c r="Y122" s="186"/>
      <c r="Z122" s="98"/>
      <c r="AA122" s="98"/>
      <c r="AB122" s="98"/>
      <c r="AC122" s="186"/>
      <c r="AD122" s="186"/>
      <c r="AF122" s="137"/>
      <c r="AG122" s="137"/>
    </row>
    <row r="123" spans="1:34" s="250" customFormat="1">
      <c r="A123" s="241"/>
      <c r="B123" s="241"/>
      <c r="C123" s="242"/>
      <c r="D123" s="243"/>
      <c r="E123" s="243"/>
      <c r="F123" s="243"/>
      <c r="G123" s="244"/>
      <c r="H123" s="244"/>
      <c r="I123" s="244"/>
      <c r="J123" s="245"/>
      <c r="K123" s="243"/>
      <c r="L123" s="246"/>
      <c r="M123" s="247"/>
      <c r="N123" s="246"/>
      <c r="O123" s="248"/>
      <c r="P123" s="246"/>
      <c r="Q123" s="246"/>
      <c r="R123" s="246"/>
      <c r="S123" s="246"/>
      <c r="T123" s="247"/>
      <c r="U123" s="249"/>
      <c r="V123" s="247"/>
      <c r="W123" s="247"/>
      <c r="X123" s="247"/>
      <c r="Y123" s="249"/>
      <c r="Z123" s="247"/>
      <c r="AA123" s="247"/>
      <c r="AB123" s="247"/>
      <c r="AC123" s="249"/>
      <c r="AD123" s="249"/>
      <c r="AF123" s="251"/>
      <c r="AG123" s="251"/>
    </row>
    <row r="124" spans="1:34" s="55" customFormat="1" ht="13.5" thickBot="1">
      <c r="A124" s="93"/>
      <c r="B124" s="272"/>
      <c r="C124" s="273"/>
      <c r="D124" s="274"/>
      <c r="E124" s="96"/>
      <c r="F124" s="96"/>
      <c r="G124" s="277"/>
      <c r="H124" s="277"/>
      <c r="I124" s="95"/>
      <c r="J124" s="122"/>
      <c r="K124" s="96"/>
      <c r="L124" s="97"/>
      <c r="M124" s="98"/>
      <c r="N124" s="97"/>
      <c r="O124" s="155"/>
      <c r="P124" s="97"/>
      <c r="Q124" s="97"/>
      <c r="R124" s="97"/>
      <c r="S124" s="97"/>
      <c r="T124" s="98"/>
      <c r="U124" s="186"/>
      <c r="V124" s="98"/>
      <c r="W124" s="98"/>
      <c r="X124" s="98"/>
      <c r="Y124" s="186"/>
      <c r="Z124" s="98"/>
      <c r="AA124" s="98"/>
      <c r="AB124" s="98"/>
      <c r="AC124" s="186"/>
      <c r="AD124" s="186"/>
      <c r="AF124" s="137"/>
      <c r="AG124" s="137"/>
    </row>
    <row r="125" spans="1:34" s="55" customFormat="1" ht="12.75" customHeight="1">
      <c r="A125" s="375" t="s">
        <v>140</v>
      </c>
      <c r="B125" s="258" t="s">
        <v>171</v>
      </c>
      <c r="C125" s="266">
        <v>42564</v>
      </c>
      <c r="D125" s="269" t="s">
        <v>200</v>
      </c>
      <c r="E125" s="49" t="s">
        <v>12</v>
      </c>
      <c r="F125" s="263"/>
      <c r="G125" s="275">
        <v>29343.96</v>
      </c>
      <c r="H125" s="275">
        <v>29343.96</v>
      </c>
      <c r="I125" s="263"/>
      <c r="J125" s="391"/>
      <c r="K125" s="391" t="s">
        <v>118</v>
      </c>
      <c r="L125" s="50">
        <v>2105.6360832</v>
      </c>
      <c r="M125" s="51">
        <v>245.04999999999998</v>
      </c>
      <c r="N125" s="51">
        <v>1860.5860832000001</v>
      </c>
      <c r="O125" s="189">
        <v>8023.9305763707916</v>
      </c>
      <c r="P125" s="182"/>
      <c r="Q125" s="182"/>
      <c r="R125" s="182"/>
      <c r="S125" s="182"/>
      <c r="T125" s="51">
        <v>2.5</v>
      </c>
      <c r="U125" s="189">
        <v>11</v>
      </c>
      <c r="V125" s="51">
        <v>327.63440319999995</v>
      </c>
      <c r="W125" s="189">
        <v>1412.950322183445</v>
      </c>
      <c r="X125" s="51">
        <v>651.51075600000001</v>
      </c>
      <c r="Y125" s="189">
        <v>2809.6937427973376</v>
      </c>
      <c r="Z125" s="369" t="s">
        <v>128</v>
      </c>
      <c r="AA125" s="370"/>
      <c r="AB125" s="51">
        <v>1860.5860832000001</v>
      </c>
      <c r="AC125" s="189">
        <v>16047.861152741583</v>
      </c>
      <c r="AD125" s="204">
        <f>AA125+AC125</f>
        <v>16047.861152741583</v>
      </c>
      <c r="AE125" s="395">
        <f>AD125+AD126</f>
        <v>20433.239823567023</v>
      </c>
      <c r="AF125" s="361">
        <v>46009</v>
      </c>
      <c r="AG125" s="405">
        <f>AE125+AE127</f>
        <v>31130.83386706555</v>
      </c>
    </row>
    <row r="126" spans="1:34" s="55" customFormat="1" ht="13.5" customHeight="1" thickBot="1">
      <c r="A126" s="376"/>
      <c r="B126" s="259"/>
      <c r="C126" s="267"/>
      <c r="D126" s="271" t="s">
        <v>201</v>
      </c>
      <c r="E126" s="35" t="s">
        <v>12</v>
      </c>
      <c r="F126" s="264"/>
      <c r="G126" s="276" t="s">
        <v>142</v>
      </c>
      <c r="H126" s="32"/>
      <c r="I126" s="264"/>
      <c r="J126" s="399"/>
      <c r="K126" s="399"/>
      <c r="L126" s="33">
        <v>508.44</v>
      </c>
      <c r="M126" s="34">
        <v>0</v>
      </c>
      <c r="N126" s="34">
        <v>508.44</v>
      </c>
      <c r="O126" s="70">
        <v>2192.6893354127192</v>
      </c>
      <c r="P126" s="185"/>
      <c r="Q126" s="185"/>
      <c r="R126" s="185"/>
      <c r="S126" s="185"/>
      <c r="T126" s="34">
        <v>5</v>
      </c>
      <c r="U126" s="70">
        <v>22</v>
      </c>
      <c r="V126" s="34">
        <v>97.44</v>
      </c>
      <c r="W126" s="70">
        <v>420.21801754900332</v>
      </c>
      <c r="X126" s="34">
        <v>182.70000000000002</v>
      </c>
      <c r="Y126" s="70">
        <v>787.90878290438093</v>
      </c>
      <c r="Z126" s="371"/>
      <c r="AA126" s="372"/>
      <c r="AB126" s="34">
        <v>508.44</v>
      </c>
      <c r="AC126" s="70">
        <v>4385.3786708254383</v>
      </c>
      <c r="AD126" s="206">
        <f t="shared" ref="AD126" si="10">AA126+AC126</f>
        <v>4385.3786708254383</v>
      </c>
      <c r="AE126" s="396"/>
      <c r="AF126" s="397"/>
      <c r="AG126" s="406"/>
      <c r="AH126" s="262" t="s">
        <v>143</v>
      </c>
    </row>
    <row r="127" spans="1:34" s="55" customFormat="1" ht="12.75" customHeight="1">
      <c r="A127" s="376"/>
      <c r="B127" s="258" t="s">
        <v>171</v>
      </c>
      <c r="C127" s="268">
        <v>42586</v>
      </c>
      <c r="D127" s="269" t="s">
        <v>202</v>
      </c>
      <c r="E127" s="269" t="s">
        <v>65</v>
      </c>
      <c r="F127" s="263"/>
      <c r="G127" s="275">
        <v>29032.9</v>
      </c>
      <c r="H127" s="275">
        <v>29032.9</v>
      </c>
      <c r="I127" s="263"/>
      <c r="J127" s="399"/>
      <c r="K127" s="399"/>
      <c r="L127" s="50">
        <v>1259.4783679999998</v>
      </c>
      <c r="M127" s="51">
        <v>260.97000000000003</v>
      </c>
      <c r="N127" s="51">
        <v>998.50836799999979</v>
      </c>
      <c r="O127" s="189">
        <v>4280.2965052806321</v>
      </c>
      <c r="P127" s="182"/>
      <c r="Q127" s="182"/>
      <c r="R127" s="182"/>
      <c r="S127" s="182"/>
      <c r="T127" s="51">
        <v>2.5</v>
      </c>
      <c r="U127" s="189">
        <v>11</v>
      </c>
      <c r="V127" s="51">
        <v>158.59516799999997</v>
      </c>
      <c r="W127" s="189">
        <v>679.84842701367768</v>
      </c>
      <c r="X127" s="51">
        <v>337.09193999999997</v>
      </c>
      <c r="Y127" s="189">
        <v>1445.0088742173346</v>
      </c>
      <c r="Z127" s="371"/>
      <c r="AA127" s="372"/>
      <c r="AB127" s="51">
        <v>998.50836799999979</v>
      </c>
      <c r="AC127" s="189">
        <v>8560.5930105612642</v>
      </c>
      <c r="AD127" s="204">
        <f>AA127+AC127</f>
        <v>8560.5930105612642</v>
      </c>
      <c r="AE127" s="395">
        <f>AD127+AD128</f>
        <v>10697.594043498528</v>
      </c>
      <c r="AF127" s="397"/>
      <c r="AG127" s="406"/>
      <c r="AH127" s="137"/>
    </row>
    <row r="128" spans="1:34" s="55" customFormat="1" ht="13.5" customHeight="1" thickBot="1">
      <c r="A128" s="377"/>
      <c r="B128" s="259"/>
      <c r="C128" s="270"/>
      <c r="D128" s="271" t="s">
        <v>141</v>
      </c>
      <c r="E128" s="271" t="s">
        <v>141</v>
      </c>
      <c r="F128" s="264"/>
      <c r="G128" s="32"/>
      <c r="H128" s="32"/>
      <c r="I128" s="264"/>
      <c r="J128" s="392"/>
      <c r="K128" s="392"/>
      <c r="L128" s="33">
        <v>249.26</v>
      </c>
      <c r="M128" s="34">
        <v>0</v>
      </c>
      <c r="N128" s="34">
        <v>249.26</v>
      </c>
      <c r="O128" s="70">
        <v>1068.5005164686313</v>
      </c>
      <c r="P128" s="185"/>
      <c r="Q128" s="185"/>
      <c r="R128" s="185"/>
      <c r="S128" s="185"/>
      <c r="T128" s="34">
        <v>2.5</v>
      </c>
      <c r="U128" s="70">
        <v>11</v>
      </c>
      <c r="V128" s="34">
        <v>47.760000000000005</v>
      </c>
      <c r="W128" s="70">
        <v>204.73234641154536</v>
      </c>
      <c r="X128" s="34">
        <v>89.55</v>
      </c>
      <c r="Y128" s="70">
        <v>383.87314952164769</v>
      </c>
      <c r="Z128" s="373"/>
      <c r="AA128" s="374"/>
      <c r="AB128" s="34">
        <v>249.26</v>
      </c>
      <c r="AC128" s="70">
        <v>2137.0010329372626</v>
      </c>
      <c r="AD128" s="206">
        <f t="shared" ref="AD128" si="11">AA128+AC128</f>
        <v>2137.0010329372626</v>
      </c>
      <c r="AE128" s="396"/>
      <c r="AF128" s="398"/>
      <c r="AG128" s="407"/>
      <c r="AH128" s="262" t="s">
        <v>144</v>
      </c>
    </row>
    <row r="129" spans="1:34" s="55" customFormat="1">
      <c r="A129" s="93"/>
      <c r="B129" s="93"/>
      <c r="C129" s="94"/>
      <c r="D129" s="96"/>
      <c r="E129" s="96"/>
      <c r="F129" s="96"/>
      <c r="G129" s="95"/>
      <c r="H129" s="95"/>
      <c r="I129" s="95"/>
      <c r="J129" s="122"/>
      <c r="K129" s="96"/>
      <c r="L129" s="97"/>
      <c r="M129" s="98"/>
      <c r="N129" s="97"/>
      <c r="O129" s="155"/>
      <c r="P129" s="97"/>
      <c r="Q129" s="97"/>
      <c r="R129" s="97"/>
      <c r="S129" s="97"/>
      <c r="T129" s="98"/>
      <c r="U129" s="186"/>
      <c r="V129" s="98"/>
      <c r="W129" s="98"/>
      <c r="X129" s="98"/>
      <c r="Y129" s="186"/>
      <c r="Z129" s="98"/>
      <c r="AA129" s="98"/>
      <c r="AB129" s="98"/>
      <c r="AC129" s="186"/>
      <c r="AD129" s="186"/>
      <c r="AF129" s="137"/>
      <c r="AG129" s="137"/>
    </row>
    <row r="130" spans="1:34" s="250" customFormat="1">
      <c r="A130" s="241"/>
      <c r="B130" s="241"/>
      <c r="C130" s="242"/>
      <c r="D130" s="243"/>
      <c r="E130" s="243"/>
      <c r="F130" s="243"/>
      <c r="G130" s="244"/>
      <c r="H130" s="244"/>
      <c r="I130" s="244"/>
      <c r="J130" s="245"/>
      <c r="K130" s="243"/>
      <c r="L130" s="246"/>
      <c r="M130" s="247"/>
      <c r="N130" s="246"/>
      <c r="O130" s="248"/>
      <c r="P130" s="246"/>
      <c r="Q130" s="246"/>
      <c r="R130" s="246"/>
      <c r="S130" s="246"/>
      <c r="T130" s="247"/>
      <c r="U130" s="249"/>
      <c r="V130" s="247"/>
      <c r="W130" s="247"/>
      <c r="X130" s="247"/>
      <c r="Y130" s="249"/>
      <c r="Z130" s="247"/>
      <c r="AA130" s="247"/>
      <c r="AB130" s="247"/>
      <c r="AC130" s="249"/>
      <c r="AD130" s="249"/>
      <c r="AF130" s="251"/>
      <c r="AG130" s="251"/>
    </row>
    <row r="131" spans="1:34" s="55" customFormat="1" ht="13.5" thickBot="1">
      <c r="A131" s="93"/>
      <c r="B131" s="93"/>
      <c r="C131" s="94"/>
      <c r="D131" s="96"/>
      <c r="E131" s="96"/>
      <c r="F131" s="96"/>
      <c r="G131" s="95"/>
      <c r="H131" s="95"/>
      <c r="I131" s="95"/>
      <c r="J131" s="122"/>
      <c r="K131" s="96"/>
      <c r="L131" s="97"/>
      <c r="M131" s="98"/>
      <c r="N131" s="97"/>
      <c r="O131" s="155"/>
      <c r="P131" s="97"/>
      <c r="Q131" s="97"/>
      <c r="R131" s="97"/>
      <c r="S131" s="97"/>
      <c r="T131" s="98"/>
      <c r="U131" s="186"/>
      <c r="V131" s="98"/>
      <c r="W131" s="98"/>
      <c r="X131" s="98"/>
      <c r="Y131" s="186"/>
      <c r="Z131" s="98"/>
      <c r="AA131" s="98"/>
      <c r="AB131" s="98"/>
      <c r="AC131" s="186"/>
      <c r="AD131" s="186"/>
      <c r="AF131" s="137"/>
      <c r="AG131" s="137"/>
    </row>
    <row r="132" spans="1:34" s="55" customFormat="1" ht="12.75" customHeight="1">
      <c r="A132" s="375" t="s">
        <v>159</v>
      </c>
      <c r="B132" s="119" t="s">
        <v>171</v>
      </c>
      <c r="C132" s="261">
        <v>39324</v>
      </c>
      <c r="D132" s="49" t="s">
        <v>94</v>
      </c>
      <c r="E132" s="49" t="s">
        <v>12</v>
      </c>
      <c r="F132" s="49" t="s">
        <v>12</v>
      </c>
      <c r="G132" s="76">
        <v>37325.769999999997</v>
      </c>
      <c r="H132" s="76">
        <v>37325.769999999997</v>
      </c>
      <c r="I132" s="76">
        <v>37325.769999999997</v>
      </c>
      <c r="J132" s="391"/>
      <c r="K132" s="391" t="s">
        <v>160</v>
      </c>
      <c r="L132" s="50">
        <v>1458.0892399999998</v>
      </c>
      <c r="M132" s="51">
        <v>535.67999999999995</v>
      </c>
      <c r="N132" s="51">
        <v>7961.16</v>
      </c>
      <c r="O132" s="189">
        <v>13426</v>
      </c>
      <c r="P132" s="182"/>
      <c r="Q132" s="182"/>
      <c r="R132" s="50"/>
      <c r="S132" s="50"/>
      <c r="T132" s="50">
        <v>12.656385999999996</v>
      </c>
      <c r="U132" s="50">
        <v>125</v>
      </c>
      <c r="V132" s="182"/>
      <c r="W132" s="182"/>
      <c r="X132" s="51">
        <v>364.195696</v>
      </c>
      <c r="Y132" s="189">
        <v>3587</v>
      </c>
      <c r="Z132" s="369" t="s">
        <v>128</v>
      </c>
      <c r="AA132" s="370"/>
      <c r="AB132" s="51">
        <v>922.40923999999984</v>
      </c>
      <c r="AC132" s="189">
        <v>22511</v>
      </c>
      <c r="AD132" s="204">
        <f>AA132+AC132</f>
        <v>22511</v>
      </c>
      <c r="AE132" s="395">
        <f>AD132+AD133</f>
        <v>36079</v>
      </c>
      <c r="AF132" s="361">
        <v>45997</v>
      </c>
      <c r="AG132" s="137"/>
    </row>
    <row r="133" spans="1:34" s="55" customFormat="1" ht="13.5" customHeight="1" thickBot="1">
      <c r="A133" s="377"/>
      <c r="B133" s="90" t="s">
        <v>171</v>
      </c>
      <c r="C133" s="260">
        <v>39665</v>
      </c>
      <c r="D133" s="35" t="s">
        <v>94</v>
      </c>
      <c r="E133" s="35" t="s">
        <v>12</v>
      </c>
      <c r="F133" s="35" t="s">
        <v>12</v>
      </c>
      <c r="G133" s="32">
        <v>22766.1</v>
      </c>
      <c r="H133" s="32">
        <v>22766.1</v>
      </c>
      <c r="I133" s="32">
        <v>22766.1</v>
      </c>
      <c r="J133" s="392"/>
      <c r="K133" s="392"/>
      <c r="L133" s="33">
        <v>865.3732</v>
      </c>
      <c r="M133" s="34">
        <v>353.19</v>
      </c>
      <c r="N133" s="34">
        <v>8523</v>
      </c>
      <c r="O133" s="70">
        <v>8523</v>
      </c>
      <c r="P133" s="185"/>
      <c r="Q133" s="185"/>
      <c r="R133" s="62"/>
      <c r="S133" s="33"/>
      <c r="T133" s="62">
        <v>59.498979999999996</v>
      </c>
      <c r="U133" s="33">
        <v>586</v>
      </c>
      <c r="V133" s="185"/>
      <c r="W133" s="185"/>
      <c r="X133" s="34">
        <v>200.10528000000002</v>
      </c>
      <c r="Y133" s="70">
        <v>1971</v>
      </c>
      <c r="Z133" s="373"/>
      <c r="AA133" s="374"/>
      <c r="AB133" s="34">
        <v>512.18319999999994</v>
      </c>
      <c r="AC133" s="70">
        <v>13568</v>
      </c>
      <c r="AD133" s="206">
        <f t="shared" ref="AD133" si="12">AA133+AC133</f>
        <v>13568</v>
      </c>
      <c r="AE133" s="396"/>
      <c r="AF133" s="363"/>
      <c r="AG133" s="137"/>
      <c r="AH133" s="262" t="s">
        <v>161</v>
      </c>
    </row>
    <row r="134" spans="1:34" s="55" customFormat="1">
      <c r="A134" s="93"/>
      <c r="B134" s="93"/>
      <c r="C134" s="94"/>
      <c r="D134" s="96"/>
      <c r="E134" s="96"/>
      <c r="F134" s="96"/>
      <c r="G134" s="95"/>
      <c r="H134" s="95"/>
      <c r="I134" s="95"/>
      <c r="J134" s="122"/>
      <c r="K134" s="96"/>
      <c r="L134" s="97"/>
      <c r="M134" s="98"/>
      <c r="N134" s="97"/>
      <c r="O134" s="155"/>
      <c r="P134" s="97"/>
      <c r="Q134" s="97"/>
      <c r="R134" s="97"/>
      <c r="S134" s="97"/>
      <c r="T134" s="98"/>
      <c r="U134" s="186"/>
      <c r="V134" s="98"/>
      <c r="W134" s="98"/>
      <c r="X134" s="98"/>
      <c r="Y134" s="186"/>
      <c r="Z134" s="98"/>
      <c r="AA134" s="98"/>
      <c r="AB134" s="98"/>
      <c r="AC134" s="186"/>
      <c r="AD134" s="186"/>
      <c r="AF134" s="137"/>
      <c r="AG134" s="137"/>
    </row>
    <row r="135" spans="1:34" s="250" customFormat="1">
      <c r="A135" s="241"/>
      <c r="B135" s="241"/>
      <c r="C135" s="242"/>
      <c r="D135" s="243"/>
      <c r="E135" s="243"/>
      <c r="F135" s="243"/>
      <c r="G135" s="244"/>
      <c r="H135" s="244"/>
      <c r="I135" s="244"/>
      <c r="J135" s="245"/>
      <c r="K135" s="243"/>
      <c r="L135" s="246"/>
      <c r="M135" s="247"/>
      <c r="N135" s="246"/>
      <c r="O135" s="248"/>
      <c r="P135" s="246"/>
      <c r="Q135" s="246"/>
      <c r="R135" s="246"/>
      <c r="S135" s="246"/>
      <c r="T135" s="247"/>
      <c r="U135" s="249"/>
      <c r="V135" s="247"/>
      <c r="W135" s="247"/>
      <c r="X135" s="247"/>
      <c r="Y135" s="249"/>
      <c r="Z135" s="247"/>
      <c r="AA135" s="247"/>
      <c r="AB135" s="247"/>
      <c r="AC135" s="249"/>
      <c r="AD135" s="249"/>
      <c r="AF135" s="251"/>
      <c r="AG135" s="251"/>
    </row>
    <row r="136" spans="1:34" s="55" customFormat="1" ht="13.5" thickBot="1">
      <c r="A136" s="93"/>
      <c r="B136" s="93"/>
      <c r="C136" s="94"/>
      <c r="D136" s="96"/>
      <c r="E136" s="96"/>
      <c r="F136" s="96"/>
      <c r="G136" s="95"/>
      <c r="H136" s="95"/>
      <c r="I136" s="95"/>
      <c r="J136" s="122"/>
      <c r="K136" s="96"/>
      <c r="L136" s="97"/>
      <c r="M136" s="98"/>
      <c r="N136" s="97"/>
      <c r="O136" s="155"/>
      <c r="P136" s="97"/>
      <c r="Q136" s="97"/>
      <c r="R136" s="97"/>
      <c r="S136" s="97"/>
      <c r="T136" s="98"/>
      <c r="U136" s="186"/>
      <c r="V136" s="98"/>
      <c r="W136" s="98"/>
      <c r="X136" s="98"/>
      <c r="Y136" s="186"/>
      <c r="Z136" s="98"/>
      <c r="AA136" s="98"/>
      <c r="AB136" s="98"/>
      <c r="AC136" s="186"/>
      <c r="AD136" s="186"/>
      <c r="AF136" s="137"/>
      <c r="AG136" s="137"/>
    </row>
    <row r="137" spans="1:34" s="55" customFormat="1" ht="16.5" thickBot="1">
      <c r="A137" s="234" t="s">
        <v>162</v>
      </c>
      <c r="B137" s="105" t="s">
        <v>171</v>
      </c>
      <c r="C137" s="106">
        <v>39548</v>
      </c>
      <c r="D137" s="107" t="s">
        <v>94</v>
      </c>
      <c r="E137" s="107" t="s">
        <v>12</v>
      </c>
      <c r="F137" s="107" t="s">
        <v>12</v>
      </c>
      <c r="G137" s="108">
        <v>12000</v>
      </c>
      <c r="H137" s="108">
        <v>12000</v>
      </c>
      <c r="I137" s="108">
        <v>12000</v>
      </c>
      <c r="J137" s="224"/>
      <c r="K137" s="224" t="s">
        <v>160</v>
      </c>
      <c r="L137" s="109">
        <v>670.47</v>
      </c>
      <c r="M137" s="110">
        <v>227.77</v>
      </c>
      <c r="N137" s="298">
        <v>3955.91</v>
      </c>
      <c r="O137" s="299">
        <v>6058</v>
      </c>
      <c r="P137" s="225"/>
      <c r="Q137" s="225"/>
      <c r="R137" s="109"/>
      <c r="S137" s="109"/>
      <c r="T137" s="110">
        <v>55.64</v>
      </c>
      <c r="U137" s="191">
        <v>506</v>
      </c>
      <c r="V137" s="235"/>
      <c r="W137" s="235"/>
      <c r="X137" s="110">
        <v>166.63</v>
      </c>
      <c r="Y137" s="191">
        <v>1516</v>
      </c>
      <c r="Z137" s="393" t="s">
        <v>14</v>
      </c>
      <c r="AA137" s="394"/>
      <c r="AB137" s="110">
        <v>442.70000000000005</v>
      </c>
      <c r="AC137" s="191">
        <v>11729.61831874736</v>
      </c>
      <c r="AD137" s="236">
        <f>AA137+AC137</f>
        <v>11729.61831874736</v>
      </c>
      <c r="AF137" s="300">
        <v>46052</v>
      </c>
      <c r="AG137" s="137"/>
      <c r="AH137" s="262" t="s">
        <v>163</v>
      </c>
    </row>
    <row r="138" spans="1:34" s="55" customFormat="1">
      <c r="A138" s="93"/>
      <c r="B138" s="93"/>
      <c r="C138" s="94"/>
      <c r="D138" s="96"/>
      <c r="E138" s="96"/>
      <c r="F138" s="96"/>
      <c r="G138" s="95"/>
      <c r="H138" s="95"/>
      <c r="I138" s="95"/>
      <c r="J138" s="122"/>
      <c r="K138" s="96"/>
      <c r="L138" s="97"/>
      <c r="M138" s="98"/>
      <c r="N138" s="97"/>
      <c r="O138" s="155"/>
      <c r="P138" s="97"/>
      <c r="Q138" s="97"/>
      <c r="R138" s="97"/>
      <c r="S138" s="97"/>
      <c r="T138" s="98"/>
      <c r="U138" s="186"/>
      <c r="V138" s="98"/>
      <c r="W138" s="98"/>
      <c r="X138" s="98"/>
      <c r="Y138" s="186"/>
      <c r="Z138" s="98"/>
      <c r="AA138" s="98"/>
      <c r="AB138" s="98"/>
      <c r="AC138" s="186"/>
      <c r="AD138" s="186"/>
      <c r="AF138" s="137"/>
      <c r="AG138" s="137"/>
    </row>
    <row r="139" spans="1:34" s="250" customFormat="1">
      <c r="A139" s="241"/>
      <c r="B139" s="241"/>
      <c r="C139" s="242"/>
      <c r="D139" s="243"/>
      <c r="E139" s="243"/>
      <c r="F139" s="243"/>
      <c r="G139" s="244"/>
      <c r="H139" s="244"/>
      <c r="I139" s="244"/>
      <c r="J139" s="245"/>
      <c r="K139" s="243"/>
      <c r="L139" s="246"/>
      <c r="M139" s="247"/>
      <c r="N139" s="246"/>
      <c r="O139" s="248"/>
      <c r="P139" s="246"/>
      <c r="Q139" s="246"/>
      <c r="R139" s="246"/>
      <c r="S139" s="246"/>
      <c r="T139" s="247"/>
      <c r="U139" s="249"/>
      <c r="V139" s="247"/>
      <c r="W139" s="247"/>
      <c r="X139" s="247"/>
      <c r="Y139" s="249"/>
      <c r="Z139" s="247"/>
      <c r="AA139" s="247"/>
      <c r="AB139" s="247"/>
      <c r="AC139" s="249"/>
      <c r="AD139" s="249"/>
      <c r="AF139" s="251"/>
      <c r="AG139" s="251"/>
    </row>
    <row r="140" spans="1:34" s="55" customFormat="1" ht="13.5" thickBot="1">
      <c r="A140" s="93"/>
      <c r="B140" s="93"/>
      <c r="C140" s="94"/>
      <c r="D140" s="96"/>
      <c r="E140" s="96"/>
      <c r="F140" s="96"/>
      <c r="G140" s="95"/>
      <c r="H140" s="95"/>
      <c r="I140" s="95"/>
      <c r="J140" s="122"/>
      <c r="K140" s="96"/>
      <c r="L140" s="97"/>
      <c r="M140" s="98"/>
      <c r="N140" s="97"/>
      <c r="O140" s="155"/>
      <c r="P140" s="97"/>
      <c r="Q140" s="97"/>
      <c r="R140" s="97"/>
      <c r="S140" s="97"/>
      <c r="T140" s="98"/>
      <c r="U140" s="186"/>
      <c r="V140" s="98"/>
      <c r="W140" s="98"/>
      <c r="X140" s="98"/>
      <c r="Y140" s="186"/>
      <c r="Z140" s="98"/>
      <c r="AA140" s="98"/>
      <c r="AB140" s="98"/>
      <c r="AC140" s="186"/>
      <c r="AD140" s="186"/>
      <c r="AF140" s="137"/>
      <c r="AG140" s="137"/>
    </row>
    <row r="141" spans="1:34" s="55" customFormat="1" ht="16.5" thickBot="1">
      <c r="A141" s="234" t="s">
        <v>168</v>
      </c>
      <c r="B141" s="105" t="s">
        <v>171</v>
      </c>
      <c r="C141" s="106">
        <v>40212</v>
      </c>
      <c r="D141" s="107" t="s">
        <v>94</v>
      </c>
      <c r="E141" s="107" t="s">
        <v>12</v>
      </c>
      <c r="F141" s="107" t="s">
        <v>12</v>
      </c>
      <c r="G141" s="108">
        <v>26963.599999999999</v>
      </c>
      <c r="H141" s="108">
        <v>26963.599999999999</v>
      </c>
      <c r="I141" s="108">
        <v>26963.599999999999</v>
      </c>
      <c r="J141" s="224"/>
      <c r="K141" s="224" t="s">
        <v>118</v>
      </c>
      <c r="L141" s="109">
        <v>1217.1600000000001</v>
      </c>
      <c r="M141" s="110">
        <v>376.11</v>
      </c>
      <c r="N141" s="298">
        <v>841.05</v>
      </c>
      <c r="O141" s="299">
        <v>8256</v>
      </c>
      <c r="P141" s="225"/>
      <c r="Q141" s="225"/>
      <c r="R141" s="109"/>
      <c r="S141" s="109"/>
      <c r="T141" s="110">
        <v>9.44</v>
      </c>
      <c r="U141" s="191">
        <v>69</v>
      </c>
      <c r="V141" s="235"/>
      <c r="W141" s="235"/>
      <c r="X141" s="110">
        <v>372.87</v>
      </c>
      <c r="Y141" s="191">
        <v>2728</v>
      </c>
      <c r="Z141" s="393" t="s">
        <v>14</v>
      </c>
      <c r="AA141" s="394"/>
      <c r="AB141" s="110">
        <v>841.05</v>
      </c>
      <c r="AC141" s="191">
        <v>14409</v>
      </c>
      <c r="AD141" s="236">
        <f>AA141+AC141</f>
        <v>14409</v>
      </c>
      <c r="AF141" s="300">
        <v>46066</v>
      </c>
      <c r="AG141" s="137"/>
      <c r="AH141" s="262" t="s">
        <v>169</v>
      </c>
    </row>
    <row r="142" spans="1:34" s="55" customFormat="1">
      <c r="A142" s="93"/>
      <c r="B142" s="93"/>
      <c r="C142" s="94"/>
      <c r="D142" s="96"/>
      <c r="E142" s="96"/>
      <c r="F142" s="96"/>
      <c r="G142" s="95"/>
      <c r="H142" s="95"/>
      <c r="I142" s="95"/>
      <c r="J142" s="122"/>
      <c r="K142" s="96"/>
      <c r="L142" s="97"/>
      <c r="M142" s="98"/>
      <c r="N142" s="97"/>
      <c r="O142" s="155"/>
      <c r="P142" s="97"/>
      <c r="Q142" s="97"/>
      <c r="R142" s="97"/>
      <c r="S142" s="97"/>
      <c r="T142" s="98"/>
      <c r="U142" s="186"/>
      <c r="V142" s="98"/>
      <c r="W142" s="98"/>
      <c r="X142" s="98"/>
      <c r="Y142" s="186"/>
      <c r="Z142" s="98"/>
      <c r="AA142" s="98"/>
      <c r="AB142" s="98"/>
      <c r="AC142" s="186"/>
      <c r="AD142" s="186"/>
      <c r="AF142" s="137"/>
      <c r="AG142" s="137"/>
    </row>
    <row r="143" spans="1:34" s="250" customFormat="1">
      <c r="A143" s="241"/>
      <c r="B143" s="241"/>
      <c r="C143" s="242"/>
      <c r="D143" s="243"/>
      <c r="E143" s="243"/>
      <c r="F143" s="243"/>
      <c r="G143" s="244"/>
      <c r="H143" s="244"/>
      <c r="I143" s="244"/>
      <c r="J143" s="245"/>
      <c r="K143" s="243"/>
      <c r="L143" s="246"/>
      <c r="M143" s="247"/>
      <c r="N143" s="246"/>
      <c r="O143" s="248"/>
      <c r="P143" s="246"/>
      <c r="Q143" s="246"/>
      <c r="R143" s="246"/>
      <c r="S143" s="246"/>
      <c r="T143" s="247"/>
      <c r="U143" s="249"/>
      <c r="V143" s="247"/>
      <c r="W143" s="247"/>
      <c r="X143" s="247"/>
      <c r="Y143" s="249"/>
      <c r="Z143" s="247"/>
      <c r="AA143" s="247"/>
      <c r="AB143" s="247"/>
      <c r="AC143" s="249"/>
      <c r="AD143" s="249"/>
      <c r="AF143" s="251"/>
      <c r="AG143" s="251"/>
    </row>
    <row r="144" spans="1:34" s="55" customFormat="1" ht="13.5" thickBot="1">
      <c r="A144" s="93"/>
      <c r="B144" s="93"/>
      <c r="C144" s="94"/>
      <c r="D144" s="96"/>
      <c r="E144" s="96"/>
      <c r="F144" s="96"/>
      <c r="G144" s="95"/>
      <c r="H144" s="95"/>
      <c r="I144" s="95"/>
      <c r="J144" s="122"/>
      <c r="K144" s="96"/>
      <c r="L144" s="97"/>
      <c r="M144" s="98"/>
      <c r="N144" s="97"/>
      <c r="O144" s="155"/>
      <c r="P144" s="97"/>
      <c r="Q144" s="97"/>
      <c r="R144" s="97"/>
      <c r="S144" s="97"/>
      <c r="T144" s="98"/>
      <c r="U144" s="186"/>
      <c r="V144" s="98"/>
      <c r="W144" s="98"/>
      <c r="X144" s="98"/>
      <c r="Y144" s="186"/>
      <c r="Z144" s="98"/>
      <c r="AA144" s="98"/>
      <c r="AB144" s="98"/>
      <c r="AC144" s="186"/>
      <c r="AD144" s="186"/>
      <c r="AF144" s="137"/>
      <c r="AG144" s="137"/>
    </row>
    <row r="145" spans="1:34" s="55" customFormat="1" ht="12.75" customHeight="1">
      <c r="A145" s="375" t="s">
        <v>170</v>
      </c>
      <c r="B145" s="358" t="s">
        <v>171</v>
      </c>
      <c r="C145" s="261" t="s">
        <v>171</v>
      </c>
      <c r="D145" s="49" t="s">
        <v>48</v>
      </c>
      <c r="E145" s="49" t="s">
        <v>48</v>
      </c>
      <c r="F145" s="49" t="s">
        <v>48</v>
      </c>
      <c r="G145" s="76"/>
      <c r="H145" s="76"/>
      <c r="I145" s="76"/>
      <c r="J145" s="391"/>
      <c r="K145" s="391" t="s">
        <v>173</v>
      </c>
      <c r="L145" s="50">
        <v>32.6</v>
      </c>
      <c r="M145" s="51">
        <v>28.5</v>
      </c>
      <c r="N145" s="51">
        <v>4.1000000000000014</v>
      </c>
      <c r="O145" s="189">
        <v>32</v>
      </c>
      <c r="P145" s="182"/>
      <c r="Q145" s="182"/>
      <c r="R145" s="50"/>
      <c r="S145" s="50"/>
      <c r="T145" s="50"/>
      <c r="U145" s="50"/>
      <c r="V145" s="182"/>
      <c r="W145" s="182"/>
      <c r="X145" s="51">
        <v>1.6099999999999999</v>
      </c>
      <c r="Y145" s="189">
        <v>13</v>
      </c>
      <c r="Z145" s="369" t="s">
        <v>128</v>
      </c>
      <c r="AA145" s="370"/>
      <c r="AB145" s="51">
        <v>4.1000000000000014</v>
      </c>
      <c r="AC145" s="189">
        <v>65</v>
      </c>
      <c r="AD145" s="204">
        <f>AA145+AC145</f>
        <v>65</v>
      </c>
      <c r="AE145" s="367">
        <f>AD145+AD146+AD147</f>
        <v>21566</v>
      </c>
      <c r="AF145" s="361">
        <v>46073</v>
      </c>
      <c r="AG145" s="137"/>
      <c r="AH145" s="262" t="s">
        <v>175</v>
      </c>
    </row>
    <row r="146" spans="1:34" s="55" customFormat="1" ht="13.5" customHeight="1">
      <c r="A146" s="376"/>
      <c r="B146" s="66" t="s">
        <v>171</v>
      </c>
      <c r="C146" s="305">
        <v>39917</v>
      </c>
      <c r="D146" s="16" t="s">
        <v>172</v>
      </c>
      <c r="E146" s="16" t="s">
        <v>172</v>
      </c>
      <c r="F146" s="16" t="s">
        <v>12</v>
      </c>
      <c r="G146" s="15">
        <v>7000</v>
      </c>
      <c r="H146" s="15">
        <v>7000</v>
      </c>
      <c r="I146" s="15">
        <v>7000</v>
      </c>
      <c r="J146" s="399"/>
      <c r="K146" s="399"/>
      <c r="L146" s="17">
        <v>555.38</v>
      </c>
      <c r="M146" s="18">
        <v>127.77</v>
      </c>
      <c r="N146" s="18">
        <v>427.61</v>
      </c>
      <c r="O146" s="63">
        <v>3364</v>
      </c>
      <c r="P146" s="180"/>
      <c r="Q146" s="180"/>
      <c r="R146" s="17"/>
      <c r="S146" s="17"/>
      <c r="T146" s="17">
        <v>15.69</v>
      </c>
      <c r="U146" s="17">
        <v>123</v>
      </c>
      <c r="V146" s="180"/>
      <c r="W146" s="180"/>
      <c r="X146" s="18">
        <v>145.50549999999998</v>
      </c>
      <c r="Y146" s="63">
        <v>1145</v>
      </c>
      <c r="Z146" s="371"/>
      <c r="AA146" s="372"/>
      <c r="AB146" s="18">
        <v>427.61</v>
      </c>
      <c r="AC146" s="63">
        <v>6729</v>
      </c>
      <c r="AD146" s="211">
        <f t="shared" ref="AD146" si="13">AA146+AC146</f>
        <v>6729</v>
      </c>
      <c r="AE146" s="384"/>
      <c r="AF146" s="397"/>
      <c r="AG146" s="137"/>
      <c r="AH146" s="262" t="s">
        <v>174</v>
      </c>
    </row>
    <row r="147" spans="1:34" s="55" customFormat="1" ht="15.75" customHeight="1" thickBot="1">
      <c r="A147" s="377"/>
      <c r="B147" s="71" t="s">
        <v>171</v>
      </c>
      <c r="C147" s="303">
        <v>40269</v>
      </c>
      <c r="D147" s="60" t="s">
        <v>203</v>
      </c>
      <c r="E147" s="60" t="s">
        <v>204</v>
      </c>
      <c r="F147" s="60" t="s">
        <v>12</v>
      </c>
      <c r="G147" s="230">
        <v>37445.42</v>
      </c>
      <c r="H147" s="230">
        <v>37445.42</v>
      </c>
      <c r="I147" s="230">
        <v>37445.42</v>
      </c>
      <c r="J147" s="392"/>
      <c r="K147" s="392"/>
      <c r="L147" s="62">
        <v>1255.57</v>
      </c>
      <c r="M147" s="82">
        <v>394.93</v>
      </c>
      <c r="N147" s="306">
        <v>860.64</v>
      </c>
      <c r="O147" s="307">
        <v>8566</v>
      </c>
      <c r="P147" s="185"/>
      <c r="Q147" s="185"/>
      <c r="R147" s="62"/>
      <c r="S147" s="62"/>
      <c r="T147" s="82">
        <v>23.94</v>
      </c>
      <c r="U147" s="188">
        <v>173</v>
      </c>
      <c r="V147" s="308"/>
      <c r="W147" s="308"/>
      <c r="X147" s="82">
        <v>377.64</v>
      </c>
      <c r="Y147" s="188">
        <v>2723</v>
      </c>
      <c r="Z147" s="373"/>
      <c r="AA147" s="374"/>
      <c r="AB147" s="82">
        <v>860.64</v>
      </c>
      <c r="AC147" s="188">
        <v>14772</v>
      </c>
      <c r="AD147" s="309">
        <f>AA147+AC147</f>
        <v>14772</v>
      </c>
      <c r="AE147" s="368"/>
      <c r="AF147" s="398"/>
      <c r="AG147" s="137"/>
      <c r="AH147" s="262" t="s">
        <v>176</v>
      </c>
    </row>
    <row r="148" spans="1:34" s="55" customFormat="1">
      <c r="A148" s="93"/>
      <c r="B148" s="93"/>
      <c r="C148" s="94"/>
      <c r="D148" s="96"/>
      <c r="E148" s="96"/>
      <c r="F148" s="96"/>
      <c r="G148" s="95"/>
      <c r="H148" s="95"/>
      <c r="I148" s="95"/>
      <c r="J148" s="122"/>
      <c r="K148" s="96"/>
      <c r="L148" s="97"/>
      <c r="M148" s="97"/>
      <c r="N148" s="97"/>
      <c r="O148" s="97"/>
      <c r="P148" s="97"/>
      <c r="Q148" s="97"/>
      <c r="R148" s="97"/>
      <c r="S148" s="97"/>
      <c r="T148" s="98"/>
      <c r="U148" s="186"/>
      <c r="V148" s="98"/>
      <c r="W148" s="98"/>
      <c r="X148" s="98"/>
      <c r="Y148" s="186"/>
      <c r="Z148" s="98"/>
      <c r="AA148" s="98"/>
      <c r="AB148" s="98"/>
      <c r="AC148" s="186"/>
      <c r="AD148" s="186"/>
      <c r="AF148" s="137"/>
      <c r="AG148" s="137"/>
    </row>
    <row r="149" spans="1:34" s="250" customFormat="1">
      <c r="A149" s="241"/>
      <c r="B149" s="241"/>
      <c r="C149" s="242"/>
      <c r="D149" s="243"/>
      <c r="E149" s="243"/>
      <c r="F149" s="243"/>
      <c r="G149" s="244"/>
      <c r="H149" s="244"/>
      <c r="I149" s="244"/>
      <c r="J149" s="245"/>
      <c r="K149" s="243"/>
      <c r="L149" s="246"/>
      <c r="M149" s="247"/>
      <c r="N149" s="246"/>
      <c r="O149" s="248"/>
      <c r="P149" s="246"/>
      <c r="Q149" s="246"/>
      <c r="R149" s="246"/>
      <c r="S149" s="246"/>
      <c r="T149" s="247"/>
      <c r="U149" s="249"/>
      <c r="V149" s="247"/>
      <c r="W149" s="247"/>
      <c r="X149" s="247"/>
      <c r="Y149" s="249"/>
      <c r="Z149" s="247"/>
      <c r="AA149" s="247"/>
      <c r="AB149" s="247"/>
      <c r="AC149" s="249"/>
      <c r="AD149" s="249"/>
      <c r="AF149" s="251"/>
      <c r="AG149" s="251"/>
    </row>
    <row r="150" spans="1:34" s="250" customFormat="1">
      <c r="A150" s="241"/>
      <c r="B150" s="241"/>
      <c r="C150" s="242"/>
      <c r="D150" s="243"/>
      <c r="E150" s="243"/>
      <c r="F150" s="243"/>
      <c r="G150" s="244"/>
      <c r="H150" s="244"/>
      <c r="I150" s="244"/>
      <c r="J150" s="245"/>
      <c r="K150" s="243"/>
      <c r="L150" s="246"/>
      <c r="M150" s="247"/>
      <c r="N150" s="246"/>
      <c r="O150" s="248"/>
      <c r="P150" s="246"/>
      <c r="Q150" s="246"/>
      <c r="R150" s="246"/>
      <c r="S150" s="246"/>
      <c r="T150" s="247"/>
      <c r="U150" s="249"/>
      <c r="V150" s="247"/>
      <c r="W150" s="247"/>
      <c r="X150" s="247"/>
      <c r="Y150" s="249"/>
      <c r="Z150" s="247"/>
      <c r="AA150" s="247"/>
      <c r="AB150" s="247"/>
      <c r="AC150" s="249"/>
      <c r="AD150" s="249"/>
      <c r="AF150" s="251"/>
      <c r="AG150" s="251"/>
    </row>
    <row r="151" spans="1:34" s="250" customFormat="1">
      <c r="A151" s="241"/>
      <c r="B151" s="241"/>
      <c r="C151" s="242"/>
      <c r="D151" s="243"/>
      <c r="E151" s="243"/>
      <c r="F151" s="243"/>
      <c r="G151" s="244"/>
      <c r="H151" s="244"/>
      <c r="I151" s="244"/>
      <c r="J151" s="245"/>
      <c r="K151" s="243"/>
      <c r="L151" s="246"/>
      <c r="M151" s="247"/>
      <c r="N151" s="246"/>
      <c r="O151" s="248"/>
      <c r="P151" s="246"/>
      <c r="Q151" s="246"/>
      <c r="R151" s="246"/>
      <c r="S151" s="246"/>
      <c r="T151" s="247"/>
      <c r="U151" s="249"/>
      <c r="V151" s="247"/>
      <c r="W151" s="247"/>
      <c r="X151" s="247"/>
      <c r="Y151" s="249"/>
      <c r="Z151" s="247"/>
      <c r="AA151" s="247"/>
      <c r="AB151" s="247"/>
      <c r="AC151" s="249"/>
      <c r="AD151" s="249"/>
      <c r="AF151" s="251"/>
      <c r="AG151" s="251"/>
    </row>
    <row r="152" spans="1:34" s="250" customFormat="1">
      <c r="A152" s="241"/>
      <c r="B152" s="241"/>
      <c r="C152" s="242"/>
      <c r="D152" s="243"/>
      <c r="E152" s="243"/>
      <c r="F152" s="243"/>
      <c r="G152" s="244"/>
      <c r="H152" s="244"/>
      <c r="I152" s="244"/>
      <c r="J152" s="245"/>
      <c r="K152" s="243"/>
      <c r="L152" s="246"/>
      <c r="M152" s="247"/>
      <c r="N152" s="246"/>
      <c r="O152" s="248"/>
      <c r="P152" s="246"/>
      <c r="Q152" s="246"/>
      <c r="R152" s="246"/>
      <c r="S152" s="246"/>
      <c r="T152" s="247"/>
      <c r="U152" s="249"/>
      <c r="V152" s="247"/>
      <c r="W152" s="247"/>
      <c r="X152" s="247"/>
      <c r="Y152" s="249"/>
      <c r="Z152" s="247"/>
      <c r="AA152" s="247"/>
      <c r="AB152" s="247"/>
      <c r="AC152" s="249"/>
      <c r="AD152" s="249"/>
      <c r="AF152" s="251"/>
      <c r="AG152" s="251"/>
    </row>
    <row r="153" spans="1:34" s="250" customFormat="1">
      <c r="A153" s="241"/>
      <c r="B153" s="241"/>
      <c r="C153" s="242"/>
      <c r="D153" s="243"/>
      <c r="E153" s="243"/>
      <c r="F153" s="243"/>
      <c r="G153" s="244"/>
      <c r="H153" s="244"/>
      <c r="I153" s="244"/>
      <c r="J153" s="245"/>
      <c r="K153" s="243"/>
      <c r="L153" s="246"/>
      <c r="M153" s="247"/>
      <c r="N153" s="246"/>
      <c r="O153" s="248"/>
      <c r="P153" s="246"/>
      <c r="Q153" s="246"/>
      <c r="R153" s="246"/>
      <c r="S153" s="246"/>
      <c r="T153" s="247"/>
      <c r="U153" s="249"/>
      <c r="V153" s="247"/>
      <c r="W153" s="247"/>
      <c r="X153" s="247"/>
      <c r="Y153" s="249"/>
      <c r="Z153" s="247"/>
      <c r="AA153" s="247"/>
      <c r="AB153" s="247"/>
      <c r="AC153" s="249"/>
      <c r="AD153" s="249"/>
      <c r="AF153" s="251"/>
      <c r="AG153" s="251"/>
    </row>
    <row r="154" spans="1:34" s="250" customFormat="1">
      <c r="A154" s="241"/>
      <c r="B154" s="241"/>
      <c r="C154" s="242"/>
      <c r="D154" s="243"/>
      <c r="E154" s="243"/>
      <c r="F154" s="243"/>
      <c r="G154" s="244"/>
      <c r="H154" s="244"/>
      <c r="I154" s="244"/>
      <c r="J154" s="245"/>
      <c r="K154" s="243"/>
      <c r="L154" s="246"/>
      <c r="M154" s="247"/>
      <c r="N154" s="246"/>
      <c r="O154" s="248"/>
      <c r="P154" s="246"/>
      <c r="Q154" s="246"/>
      <c r="R154" s="246"/>
      <c r="S154" s="246"/>
      <c r="T154" s="247"/>
      <c r="U154" s="249"/>
      <c r="V154" s="247"/>
      <c r="W154" s="247"/>
      <c r="X154" s="247"/>
      <c r="Y154" s="249"/>
      <c r="Z154" s="247"/>
      <c r="AA154" s="247"/>
      <c r="AB154" s="247"/>
      <c r="AC154" s="249"/>
      <c r="AD154" s="249"/>
      <c r="AF154" s="251"/>
      <c r="AG154" s="251"/>
    </row>
    <row r="155" spans="1:34" s="55" customFormat="1" ht="13.5" thickBot="1">
      <c r="A155" s="93"/>
      <c r="B155" s="93"/>
      <c r="C155" s="94"/>
      <c r="D155" s="96"/>
      <c r="E155" s="96"/>
      <c r="F155" s="96"/>
      <c r="G155" s="95"/>
      <c r="H155" s="95"/>
      <c r="I155" s="95"/>
      <c r="J155" s="122"/>
      <c r="K155" s="96"/>
      <c r="L155" s="97"/>
      <c r="M155" s="98"/>
      <c r="N155" s="97"/>
      <c r="O155" s="155"/>
      <c r="P155" s="97"/>
      <c r="Q155" s="97"/>
      <c r="R155" s="97"/>
      <c r="S155" s="97"/>
      <c r="T155" s="98"/>
      <c r="U155" s="186"/>
      <c r="V155" s="98"/>
      <c r="W155" s="98"/>
      <c r="X155" s="98"/>
      <c r="Y155" s="186"/>
      <c r="Z155" s="98"/>
      <c r="AA155" s="98"/>
      <c r="AB155" s="98"/>
      <c r="AC155" s="186"/>
      <c r="AD155" s="186"/>
      <c r="AF155" s="137"/>
      <c r="AG155" s="137"/>
    </row>
    <row r="156" spans="1:34" s="55" customFormat="1" ht="21" thickBot="1">
      <c r="A156" s="364" t="s">
        <v>39</v>
      </c>
      <c r="B156" s="365"/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365"/>
      <c r="P156" s="365"/>
      <c r="Q156" s="365"/>
      <c r="R156" s="365"/>
      <c r="S156" s="365"/>
      <c r="T156" s="365"/>
      <c r="U156" s="365"/>
      <c r="V156" s="365"/>
      <c r="W156" s="365"/>
      <c r="X156" s="365"/>
      <c r="Y156" s="365"/>
      <c r="Z156" s="365"/>
      <c r="AA156" s="365"/>
      <c r="AB156" s="365"/>
      <c r="AC156" s="365"/>
      <c r="AD156" s="366"/>
      <c r="AF156" s="137"/>
      <c r="AG156" s="137"/>
    </row>
    <row r="157" spans="1:34" s="20" customFormat="1" ht="22.5">
      <c r="A157" s="13"/>
      <c r="B157" s="66" t="s">
        <v>171</v>
      </c>
      <c r="C157" s="14">
        <v>41649</v>
      </c>
      <c r="D157" s="24" t="s">
        <v>40</v>
      </c>
      <c r="E157" s="24"/>
      <c r="F157" s="24"/>
      <c r="G157" s="15">
        <v>9000</v>
      </c>
      <c r="H157" s="15"/>
      <c r="I157" s="15"/>
      <c r="J157" s="116" t="s">
        <v>41</v>
      </c>
      <c r="K157" s="16"/>
      <c r="L157" s="17">
        <v>216.48</v>
      </c>
      <c r="M157" s="18">
        <v>170</v>
      </c>
      <c r="N157" s="37"/>
      <c r="O157" s="166"/>
      <c r="P157" s="38"/>
      <c r="Q157" s="38"/>
      <c r="R157" s="142" t="s">
        <v>84</v>
      </c>
      <c r="S157" s="17"/>
      <c r="T157" s="18">
        <v>7.52</v>
      </c>
      <c r="U157" s="164">
        <v>23.91</v>
      </c>
      <c r="V157" s="17"/>
      <c r="W157" s="17"/>
      <c r="X157" s="164"/>
      <c r="Y157" s="164"/>
      <c r="Z157" s="18">
        <v>38.96</v>
      </c>
      <c r="AA157" s="164">
        <v>63.96</v>
      </c>
      <c r="AB157" s="39"/>
      <c r="AC157" s="164"/>
      <c r="AD157" s="170">
        <f>AA157</f>
        <v>63.96</v>
      </c>
      <c r="AF157" s="135"/>
      <c r="AG157" s="135"/>
    </row>
    <row r="158" spans="1:34" s="20" customFormat="1">
      <c r="A158" s="13"/>
      <c r="B158" s="13"/>
      <c r="C158" s="14"/>
      <c r="D158" s="24"/>
      <c r="E158" s="24"/>
      <c r="F158" s="24"/>
      <c r="G158" s="15"/>
      <c r="H158" s="15"/>
      <c r="I158" s="15"/>
      <c r="J158" s="69"/>
      <c r="K158" s="16"/>
      <c r="L158" s="17"/>
      <c r="M158" s="18"/>
      <c r="N158" s="17"/>
      <c r="O158" s="168"/>
      <c r="P158" s="19"/>
      <c r="Q158" s="19"/>
      <c r="R158" s="17"/>
      <c r="S158" s="17"/>
      <c r="T158" s="18"/>
      <c r="U158" s="63"/>
      <c r="V158" s="18"/>
      <c r="W158" s="18"/>
      <c r="X158" s="18"/>
      <c r="Y158" s="63"/>
      <c r="Z158" s="18"/>
      <c r="AA158" s="18"/>
      <c r="AB158" s="18"/>
      <c r="AC158" s="63"/>
      <c r="AD158" s="63"/>
      <c r="AF158" s="135"/>
      <c r="AG158" s="135"/>
    </row>
    <row r="159" spans="1:34" s="20" customFormat="1">
      <c r="A159" s="13"/>
      <c r="B159" s="13"/>
      <c r="C159" s="14"/>
      <c r="D159" s="24"/>
      <c r="E159" s="24"/>
      <c r="F159" s="24"/>
      <c r="G159" s="15"/>
      <c r="H159" s="15"/>
      <c r="I159" s="15"/>
      <c r="J159" s="69"/>
      <c r="K159" s="16"/>
      <c r="L159" s="17"/>
      <c r="M159" s="18"/>
      <c r="N159" s="17"/>
      <c r="O159" s="168"/>
      <c r="P159" s="19"/>
      <c r="Q159" s="19"/>
      <c r="R159" s="17"/>
      <c r="S159" s="17"/>
      <c r="T159" s="18"/>
      <c r="U159" s="63"/>
      <c r="V159" s="18"/>
      <c r="W159" s="18"/>
      <c r="X159" s="18"/>
      <c r="Y159" s="63"/>
      <c r="Z159" s="18"/>
      <c r="AA159" s="18"/>
      <c r="AB159" s="18"/>
      <c r="AC159" s="63"/>
      <c r="AD159" s="63"/>
      <c r="AF159" s="135"/>
      <c r="AG159" s="135"/>
    </row>
    <row r="160" spans="1:34" s="20" customFormat="1" ht="13.5" thickBot="1">
      <c r="A160" s="13"/>
      <c r="B160" s="13"/>
      <c r="C160" s="14"/>
      <c r="D160" s="24"/>
      <c r="E160" s="24"/>
      <c r="F160" s="24"/>
      <c r="G160" s="15"/>
      <c r="H160" s="15"/>
      <c r="I160" s="15"/>
      <c r="J160" s="69"/>
      <c r="K160" s="16"/>
      <c r="L160" s="17"/>
      <c r="M160" s="18"/>
      <c r="N160" s="17"/>
      <c r="O160" s="168"/>
      <c r="P160" s="19"/>
      <c r="Q160" s="19"/>
      <c r="R160" s="17"/>
      <c r="S160" s="17"/>
      <c r="T160" s="18"/>
      <c r="U160" s="63"/>
      <c r="V160" s="18"/>
      <c r="W160" s="18"/>
      <c r="X160" s="18"/>
      <c r="Y160" s="63"/>
      <c r="Z160" s="18"/>
      <c r="AA160" s="18"/>
      <c r="AB160" s="18"/>
      <c r="AC160" s="63"/>
      <c r="AD160" s="63"/>
      <c r="AF160" s="135"/>
      <c r="AG160" s="135"/>
    </row>
    <row r="161" spans="1:34" s="20" customFormat="1" ht="21" thickBot="1">
      <c r="A161" s="364" t="s">
        <v>38</v>
      </c>
      <c r="B161" s="365"/>
      <c r="C161" s="365"/>
      <c r="D161" s="365"/>
      <c r="E161" s="365"/>
      <c r="F161" s="365"/>
      <c r="G161" s="365"/>
      <c r="H161" s="365"/>
      <c r="I161" s="365"/>
      <c r="J161" s="365"/>
      <c r="K161" s="365"/>
      <c r="L161" s="365"/>
      <c r="M161" s="365"/>
      <c r="N161" s="365"/>
      <c r="O161" s="365"/>
      <c r="P161" s="365"/>
      <c r="Q161" s="365"/>
      <c r="R161" s="365"/>
      <c r="S161" s="365"/>
      <c r="T161" s="365"/>
      <c r="U161" s="365"/>
      <c r="V161" s="365"/>
      <c r="W161" s="365"/>
      <c r="X161" s="365"/>
      <c r="Y161" s="365"/>
      <c r="Z161" s="365"/>
      <c r="AA161" s="365"/>
      <c r="AB161" s="365"/>
      <c r="AC161" s="365"/>
      <c r="AD161" s="366"/>
      <c r="AE161" s="55"/>
      <c r="AF161" s="135"/>
      <c r="AG161" s="135"/>
    </row>
    <row r="162" spans="1:34" s="20" customFormat="1">
      <c r="A162" s="13"/>
      <c r="B162" s="66" t="s">
        <v>171</v>
      </c>
      <c r="C162" s="14">
        <v>43486</v>
      </c>
      <c r="D162" s="24" t="s">
        <v>209</v>
      </c>
      <c r="E162" s="24"/>
      <c r="F162" s="24"/>
      <c r="G162" s="15">
        <v>16531.54</v>
      </c>
      <c r="H162" s="15"/>
      <c r="I162" s="15"/>
      <c r="J162" s="116"/>
      <c r="K162" s="16"/>
      <c r="L162" s="17">
        <v>609.15</v>
      </c>
      <c r="M162" s="18">
        <v>409.51</v>
      </c>
      <c r="N162" s="37"/>
      <c r="O162" s="166"/>
      <c r="P162" s="38"/>
      <c r="Q162" s="38"/>
      <c r="R162" s="37"/>
      <c r="S162" s="37"/>
      <c r="T162" s="18">
        <v>86.46</v>
      </c>
      <c r="U162" s="63">
        <v>186.52</v>
      </c>
      <c r="V162" s="18"/>
      <c r="W162" s="18"/>
      <c r="X162" s="63"/>
      <c r="Y162" s="63"/>
      <c r="Z162" s="18">
        <v>113.79</v>
      </c>
      <c r="AA162" s="63">
        <v>122.79</v>
      </c>
      <c r="AB162" s="39"/>
      <c r="AC162" s="63"/>
      <c r="AD162" s="215">
        <f>AA162</f>
        <v>122.79</v>
      </c>
      <c r="AE162" s="54"/>
      <c r="AF162" s="135"/>
      <c r="AG162" s="135"/>
      <c r="AH162" s="138" t="s">
        <v>47</v>
      </c>
    </row>
    <row r="163" spans="1:34" s="20" customFormat="1">
      <c r="A163" s="13"/>
      <c r="B163" s="66" t="s">
        <v>171</v>
      </c>
      <c r="C163" s="14">
        <v>43495</v>
      </c>
      <c r="D163" s="24" t="s">
        <v>210</v>
      </c>
      <c r="E163" s="24"/>
      <c r="F163" s="24"/>
      <c r="G163" s="15">
        <v>103786.04</v>
      </c>
      <c r="H163" s="15"/>
      <c r="I163" s="15"/>
      <c r="J163" s="69"/>
      <c r="K163" s="16" t="s">
        <v>13</v>
      </c>
      <c r="L163" s="17">
        <v>1877.72</v>
      </c>
      <c r="M163" s="18">
        <v>1419.65</v>
      </c>
      <c r="N163" s="37"/>
      <c r="O163" s="166"/>
      <c r="P163" s="38"/>
      <c r="Q163" s="38"/>
      <c r="R163" s="37"/>
      <c r="S163" s="37"/>
      <c r="T163" s="18">
        <v>88.96</v>
      </c>
      <c r="U163" s="63">
        <v>191.26</v>
      </c>
      <c r="V163" s="18"/>
      <c r="W163" s="18"/>
      <c r="X163" s="63"/>
      <c r="Y163" s="63"/>
      <c r="Z163" s="18">
        <v>369.41</v>
      </c>
      <c r="AA163" s="63">
        <v>400.79</v>
      </c>
      <c r="AB163" s="39"/>
      <c r="AC163" s="63"/>
      <c r="AD163" s="215">
        <f t="shared" ref="AD163:AD174" si="14">AA163</f>
        <v>400.79</v>
      </c>
      <c r="AE163" s="54"/>
      <c r="AF163" s="135"/>
      <c r="AG163" s="135"/>
      <c r="AH163" s="138" t="s">
        <v>47</v>
      </c>
    </row>
    <row r="164" spans="1:34" s="20" customFormat="1">
      <c r="A164" s="13"/>
      <c r="B164" s="66" t="s">
        <v>171</v>
      </c>
      <c r="C164" s="14">
        <v>43497</v>
      </c>
      <c r="D164" s="24" t="s">
        <v>12</v>
      </c>
      <c r="E164" s="24"/>
      <c r="F164" s="24"/>
      <c r="G164" s="15">
        <v>110700</v>
      </c>
      <c r="H164" s="15"/>
      <c r="I164" s="15"/>
      <c r="J164" s="69"/>
      <c r="K164" s="16"/>
      <c r="L164" s="17">
        <v>1437.9</v>
      </c>
      <c r="M164" s="18">
        <v>1172.54</v>
      </c>
      <c r="N164" s="37"/>
      <c r="O164" s="166"/>
      <c r="P164" s="38"/>
      <c r="Q164" s="38"/>
      <c r="R164" s="37"/>
      <c r="S164" s="37"/>
      <c r="T164" s="18">
        <v>51.36</v>
      </c>
      <c r="U164" s="63">
        <v>85.45</v>
      </c>
      <c r="V164" s="18"/>
      <c r="W164" s="18"/>
      <c r="X164" s="63"/>
      <c r="Y164" s="63"/>
      <c r="Z164" s="18">
        <v>171</v>
      </c>
      <c r="AA164" s="63">
        <v>184.45</v>
      </c>
      <c r="AB164" s="39"/>
      <c r="AC164" s="63"/>
      <c r="AD164" s="215">
        <f t="shared" si="14"/>
        <v>184.45</v>
      </c>
      <c r="AE164" s="54"/>
      <c r="AF164" s="135"/>
      <c r="AG164" s="135"/>
      <c r="AH164" s="138" t="s">
        <v>47</v>
      </c>
    </row>
    <row r="165" spans="1:34" s="20" customFormat="1">
      <c r="A165" s="13"/>
      <c r="B165" s="66" t="s">
        <v>171</v>
      </c>
      <c r="C165" s="14">
        <v>43509</v>
      </c>
      <c r="D165" s="24" t="s">
        <v>42</v>
      </c>
      <c r="E165" s="24"/>
      <c r="F165" s="24"/>
      <c r="G165" s="15">
        <v>12000</v>
      </c>
      <c r="H165" s="15"/>
      <c r="I165" s="15"/>
      <c r="J165" s="69"/>
      <c r="K165" s="16"/>
      <c r="L165" s="17">
        <v>193.44</v>
      </c>
      <c r="M165" s="18">
        <v>174.84</v>
      </c>
      <c r="N165" s="37"/>
      <c r="O165" s="166"/>
      <c r="P165" s="38"/>
      <c r="Q165" s="38"/>
      <c r="R165" s="37"/>
      <c r="S165" s="37"/>
      <c r="T165" s="18">
        <v>3.8</v>
      </c>
      <c r="U165" s="63">
        <v>7.96</v>
      </c>
      <c r="V165" s="18"/>
      <c r="W165" s="18"/>
      <c r="X165" s="63"/>
      <c r="Y165" s="63"/>
      <c r="Z165" s="18">
        <v>15</v>
      </c>
      <c r="AA165" s="63">
        <v>16.66</v>
      </c>
      <c r="AB165" s="39"/>
      <c r="AC165" s="63"/>
      <c r="AD165" s="215">
        <f t="shared" si="14"/>
        <v>16.66</v>
      </c>
      <c r="AE165" s="54"/>
      <c r="AF165" s="135"/>
      <c r="AG165" s="135"/>
      <c r="AH165" s="135"/>
    </row>
    <row r="166" spans="1:34" s="20" customFormat="1">
      <c r="A166" s="13"/>
      <c r="B166" s="66" t="s">
        <v>171</v>
      </c>
      <c r="C166" s="14">
        <v>43510</v>
      </c>
      <c r="D166" s="24" t="s">
        <v>12</v>
      </c>
      <c r="E166" s="24"/>
      <c r="F166" s="24"/>
      <c r="G166" s="15">
        <v>15000</v>
      </c>
      <c r="H166" s="15"/>
      <c r="I166" s="15"/>
      <c r="J166" s="69"/>
      <c r="K166" s="16"/>
      <c r="L166" s="17">
        <v>411.68</v>
      </c>
      <c r="M166" s="18">
        <v>223.2</v>
      </c>
      <c r="N166" s="37"/>
      <c r="O166" s="166"/>
      <c r="P166" s="38"/>
      <c r="Q166" s="38"/>
      <c r="R166" s="37"/>
      <c r="S166" s="37"/>
      <c r="T166" s="18">
        <v>36.479999999999997</v>
      </c>
      <c r="U166" s="63">
        <v>52.5</v>
      </c>
      <c r="V166" s="18"/>
      <c r="W166" s="18"/>
      <c r="X166" s="63"/>
      <c r="Y166" s="63"/>
      <c r="Z166" s="18">
        <v>107</v>
      </c>
      <c r="AA166" s="63">
        <v>115.41</v>
      </c>
      <c r="AB166" s="39"/>
      <c r="AC166" s="63"/>
      <c r="AD166" s="215">
        <f t="shared" si="14"/>
        <v>115.41</v>
      </c>
      <c r="AE166" s="54"/>
      <c r="AF166" s="135"/>
      <c r="AG166" s="135"/>
      <c r="AH166" s="135"/>
    </row>
    <row r="167" spans="1:34" s="20" customFormat="1">
      <c r="A167" s="13"/>
      <c r="B167" s="66" t="s">
        <v>171</v>
      </c>
      <c r="C167" s="14">
        <v>43514</v>
      </c>
      <c r="D167" s="24" t="s">
        <v>12</v>
      </c>
      <c r="E167" s="24"/>
      <c r="F167" s="24"/>
      <c r="G167" s="15">
        <v>8000</v>
      </c>
      <c r="H167" s="15"/>
      <c r="I167" s="15"/>
      <c r="J167" s="69"/>
      <c r="K167" s="16"/>
      <c r="L167" s="17">
        <v>342.24</v>
      </c>
      <c r="M167" s="18">
        <v>153.76</v>
      </c>
      <c r="N167" s="37"/>
      <c r="O167" s="166"/>
      <c r="P167" s="38"/>
      <c r="Q167" s="38"/>
      <c r="R167" s="37"/>
      <c r="S167" s="37"/>
      <c r="T167" s="18">
        <v>36.479999999999997</v>
      </c>
      <c r="U167" s="63">
        <v>52.5</v>
      </c>
      <c r="V167" s="18"/>
      <c r="W167" s="18"/>
      <c r="X167" s="63"/>
      <c r="Y167" s="63"/>
      <c r="Z167" s="18">
        <v>107</v>
      </c>
      <c r="AA167" s="63">
        <v>115.41</v>
      </c>
      <c r="AB167" s="39"/>
      <c r="AC167" s="63"/>
      <c r="AD167" s="215">
        <f t="shared" si="14"/>
        <v>115.41</v>
      </c>
      <c r="AE167" s="54"/>
      <c r="AF167" s="135"/>
      <c r="AG167" s="135"/>
      <c r="AH167" s="135"/>
    </row>
    <row r="168" spans="1:34" s="20" customFormat="1">
      <c r="A168" s="13"/>
      <c r="B168" s="66" t="s">
        <v>171</v>
      </c>
      <c r="C168" s="14">
        <v>43516</v>
      </c>
      <c r="D168" s="24" t="s">
        <v>211</v>
      </c>
      <c r="E168" s="24"/>
      <c r="F168" s="24"/>
      <c r="G168" s="15">
        <v>56172.99</v>
      </c>
      <c r="H168" s="15"/>
      <c r="I168" s="15"/>
      <c r="J168" s="69"/>
      <c r="K168" s="16"/>
      <c r="L168" s="17">
        <v>612.98</v>
      </c>
      <c r="M168" s="18">
        <v>228.22</v>
      </c>
      <c r="N168" s="37"/>
      <c r="O168" s="166"/>
      <c r="P168" s="38"/>
      <c r="Q168" s="38"/>
      <c r="R168" s="37"/>
      <c r="S168" s="37"/>
      <c r="T168" s="18">
        <v>92.21</v>
      </c>
      <c r="U168" s="63">
        <v>185.41</v>
      </c>
      <c r="V168" s="18"/>
      <c r="W168" s="18"/>
      <c r="X168" s="63"/>
      <c r="Y168" s="63"/>
      <c r="Z168" s="18">
        <v>119</v>
      </c>
      <c r="AA168" s="63">
        <v>128.36000000000001</v>
      </c>
      <c r="AB168" s="39"/>
      <c r="AC168" s="63"/>
      <c r="AD168" s="215">
        <f t="shared" si="14"/>
        <v>128.36000000000001</v>
      </c>
      <c r="AE168" s="54"/>
      <c r="AF168" s="135"/>
      <c r="AG168" s="135"/>
      <c r="AH168" s="138" t="s">
        <v>47</v>
      </c>
    </row>
    <row r="169" spans="1:34" s="20" customFormat="1">
      <c r="A169" s="13"/>
      <c r="B169" s="66" t="s">
        <v>171</v>
      </c>
      <c r="C169" s="14">
        <v>43523</v>
      </c>
      <c r="D169" s="24" t="s">
        <v>12</v>
      </c>
      <c r="E169" s="24"/>
      <c r="F169" s="24"/>
      <c r="G169" s="15">
        <v>8000</v>
      </c>
      <c r="H169" s="15"/>
      <c r="I169" s="15"/>
      <c r="J169" s="69"/>
      <c r="K169" s="16"/>
      <c r="L169" s="17">
        <v>689.44</v>
      </c>
      <c r="M169" s="18">
        <v>153.76</v>
      </c>
      <c r="N169" s="37"/>
      <c r="O169" s="166"/>
      <c r="P169" s="38"/>
      <c r="Q169" s="38"/>
      <c r="R169" s="37"/>
      <c r="S169" s="37"/>
      <c r="T169" s="18">
        <v>103.68</v>
      </c>
      <c r="U169" s="63">
        <v>196.63</v>
      </c>
      <c r="V169" s="18"/>
      <c r="W169" s="18"/>
      <c r="X169" s="63"/>
      <c r="Y169" s="63"/>
      <c r="Z169" s="18">
        <v>382</v>
      </c>
      <c r="AA169" s="63">
        <v>412.04</v>
      </c>
      <c r="AB169" s="39"/>
      <c r="AC169" s="63"/>
      <c r="AD169" s="215">
        <f t="shared" si="14"/>
        <v>412.04</v>
      </c>
      <c r="AE169" s="54"/>
      <c r="AF169" s="135"/>
      <c r="AG169" s="135"/>
      <c r="AH169" s="138" t="s">
        <v>47</v>
      </c>
    </row>
    <row r="170" spans="1:34" s="20" customFormat="1">
      <c r="A170" s="13"/>
      <c r="B170" s="66" t="s">
        <v>171</v>
      </c>
      <c r="C170" s="14">
        <v>43542</v>
      </c>
      <c r="D170" s="24" t="s">
        <v>43</v>
      </c>
      <c r="E170" s="24"/>
      <c r="F170" s="24"/>
      <c r="G170" s="15">
        <v>480000</v>
      </c>
      <c r="H170" s="15"/>
      <c r="I170" s="15"/>
      <c r="J170" s="69"/>
      <c r="K170" s="16"/>
      <c r="L170" s="17">
        <v>4627.68</v>
      </c>
      <c r="M170" s="18">
        <v>4327.6000000000004</v>
      </c>
      <c r="N170" s="37"/>
      <c r="O170" s="166"/>
      <c r="P170" s="38"/>
      <c r="Q170" s="38"/>
      <c r="R170" s="37"/>
      <c r="S170" s="37"/>
      <c r="T170" s="18">
        <v>58.08</v>
      </c>
      <c r="U170" s="63">
        <v>127.5</v>
      </c>
      <c r="V170" s="18"/>
      <c r="W170" s="18"/>
      <c r="X170" s="63"/>
      <c r="Y170" s="63"/>
      <c r="Z170" s="18">
        <v>300.07999999999993</v>
      </c>
      <c r="AA170" s="63">
        <v>267.18</v>
      </c>
      <c r="AB170" s="39"/>
      <c r="AC170" s="63"/>
      <c r="AD170" s="215">
        <f t="shared" si="14"/>
        <v>267.18</v>
      </c>
      <c r="AE170" s="54"/>
      <c r="AF170" s="135"/>
      <c r="AG170" s="135"/>
      <c r="AH170" s="138" t="s">
        <v>47</v>
      </c>
    </row>
    <row r="171" spans="1:34" s="20" customFormat="1">
      <c r="A171" s="13"/>
      <c r="B171" s="66" t="s">
        <v>171</v>
      </c>
      <c r="C171" s="14">
        <v>43544</v>
      </c>
      <c r="D171" s="24" t="s">
        <v>212</v>
      </c>
      <c r="E171" s="139"/>
      <c r="F171" s="139"/>
      <c r="G171" s="15">
        <v>197.05</v>
      </c>
      <c r="H171" s="15"/>
      <c r="I171" s="15"/>
      <c r="J171" s="69"/>
      <c r="K171" s="16"/>
      <c r="L171" s="17">
        <v>364.03</v>
      </c>
      <c r="M171" s="18">
        <v>92.05</v>
      </c>
      <c r="N171" s="37"/>
      <c r="O171" s="166"/>
      <c r="P171" s="38"/>
      <c r="Q171" s="38"/>
      <c r="R171" s="37"/>
      <c r="S171" s="37"/>
      <c r="T171" s="18">
        <v>52.64</v>
      </c>
      <c r="U171" s="63">
        <v>115.56</v>
      </c>
      <c r="V171" s="18"/>
      <c r="W171" s="18"/>
      <c r="X171" s="63"/>
      <c r="Y171" s="63"/>
      <c r="Z171" s="18">
        <v>271.97999999999996</v>
      </c>
      <c r="AA171" s="63">
        <v>242.16</v>
      </c>
      <c r="AB171" s="39"/>
      <c r="AC171" s="63"/>
      <c r="AD171" s="215">
        <f t="shared" si="14"/>
        <v>242.16</v>
      </c>
      <c r="AE171" s="54"/>
      <c r="AF171" s="135"/>
      <c r="AG171" s="135"/>
      <c r="AH171" s="138" t="s">
        <v>47</v>
      </c>
    </row>
    <row r="172" spans="1:34" s="20" customFormat="1">
      <c r="A172" s="13"/>
      <c r="B172" s="66" t="s">
        <v>171</v>
      </c>
      <c r="C172" s="14">
        <v>43545</v>
      </c>
      <c r="D172" s="24" t="s">
        <v>44</v>
      </c>
      <c r="E172" s="24"/>
      <c r="F172" s="24"/>
      <c r="G172" s="15">
        <v>63966.400000000001</v>
      </c>
      <c r="H172" s="15"/>
      <c r="I172" s="15"/>
      <c r="J172" s="69"/>
      <c r="K172" s="16"/>
      <c r="L172" s="17">
        <v>964.39</v>
      </c>
      <c r="M172" s="18">
        <v>708.95</v>
      </c>
      <c r="N172" s="37"/>
      <c r="O172" s="166"/>
      <c r="P172" s="38"/>
      <c r="Q172" s="38"/>
      <c r="R172" s="37"/>
      <c r="S172" s="37"/>
      <c r="T172" s="18">
        <v>49.44</v>
      </c>
      <c r="U172" s="63">
        <v>108.54</v>
      </c>
      <c r="V172" s="18"/>
      <c r="W172" s="18"/>
      <c r="X172" s="63"/>
      <c r="Y172" s="63"/>
      <c r="Z172" s="18">
        <v>255.43999999999994</v>
      </c>
      <c r="AA172" s="63">
        <v>227.44</v>
      </c>
      <c r="AB172" s="39"/>
      <c r="AC172" s="63"/>
      <c r="AD172" s="215">
        <f t="shared" si="14"/>
        <v>227.44</v>
      </c>
      <c r="AE172" s="54"/>
      <c r="AF172" s="135"/>
      <c r="AG172" s="135"/>
      <c r="AH172" s="138" t="s">
        <v>47</v>
      </c>
    </row>
    <row r="173" spans="1:34" s="20" customFormat="1">
      <c r="A173" s="13"/>
      <c r="B173" s="66" t="s">
        <v>171</v>
      </c>
      <c r="C173" s="14">
        <v>43555</v>
      </c>
      <c r="D173" s="24" t="s">
        <v>45</v>
      </c>
      <c r="E173" s="24"/>
      <c r="F173" s="24"/>
      <c r="G173" s="15">
        <v>5000</v>
      </c>
      <c r="H173" s="15"/>
      <c r="I173" s="15"/>
      <c r="J173" s="69"/>
      <c r="K173" s="16"/>
      <c r="L173" s="17">
        <v>354.64</v>
      </c>
      <c r="M173" s="18">
        <v>124</v>
      </c>
      <c r="N173" s="37"/>
      <c r="O173" s="166"/>
      <c r="P173" s="38"/>
      <c r="Q173" s="38"/>
      <c r="R173" s="37"/>
      <c r="S173" s="37"/>
      <c r="T173" s="18">
        <v>44.64</v>
      </c>
      <c r="U173" s="63">
        <v>95.74</v>
      </c>
      <c r="V173" s="18"/>
      <c r="W173" s="18"/>
      <c r="X173" s="63"/>
      <c r="Y173" s="63"/>
      <c r="Z173" s="18">
        <v>230.64</v>
      </c>
      <c r="AA173" s="63">
        <v>200.63</v>
      </c>
      <c r="AB173" s="39"/>
      <c r="AC173" s="63"/>
      <c r="AD173" s="215">
        <f t="shared" si="14"/>
        <v>200.63</v>
      </c>
      <c r="AE173" s="54"/>
      <c r="AF173" s="135"/>
      <c r="AG173" s="135"/>
      <c r="AH173" s="138" t="s">
        <v>47</v>
      </c>
    </row>
    <row r="174" spans="1:34" s="20" customFormat="1">
      <c r="A174" s="13"/>
      <c r="B174" s="66" t="s">
        <v>171</v>
      </c>
      <c r="C174" s="14">
        <v>43555</v>
      </c>
      <c r="D174" s="24" t="s">
        <v>46</v>
      </c>
      <c r="E174" s="24"/>
      <c r="F174" s="24"/>
      <c r="G174" s="15">
        <v>15057.84</v>
      </c>
      <c r="H174" s="15"/>
      <c r="I174" s="15"/>
      <c r="J174" s="69"/>
      <c r="K174" s="16"/>
      <c r="L174" s="17">
        <v>479.21</v>
      </c>
      <c r="M174" s="18">
        <v>223.77</v>
      </c>
      <c r="N174" s="37"/>
      <c r="O174" s="166"/>
      <c r="P174" s="38"/>
      <c r="Q174" s="38"/>
      <c r="R174" s="37"/>
      <c r="S174" s="37"/>
      <c r="T174" s="18">
        <v>49.44</v>
      </c>
      <c r="U174" s="63">
        <v>106.04</v>
      </c>
      <c r="V174" s="18"/>
      <c r="W174" s="18"/>
      <c r="X174" s="63"/>
      <c r="Y174" s="63"/>
      <c r="Z174" s="18">
        <v>255.43999999999997</v>
      </c>
      <c r="AA174" s="63">
        <v>222.2</v>
      </c>
      <c r="AB174" s="39"/>
      <c r="AC174" s="63"/>
      <c r="AD174" s="215">
        <f t="shared" si="14"/>
        <v>222.2</v>
      </c>
      <c r="AE174" s="54"/>
      <c r="AF174" s="135"/>
      <c r="AG174" s="135"/>
      <c r="AH174" s="138" t="s">
        <v>47</v>
      </c>
    </row>
    <row r="175" spans="1:34" s="20" customFormat="1">
      <c r="A175" s="13"/>
      <c r="B175" s="13"/>
      <c r="C175" s="14"/>
      <c r="D175" s="24"/>
      <c r="E175" s="24"/>
      <c r="F175" s="24"/>
      <c r="G175" s="15"/>
      <c r="H175" s="15"/>
      <c r="I175" s="15"/>
      <c r="J175" s="69"/>
      <c r="K175" s="16"/>
      <c r="L175" s="17"/>
      <c r="M175" s="18"/>
      <c r="N175" s="17"/>
      <c r="O175" s="168"/>
      <c r="P175" s="19"/>
      <c r="Q175" s="19"/>
      <c r="R175" s="17"/>
      <c r="S175" s="17"/>
      <c r="T175" s="18"/>
      <c r="U175" s="63"/>
      <c r="V175" s="18"/>
      <c r="W175" s="18"/>
      <c r="X175" s="18"/>
      <c r="Y175" s="63"/>
      <c r="Z175" s="18"/>
      <c r="AA175" s="18"/>
      <c r="AB175" s="18"/>
      <c r="AC175" s="63"/>
      <c r="AD175" s="209"/>
      <c r="AE175" s="54"/>
      <c r="AF175" s="135"/>
      <c r="AG175" s="135"/>
    </row>
    <row r="176" spans="1:34" s="20" customFormat="1">
      <c r="A176" s="13"/>
      <c r="B176" s="13"/>
      <c r="C176" s="14"/>
      <c r="D176" s="24"/>
      <c r="E176" s="24"/>
      <c r="F176" s="24"/>
      <c r="G176" s="15"/>
      <c r="H176" s="15"/>
      <c r="I176" s="15"/>
      <c r="J176" s="69"/>
      <c r="K176" s="16"/>
      <c r="L176" s="17"/>
      <c r="M176" s="18"/>
      <c r="N176" s="17"/>
      <c r="O176" s="168"/>
      <c r="P176" s="19"/>
      <c r="Q176" s="19"/>
      <c r="R176" s="17"/>
      <c r="S176" s="17"/>
      <c r="T176" s="18"/>
      <c r="U176" s="63"/>
      <c r="V176" s="18"/>
      <c r="W176" s="18"/>
      <c r="X176" s="18"/>
      <c r="Y176" s="63"/>
      <c r="Z176" s="18"/>
      <c r="AA176" s="18"/>
      <c r="AB176" s="18"/>
      <c r="AC176" s="63"/>
      <c r="AD176" s="209"/>
      <c r="AE176" s="54"/>
      <c r="AF176" s="135"/>
      <c r="AG176" s="135"/>
    </row>
    <row r="177" spans="1:36" s="20" customFormat="1">
      <c r="A177" s="13"/>
      <c r="B177" s="13"/>
      <c r="C177" s="14"/>
      <c r="D177" s="24"/>
      <c r="E177" s="24"/>
      <c r="F177" s="24"/>
      <c r="G177" s="15"/>
      <c r="H177" s="15"/>
      <c r="I177" s="15"/>
      <c r="J177" s="69"/>
      <c r="K177" s="16"/>
      <c r="L177" s="17"/>
      <c r="M177" s="18"/>
      <c r="N177" s="17"/>
      <c r="O177" s="168"/>
      <c r="P177" s="19"/>
      <c r="Q177" s="19"/>
      <c r="R177" s="17"/>
      <c r="S177" s="17"/>
      <c r="T177" s="18"/>
      <c r="U177" s="63"/>
      <c r="V177" s="18"/>
      <c r="W177" s="18"/>
      <c r="X177" s="18"/>
      <c r="Y177" s="63"/>
      <c r="Z177" s="18"/>
      <c r="AA177" s="18"/>
      <c r="AB177" s="18"/>
      <c r="AC177" s="63"/>
      <c r="AD177" s="209"/>
      <c r="AE177" s="54"/>
      <c r="AF177" s="135"/>
      <c r="AG177" s="135"/>
    </row>
    <row r="178" spans="1:36" s="20" customFormat="1">
      <c r="A178" s="13"/>
      <c r="B178" s="13"/>
      <c r="C178" s="14"/>
      <c r="D178" s="24"/>
      <c r="E178" s="24"/>
      <c r="F178" s="24"/>
      <c r="G178" s="15"/>
      <c r="H178" s="15"/>
      <c r="I178" s="15"/>
      <c r="J178" s="69"/>
      <c r="K178" s="16"/>
      <c r="L178" s="17"/>
      <c r="M178" s="18"/>
      <c r="N178" s="17"/>
      <c r="O178" s="168"/>
      <c r="P178" s="19"/>
      <c r="Q178" s="19"/>
      <c r="R178" s="17"/>
      <c r="S178" s="17"/>
      <c r="T178" s="18"/>
      <c r="U178" s="63"/>
      <c r="V178" s="18"/>
      <c r="W178" s="18"/>
      <c r="X178" s="18"/>
      <c r="Y178" s="63"/>
      <c r="Z178" s="18"/>
      <c r="AA178" s="18"/>
      <c r="AB178" s="18"/>
      <c r="AC178" s="63"/>
      <c r="AD178" s="209"/>
      <c r="AE178" s="54"/>
      <c r="AF178" s="135"/>
      <c r="AG178" s="135"/>
    </row>
    <row r="179" spans="1:36" s="20" customFormat="1" ht="13.5" thickBot="1">
      <c r="A179" s="13"/>
      <c r="B179" s="13"/>
      <c r="C179" s="14"/>
      <c r="D179" s="24"/>
      <c r="E179" s="24"/>
      <c r="F179" s="24"/>
      <c r="G179" s="15"/>
      <c r="H179" s="15"/>
      <c r="I179" s="15"/>
      <c r="J179" s="69"/>
      <c r="K179" s="16"/>
      <c r="L179" s="17"/>
      <c r="M179" s="18"/>
      <c r="N179" s="17"/>
      <c r="O179" s="168"/>
      <c r="P179" s="19"/>
      <c r="Q179" s="19"/>
      <c r="R179" s="17"/>
      <c r="S179" s="17"/>
      <c r="T179" s="18"/>
      <c r="U179" s="63"/>
      <c r="V179" s="18"/>
      <c r="W179" s="18"/>
      <c r="X179" s="18"/>
      <c r="Y179" s="63"/>
      <c r="Z179" s="18"/>
      <c r="AA179" s="18"/>
      <c r="AB179" s="18"/>
      <c r="AC179" s="63"/>
      <c r="AD179" s="209"/>
      <c r="AE179" s="54"/>
      <c r="AF179" s="135"/>
      <c r="AG179" s="135"/>
    </row>
    <row r="180" spans="1:36" s="20" customFormat="1" ht="18.75" thickBot="1">
      <c r="A180" s="427" t="s">
        <v>76</v>
      </c>
      <c r="B180" s="428"/>
      <c r="C180" s="428"/>
      <c r="D180" s="428"/>
      <c r="E180" s="428"/>
      <c r="F180" s="428"/>
      <c r="G180" s="428"/>
      <c r="H180" s="428"/>
      <c r="I180" s="428"/>
      <c r="J180" s="428"/>
      <c r="K180" s="428"/>
      <c r="L180" s="428"/>
      <c r="M180" s="428"/>
      <c r="N180" s="428"/>
      <c r="O180" s="428"/>
      <c r="P180" s="428"/>
      <c r="Q180" s="428"/>
      <c r="R180" s="428"/>
      <c r="S180" s="428"/>
      <c r="T180" s="428"/>
      <c r="U180" s="428"/>
      <c r="V180" s="428"/>
      <c r="W180" s="428"/>
      <c r="X180" s="428"/>
      <c r="Y180" s="428"/>
      <c r="Z180" s="428"/>
      <c r="AA180" s="428"/>
      <c r="AB180" s="428"/>
      <c r="AC180" s="428"/>
      <c r="AD180" s="429"/>
      <c r="AE180" s="54"/>
      <c r="AF180" s="135"/>
      <c r="AG180" s="135"/>
    </row>
    <row r="181" spans="1:36" s="20" customFormat="1">
      <c r="A181" s="21"/>
      <c r="B181" s="21"/>
      <c r="C181" s="22"/>
      <c r="D181" s="24"/>
      <c r="E181" s="24"/>
      <c r="F181" s="24"/>
      <c r="G181" s="23"/>
      <c r="H181" s="23"/>
      <c r="I181" s="23"/>
      <c r="J181" s="77"/>
      <c r="K181" s="24"/>
      <c r="L181" s="19"/>
      <c r="M181" s="25"/>
      <c r="N181" s="19"/>
      <c r="O181" s="168"/>
      <c r="P181" s="19"/>
      <c r="Q181" s="19"/>
      <c r="R181" s="19"/>
      <c r="S181" s="19"/>
      <c r="T181" s="25"/>
      <c r="U181" s="194"/>
      <c r="V181" s="25"/>
      <c r="W181" s="25"/>
      <c r="X181" s="25"/>
      <c r="Y181" s="194"/>
      <c r="Z181" s="25"/>
      <c r="AA181" s="25"/>
      <c r="AB181" s="25"/>
      <c r="AC181" s="194"/>
      <c r="AD181" s="216"/>
      <c r="AE181" s="54"/>
      <c r="AF181" s="135"/>
      <c r="AG181" s="135"/>
    </row>
    <row r="182" spans="1:36" s="20" customFormat="1">
      <c r="A182" s="58">
        <v>2</v>
      </c>
      <c r="B182" s="66" t="s">
        <v>171</v>
      </c>
      <c r="C182" s="43">
        <v>36055</v>
      </c>
      <c r="D182" s="16" t="s">
        <v>12</v>
      </c>
      <c r="E182" s="16"/>
      <c r="F182" s="16"/>
      <c r="G182" s="15">
        <v>14732.21</v>
      </c>
      <c r="H182" s="15"/>
      <c r="I182" s="15"/>
      <c r="J182" s="116"/>
      <c r="K182" s="16" t="s">
        <v>55</v>
      </c>
      <c r="L182" s="17">
        <v>318.42</v>
      </c>
      <c r="M182" s="18">
        <v>237.64</v>
      </c>
      <c r="N182" s="134" t="s">
        <v>57</v>
      </c>
      <c r="O182" s="170" t="s">
        <v>57</v>
      </c>
      <c r="P182" s="134"/>
      <c r="Q182" s="134"/>
      <c r="R182" s="17">
        <v>16.75</v>
      </c>
      <c r="S182" s="61"/>
      <c r="T182" s="44">
        <v>40.22</v>
      </c>
      <c r="U182" s="195">
        <v>715.01</v>
      </c>
      <c r="V182" s="44"/>
      <c r="W182" s="44"/>
      <c r="X182" s="195"/>
      <c r="Y182" s="195"/>
      <c r="Z182" s="44">
        <v>40.56</v>
      </c>
      <c r="AA182" s="195">
        <v>367.62</v>
      </c>
      <c r="AB182" s="61" t="s">
        <v>75</v>
      </c>
      <c r="AC182" s="195"/>
      <c r="AD182" s="150">
        <f>AA182+AC182</f>
        <v>367.62</v>
      </c>
      <c r="AE182" s="133"/>
      <c r="AF182" s="135"/>
      <c r="AG182" s="135"/>
      <c r="AH182" s="133" t="s">
        <v>56</v>
      </c>
      <c r="AI182" s="135"/>
      <c r="AJ182" s="135"/>
    </row>
    <row r="183" spans="1:36" s="20" customFormat="1">
      <c r="A183" s="66">
        <v>11</v>
      </c>
      <c r="B183" s="66" t="s">
        <v>171</v>
      </c>
      <c r="C183" s="92">
        <v>36434</v>
      </c>
      <c r="D183" s="16" t="s">
        <v>12</v>
      </c>
      <c r="E183" s="16"/>
      <c r="F183" s="16"/>
      <c r="G183" s="15">
        <v>2935.7</v>
      </c>
      <c r="H183" s="15"/>
      <c r="I183" s="15"/>
      <c r="J183" s="69"/>
      <c r="K183" s="16" t="s">
        <v>53</v>
      </c>
      <c r="L183" s="17">
        <v>156.30000000000001</v>
      </c>
      <c r="M183" s="18">
        <v>74.2</v>
      </c>
      <c r="N183" s="134" t="s">
        <v>57</v>
      </c>
      <c r="O183" s="170" t="s">
        <v>57</v>
      </c>
      <c r="P183" s="134"/>
      <c r="Q183" s="134"/>
      <c r="R183" s="17"/>
      <c r="S183" s="17"/>
      <c r="T183" s="18">
        <v>12.46</v>
      </c>
      <c r="U183" s="63">
        <v>178.89</v>
      </c>
      <c r="V183" s="18"/>
      <c r="W183" s="18"/>
      <c r="X183" s="63"/>
      <c r="Y183" s="63"/>
      <c r="Z183" s="18">
        <v>69.64</v>
      </c>
      <c r="AA183" s="63">
        <v>508.96</v>
      </c>
      <c r="AB183" s="61" t="s">
        <v>75</v>
      </c>
      <c r="AC183" s="63"/>
      <c r="AD183" s="150">
        <f t="shared" ref="AD183:AD204" si="15">AA183+AC183</f>
        <v>508.96</v>
      </c>
      <c r="AE183" s="133"/>
      <c r="AF183" s="135"/>
      <c r="AG183" s="135"/>
      <c r="AH183" s="133" t="s">
        <v>58</v>
      </c>
      <c r="AI183" s="135" t="s">
        <v>85</v>
      </c>
      <c r="AJ183" s="135"/>
    </row>
    <row r="184" spans="1:36" s="20" customFormat="1">
      <c r="A184" s="66">
        <v>4</v>
      </c>
      <c r="B184" s="66" t="s">
        <v>171</v>
      </c>
      <c r="C184" s="92">
        <v>36602</v>
      </c>
      <c r="D184" s="16" t="s">
        <v>12</v>
      </c>
      <c r="E184" s="16"/>
      <c r="F184" s="16"/>
      <c r="G184" s="15">
        <v>646.73</v>
      </c>
      <c r="H184" s="15"/>
      <c r="I184" s="15"/>
      <c r="J184" s="69"/>
      <c r="K184" s="16" t="s">
        <v>55</v>
      </c>
      <c r="L184" s="17">
        <v>179.91</v>
      </c>
      <c r="M184" s="18">
        <v>65.89</v>
      </c>
      <c r="N184" s="134" t="s">
        <v>57</v>
      </c>
      <c r="O184" s="170" t="s">
        <v>57</v>
      </c>
      <c r="P184" s="134"/>
      <c r="Q184" s="134"/>
      <c r="R184" s="17"/>
      <c r="S184" s="17"/>
      <c r="T184" s="18">
        <v>17.899999999999999</v>
      </c>
      <c r="U184" s="63">
        <v>237.57</v>
      </c>
      <c r="V184" s="18"/>
      <c r="W184" s="18"/>
      <c r="X184" s="63"/>
      <c r="Y184" s="63"/>
      <c r="Z184" s="18">
        <v>96.12</v>
      </c>
      <c r="AA184" s="63">
        <v>647.04</v>
      </c>
      <c r="AB184" s="61" t="s">
        <v>75</v>
      </c>
      <c r="AC184" s="63"/>
      <c r="AD184" s="150">
        <f t="shared" si="15"/>
        <v>647.04</v>
      </c>
      <c r="AE184" s="133"/>
      <c r="AF184" s="135"/>
      <c r="AG184" s="135"/>
      <c r="AH184" s="133" t="s">
        <v>59</v>
      </c>
      <c r="AI184" s="135" t="s">
        <v>90</v>
      </c>
      <c r="AJ184" s="135"/>
    </row>
    <row r="185" spans="1:36" s="20" customFormat="1">
      <c r="A185" s="68"/>
      <c r="B185" s="66" t="s">
        <v>171</v>
      </c>
      <c r="C185" s="92">
        <v>36649</v>
      </c>
      <c r="D185" s="16" t="s">
        <v>60</v>
      </c>
      <c r="E185" s="16"/>
      <c r="F185" s="16"/>
      <c r="G185" s="117">
        <v>22748.639999999999</v>
      </c>
      <c r="H185" s="117"/>
      <c r="I185" s="117"/>
      <c r="J185" s="126"/>
      <c r="K185" s="117"/>
      <c r="L185" s="17"/>
      <c r="M185" s="18"/>
      <c r="N185" s="134" t="s">
        <v>57</v>
      </c>
      <c r="O185" s="170" t="s">
        <v>57</v>
      </c>
      <c r="P185" s="134"/>
      <c r="Q185" s="134"/>
      <c r="R185" s="17"/>
      <c r="S185" s="17"/>
      <c r="T185" s="18"/>
      <c r="U185" s="63"/>
      <c r="V185" s="18"/>
      <c r="W185" s="18"/>
      <c r="X185" s="63"/>
      <c r="Y185" s="63"/>
      <c r="Z185" s="63"/>
      <c r="AA185" s="18"/>
      <c r="AB185" s="61" t="s">
        <v>75</v>
      </c>
      <c r="AC185" s="63"/>
      <c r="AD185" s="220">
        <f t="shared" si="15"/>
        <v>0</v>
      </c>
      <c r="AE185" s="133"/>
      <c r="AF185" s="135"/>
      <c r="AG185" s="135"/>
      <c r="AH185" s="133" t="s">
        <v>61</v>
      </c>
      <c r="AI185" s="135" t="s">
        <v>88</v>
      </c>
      <c r="AJ185" s="135"/>
    </row>
    <row r="186" spans="1:36" s="20" customFormat="1">
      <c r="A186" s="68"/>
      <c r="B186" s="66" t="s">
        <v>171</v>
      </c>
      <c r="C186" s="92">
        <v>37000</v>
      </c>
      <c r="D186" s="16" t="s">
        <v>12</v>
      </c>
      <c r="E186" s="16"/>
      <c r="F186" s="16"/>
      <c r="G186" s="117">
        <v>2934.7</v>
      </c>
      <c r="H186" s="117"/>
      <c r="I186" s="117"/>
      <c r="J186" s="126"/>
      <c r="K186" s="117"/>
      <c r="L186" s="17"/>
      <c r="M186" s="18"/>
      <c r="N186" s="134" t="s">
        <v>57</v>
      </c>
      <c r="O186" s="170" t="s">
        <v>57</v>
      </c>
      <c r="P186" s="134"/>
      <c r="Q186" s="134"/>
      <c r="R186" s="17"/>
      <c r="S186" s="17"/>
      <c r="T186" s="18"/>
      <c r="U186" s="63"/>
      <c r="V186" s="18"/>
      <c r="W186" s="18"/>
      <c r="X186" s="63"/>
      <c r="Y186" s="63"/>
      <c r="Z186" s="63"/>
      <c r="AA186" s="18"/>
      <c r="AB186" s="61" t="s">
        <v>75</v>
      </c>
      <c r="AC186" s="63"/>
      <c r="AD186" s="220">
        <f t="shared" si="15"/>
        <v>0</v>
      </c>
      <c r="AE186" s="133"/>
      <c r="AF186" s="135"/>
      <c r="AG186" s="135"/>
      <c r="AH186" s="133" t="s">
        <v>62</v>
      </c>
      <c r="AI186" s="135"/>
      <c r="AJ186" s="135"/>
    </row>
    <row r="187" spans="1:36" s="20" customFormat="1">
      <c r="A187" s="68">
        <v>9</v>
      </c>
      <c r="B187" s="146">
        <v>1</v>
      </c>
      <c r="C187" s="92" t="s">
        <v>86</v>
      </c>
      <c r="D187" s="16" t="s">
        <v>12</v>
      </c>
      <c r="E187" s="16"/>
      <c r="F187" s="16"/>
      <c r="G187" s="117">
        <v>23477.62</v>
      </c>
      <c r="H187" s="117"/>
      <c r="I187" s="117"/>
      <c r="J187" s="126"/>
      <c r="K187" s="117" t="s">
        <v>53</v>
      </c>
      <c r="L187" s="17">
        <v>453.88</v>
      </c>
      <c r="M187" s="18">
        <v>326.49</v>
      </c>
      <c r="N187" s="17">
        <v>127.39</v>
      </c>
      <c r="O187" s="164">
        <v>1927.33</v>
      </c>
      <c r="P187" s="17"/>
      <c r="Q187" s="17"/>
      <c r="R187" s="17"/>
      <c r="S187" s="17"/>
      <c r="T187" s="18">
        <v>58.67</v>
      </c>
      <c r="U187" s="63">
        <v>887.85</v>
      </c>
      <c r="V187" s="18"/>
      <c r="W187" s="18"/>
      <c r="X187" s="63"/>
      <c r="Y187" s="63"/>
      <c r="Z187" s="430" t="s">
        <v>14</v>
      </c>
      <c r="AA187" s="431"/>
      <c r="AB187" s="61">
        <v>68.72</v>
      </c>
      <c r="AC187" s="63">
        <v>1039.93</v>
      </c>
      <c r="AD187" s="150">
        <f t="shared" si="15"/>
        <v>1039.93</v>
      </c>
      <c r="AE187" s="133"/>
      <c r="AF187" s="135"/>
      <c r="AG187" s="135"/>
      <c r="AH187" s="133" t="s">
        <v>63</v>
      </c>
      <c r="AI187" s="135" t="s">
        <v>64</v>
      </c>
      <c r="AJ187" s="135"/>
    </row>
    <row r="188" spans="1:36" s="20" customFormat="1">
      <c r="A188" s="66">
        <v>13</v>
      </c>
      <c r="B188" s="146">
        <v>1</v>
      </c>
      <c r="C188" s="92" t="s">
        <v>86</v>
      </c>
      <c r="D188" s="16" t="s">
        <v>12</v>
      </c>
      <c r="E188" s="16"/>
      <c r="F188" s="16"/>
      <c r="G188" s="15">
        <v>3228.17</v>
      </c>
      <c r="H188" s="15"/>
      <c r="I188" s="15"/>
      <c r="J188" s="126"/>
      <c r="K188" s="16" t="s">
        <v>77</v>
      </c>
      <c r="L188" s="17">
        <v>181.54</v>
      </c>
      <c r="M188" s="18">
        <v>77.36</v>
      </c>
      <c r="N188" s="134" t="s">
        <v>57</v>
      </c>
      <c r="O188" s="170" t="s">
        <v>57</v>
      </c>
      <c r="P188" s="134"/>
      <c r="Q188" s="134"/>
      <c r="R188" s="17"/>
      <c r="S188" s="17"/>
      <c r="T188" s="18">
        <v>18.350000000000001</v>
      </c>
      <c r="U188" s="63">
        <v>277.69</v>
      </c>
      <c r="V188" s="18"/>
      <c r="W188" s="18"/>
      <c r="X188" s="63"/>
      <c r="Y188" s="63"/>
      <c r="Z188" s="18">
        <v>85.83</v>
      </c>
      <c r="AA188" s="63">
        <v>660.79</v>
      </c>
      <c r="AB188" s="61" t="s">
        <v>75</v>
      </c>
      <c r="AC188" s="63"/>
      <c r="AD188" s="150">
        <f t="shared" si="15"/>
        <v>660.79</v>
      </c>
      <c r="AE188" s="133"/>
      <c r="AF188" s="135"/>
      <c r="AG188" s="135"/>
      <c r="AH188" s="133"/>
      <c r="AI188" s="135"/>
      <c r="AJ188" s="135"/>
    </row>
    <row r="189" spans="1:36" s="20" customFormat="1">
      <c r="A189" s="66"/>
      <c r="B189" s="66" t="s">
        <v>171</v>
      </c>
      <c r="C189" s="92">
        <v>37155</v>
      </c>
      <c r="D189" s="16" t="s">
        <v>12</v>
      </c>
      <c r="E189" s="16"/>
      <c r="F189" s="16"/>
      <c r="G189" s="15">
        <v>11445.34</v>
      </c>
      <c r="H189" s="15"/>
      <c r="I189" s="15"/>
      <c r="J189" s="69"/>
      <c r="K189" s="16"/>
      <c r="L189" s="17"/>
      <c r="M189" s="18"/>
      <c r="N189" s="134" t="s">
        <v>57</v>
      </c>
      <c r="O189" s="170" t="s">
        <v>57</v>
      </c>
      <c r="P189" s="134"/>
      <c r="Q189" s="134"/>
      <c r="R189" s="17"/>
      <c r="S189" s="17"/>
      <c r="T189" s="18"/>
      <c r="U189" s="63"/>
      <c r="V189" s="18"/>
      <c r="W189" s="18"/>
      <c r="X189" s="63"/>
      <c r="Y189" s="63"/>
      <c r="Z189" s="18"/>
      <c r="AA189" s="63"/>
      <c r="AB189" s="61" t="s">
        <v>75</v>
      </c>
      <c r="AC189" s="63"/>
      <c r="AD189" s="220">
        <f t="shared" si="15"/>
        <v>0</v>
      </c>
      <c r="AE189" s="133"/>
      <c r="AF189" s="135"/>
      <c r="AG189" s="135"/>
      <c r="AH189" s="133" t="s">
        <v>72</v>
      </c>
      <c r="AI189" s="135"/>
      <c r="AJ189" s="135"/>
    </row>
    <row r="190" spans="1:36" s="20" customFormat="1">
      <c r="A190" s="66"/>
      <c r="B190" s="66" t="s">
        <v>171</v>
      </c>
      <c r="C190" s="92">
        <v>37240</v>
      </c>
      <c r="D190" s="16" t="s">
        <v>12</v>
      </c>
      <c r="E190" s="16"/>
      <c r="F190" s="16"/>
      <c r="G190" s="15">
        <v>12032.28</v>
      </c>
      <c r="H190" s="15"/>
      <c r="I190" s="15"/>
      <c r="J190" s="126"/>
      <c r="K190" s="16"/>
      <c r="L190" s="17"/>
      <c r="M190" s="18"/>
      <c r="N190" s="134" t="s">
        <v>57</v>
      </c>
      <c r="O190" s="170" t="s">
        <v>57</v>
      </c>
      <c r="P190" s="134"/>
      <c r="Q190" s="134"/>
      <c r="R190" s="17"/>
      <c r="S190" s="17"/>
      <c r="T190" s="18"/>
      <c r="U190" s="63"/>
      <c r="V190" s="18"/>
      <c r="W190" s="18"/>
      <c r="X190" s="63"/>
      <c r="Y190" s="63"/>
      <c r="Z190" s="18"/>
      <c r="AA190" s="63"/>
      <c r="AB190" s="61" t="s">
        <v>75</v>
      </c>
      <c r="AC190" s="63"/>
      <c r="AD190" s="220">
        <f t="shared" si="15"/>
        <v>0</v>
      </c>
      <c r="AE190" s="133"/>
      <c r="AF190" s="135"/>
      <c r="AG190" s="135"/>
      <c r="AH190" s="133" t="s">
        <v>72</v>
      </c>
      <c r="AI190" s="135"/>
      <c r="AJ190" s="135"/>
    </row>
    <row r="191" spans="1:36" s="20" customFormat="1">
      <c r="A191" s="66">
        <v>7</v>
      </c>
      <c r="B191" s="66" t="s">
        <v>171</v>
      </c>
      <c r="C191" s="92">
        <v>37322</v>
      </c>
      <c r="D191" s="16" t="s">
        <v>65</v>
      </c>
      <c r="E191" s="16"/>
      <c r="F191" s="16"/>
      <c r="G191" s="15">
        <v>44020.54</v>
      </c>
      <c r="H191" s="15"/>
      <c r="I191" s="15"/>
      <c r="J191" s="69"/>
      <c r="K191" s="16" t="s">
        <v>81</v>
      </c>
      <c r="L191" s="17">
        <v>867.22</v>
      </c>
      <c r="M191" s="18">
        <v>570.97</v>
      </c>
      <c r="N191" s="134" t="s">
        <v>57</v>
      </c>
      <c r="O191" s="170" t="s">
        <v>57</v>
      </c>
      <c r="P191" s="134"/>
      <c r="Q191" s="134"/>
      <c r="R191" s="17"/>
      <c r="S191" s="17"/>
      <c r="T191" s="18">
        <v>108.67</v>
      </c>
      <c r="U191" s="63">
        <v>1107.48</v>
      </c>
      <c r="V191" s="18"/>
      <c r="W191" s="18"/>
      <c r="X191" s="63"/>
      <c r="Y191" s="63"/>
      <c r="Z191" s="18">
        <v>187.58</v>
      </c>
      <c r="AA191" s="63">
        <v>964.82</v>
      </c>
      <c r="AB191" s="61" t="s">
        <v>75</v>
      </c>
      <c r="AC191" s="63"/>
      <c r="AD191" s="150">
        <f t="shared" si="15"/>
        <v>964.82</v>
      </c>
      <c r="AE191" s="133"/>
      <c r="AF191" s="135"/>
      <c r="AG191" s="135"/>
      <c r="AH191" s="133" t="s">
        <v>66</v>
      </c>
      <c r="AI191" s="135" t="s">
        <v>67</v>
      </c>
      <c r="AJ191" s="135" t="s">
        <v>80</v>
      </c>
    </row>
    <row r="192" spans="1:36" s="20" customFormat="1">
      <c r="A192" s="66">
        <v>12</v>
      </c>
      <c r="B192" s="66" t="s">
        <v>171</v>
      </c>
      <c r="C192" s="92">
        <v>38351</v>
      </c>
      <c r="D192" s="16" t="s">
        <v>12</v>
      </c>
      <c r="E192" s="16"/>
      <c r="F192" s="16"/>
      <c r="G192" s="15">
        <v>9040.06</v>
      </c>
      <c r="H192" s="15"/>
      <c r="I192" s="15"/>
      <c r="J192" s="69"/>
      <c r="K192" s="16"/>
      <c r="L192" s="17">
        <v>234.87</v>
      </c>
      <c r="M192" s="145">
        <v>164.14</v>
      </c>
      <c r="N192" s="61">
        <v>70.73</v>
      </c>
      <c r="O192" s="169">
        <v>542.69000000000005</v>
      </c>
      <c r="P192" s="61"/>
      <c r="Q192" s="61"/>
      <c r="R192" s="17"/>
      <c r="S192" s="17"/>
      <c r="T192" s="18">
        <v>20.55</v>
      </c>
      <c r="U192" s="63">
        <v>157.66999999999999</v>
      </c>
      <c r="V192" s="18"/>
      <c r="W192" s="18"/>
      <c r="X192" s="63"/>
      <c r="Y192" s="63"/>
      <c r="Z192" s="430" t="s">
        <v>14</v>
      </c>
      <c r="AA192" s="431"/>
      <c r="AB192" s="61">
        <v>50.18</v>
      </c>
      <c r="AC192" s="63">
        <v>385.01</v>
      </c>
      <c r="AD192" s="150">
        <f t="shared" si="15"/>
        <v>385.01</v>
      </c>
      <c r="AE192" s="133"/>
      <c r="AF192" s="135"/>
      <c r="AG192" s="135"/>
      <c r="AH192" s="133" t="s">
        <v>68</v>
      </c>
      <c r="AI192" s="135"/>
      <c r="AJ192" s="135"/>
    </row>
    <row r="193" spans="1:36" s="20" customFormat="1">
      <c r="A193" s="66"/>
      <c r="B193" s="66" t="s">
        <v>171</v>
      </c>
      <c r="C193" s="92">
        <v>38596</v>
      </c>
      <c r="D193" s="16" t="s">
        <v>65</v>
      </c>
      <c r="E193" s="16"/>
      <c r="F193" s="16"/>
      <c r="G193" s="15">
        <v>8001.5</v>
      </c>
      <c r="H193" s="15"/>
      <c r="I193" s="15"/>
      <c r="J193" s="69"/>
      <c r="K193" s="16"/>
      <c r="L193" s="17"/>
      <c r="M193" s="18"/>
      <c r="N193" s="134" t="s">
        <v>57</v>
      </c>
      <c r="O193" s="170" t="s">
        <v>57</v>
      </c>
      <c r="P193" s="134"/>
      <c r="Q193" s="134"/>
      <c r="R193" s="17"/>
      <c r="S193" s="17"/>
      <c r="T193" s="18"/>
      <c r="U193" s="63"/>
      <c r="V193" s="18"/>
      <c r="W193" s="18"/>
      <c r="X193" s="63"/>
      <c r="Y193" s="63"/>
      <c r="Z193" s="63"/>
      <c r="AA193" s="18"/>
      <c r="AB193" s="61" t="s">
        <v>75</v>
      </c>
      <c r="AC193" s="63"/>
      <c r="AD193" s="220">
        <f t="shared" si="15"/>
        <v>0</v>
      </c>
      <c r="AE193" s="133"/>
      <c r="AF193" s="135"/>
      <c r="AG193" s="135"/>
      <c r="AH193" s="133" t="s">
        <v>69</v>
      </c>
      <c r="AI193" s="135" t="s">
        <v>88</v>
      </c>
      <c r="AJ193" s="135"/>
    </row>
    <row r="194" spans="1:36" s="20" customFormat="1">
      <c r="A194" s="66"/>
      <c r="B194" s="66" t="s">
        <v>171</v>
      </c>
      <c r="C194" s="92">
        <v>38607</v>
      </c>
      <c r="D194" s="16" t="s">
        <v>12</v>
      </c>
      <c r="E194" s="16"/>
      <c r="F194" s="16"/>
      <c r="G194" s="15">
        <v>26122.05</v>
      </c>
      <c r="H194" s="15"/>
      <c r="I194" s="15"/>
      <c r="J194" s="69"/>
      <c r="K194" s="16"/>
      <c r="L194" s="17"/>
      <c r="M194" s="18"/>
      <c r="N194" s="134" t="s">
        <v>57</v>
      </c>
      <c r="O194" s="170" t="s">
        <v>57</v>
      </c>
      <c r="P194" s="134"/>
      <c r="Q194" s="134"/>
      <c r="R194" s="17"/>
      <c r="S194" s="17"/>
      <c r="T194" s="18"/>
      <c r="U194" s="63"/>
      <c r="V194" s="18"/>
      <c r="W194" s="18"/>
      <c r="X194" s="63"/>
      <c r="Y194" s="63"/>
      <c r="Z194" s="63"/>
      <c r="AA194" s="18"/>
      <c r="AB194" s="61" t="s">
        <v>75</v>
      </c>
      <c r="AC194" s="63"/>
      <c r="AD194" s="220">
        <f t="shared" si="15"/>
        <v>0</v>
      </c>
      <c r="AE194" s="133"/>
      <c r="AF194" s="135"/>
      <c r="AG194" s="135"/>
      <c r="AH194" s="133" t="s">
        <v>70</v>
      </c>
      <c r="AI194" s="135"/>
      <c r="AJ194" s="135"/>
    </row>
    <row r="195" spans="1:36" s="20" customFormat="1">
      <c r="A195" s="66">
        <v>14</v>
      </c>
      <c r="B195" s="66" t="s">
        <v>171</v>
      </c>
      <c r="C195" s="92">
        <v>40458</v>
      </c>
      <c r="D195" s="16" t="s">
        <v>12</v>
      </c>
      <c r="E195" s="16"/>
      <c r="F195" s="16"/>
      <c r="G195" s="15">
        <v>5455.3</v>
      </c>
      <c r="H195" s="15"/>
      <c r="I195" s="15"/>
      <c r="J195" s="69"/>
      <c r="K195" s="16" t="s">
        <v>89</v>
      </c>
      <c r="L195" s="17">
        <v>535.4</v>
      </c>
      <c r="M195" s="18">
        <v>191.03</v>
      </c>
      <c r="N195" s="134" t="s">
        <v>57</v>
      </c>
      <c r="O195" s="170" t="s">
        <v>57</v>
      </c>
      <c r="P195" s="134"/>
      <c r="Q195" s="134"/>
      <c r="R195" s="17"/>
      <c r="S195" s="17"/>
      <c r="T195" s="18">
        <v>114.59</v>
      </c>
      <c r="U195" s="63">
        <v>480.55</v>
      </c>
      <c r="V195" s="18"/>
      <c r="W195" s="18"/>
      <c r="X195" s="63"/>
      <c r="Y195" s="63"/>
      <c r="Z195" s="18">
        <v>229.31</v>
      </c>
      <c r="AA195" s="63">
        <v>484.81</v>
      </c>
      <c r="AB195" s="61" t="s">
        <v>75</v>
      </c>
      <c r="AC195" s="63"/>
      <c r="AD195" s="150">
        <f t="shared" si="15"/>
        <v>484.81</v>
      </c>
      <c r="AE195" s="133"/>
      <c r="AF195" s="135"/>
      <c r="AG195" s="135"/>
      <c r="AH195" s="133" t="s">
        <v>71</v>
      </c>
      <c r="AI195" s="135" t="s">
        <v>85</v>
      </c>
      <c r="AJ195" s="135"/>
    </row>
    <row r="196" spans="1:36" s="20" customFormat="1">
      <c r="A196" s="66"/>
      <c r="B196" s="66" t="s">
        <v>171</v>
      </c>
      <c r="C196" s="92">
        <v>41899</v>
      </c>
      <c r="D196" s="16" t="s">
        <v>12</v>
      </c>
      <c r="E196" s="16"/>
      <c r="F196" s="16"/>
      <c r="G196" s="15">
        <v>5367.05</v>
      </c>
      <c r="H196" s="15"/>
      <c r="I196" s="15"/>
      <c r="J196" s="69"/>
      <c r="K196" s="16"/>
      <c r="L196" s="17"/>
      <c r="M196" s="18"/>
      <c r="N196" s="37"/>
      <c r="O196" s="157"/>
      <c r="P196" s="37"/>
      <c r="Q196" s="37"/>
      <c r="R196" s="17"/>
      <c r="S196" s="17"/>
      <c r="T196" s="18"/>
      <c r="U196" s="63"/>
      <c r="V196" s="18"/>
      <c r="W196" s="18"/>
      <c r="X196" s="63"/>
      <c r="Y196" s="63"/>
      <c r="Z196" s="63"/>
      <c r="AA196" s="18"/>
      <c r="AB196" s="141"/>
      <c r="AC196" s="63"/>
      <c r="AD196" s="220">
        <f t="shared" si="15"/>
        <v>0</v>
      </c>
      <c r="AE196" s="133"/>
      <c r="AF196" s="135"/>
      <c r="AG196" s="135"/>
      <c r="AH196" s="133" t="s">
        <v>73</v>
      </c>
      <c r="AI196" s="135"/>
      <c r="AJ196" s="135"/>
    </row>
    <row r="197" spans="1:36" s="20" customFormat="1">
      <c r="A197" s="66">
        <v>8</v>
      </c>
      <c r="B197" s="66" t="s">
        <v>171</v>
      </c>
      <c r="C197" s="92">
        <v>41962</v>
      </c>
      <c r="D197" s="16" t="s">
        <v>82</v>
      </c>
      <c r="E197" s="16"/>
      <c r="F197" s="16"/>
      <c r="G197" s="15">
        <v>7044.9</v>
      </c>
      <c r="H197" s="15"/>
      <c r="I197" s="15"/>
      <c r="J197" s="69"/>
      <c r="K197" s="16" t="s">
        <v>83</v>
      </c>
      <c r="L197" s="17">
        <v>1162.71</v>
      </c>
      <c r="M197" s="18">
        <v>225.56</v>
      </c>
      <c r="N197" s="134" t="s">
        <v>57</v>
      </c>
      <c r="O197" s="170" t="s">
        <v>57</v>
      </c>
      <c r="P197" s="134"/>
      <c r="Q197" s="134"/>
      <c r="R197" s="17"/>
      <c r="S197" s="17"/>
      <c r="T197" s="18">
        <v>265.94</v>
      </c>
      <c r="U197" s="63">
        <v>794.66</v>
      </c>
      <c r="V197" s="18"/>
      <c r="W197" s="18"/>
      <c r="X197" s="63"/>
      <c r="Y197" s="63"/>
      <c r="Z197" s="18">
        <v>671.21</v>
      </c>
      <c r="AA197" s="63">
        <v>1008.92</v>
      </c>
      <c r="AB197" s="61" t="s">
        <v>75</v>
      </c>
      <c r="AC197" s="63"/>
      <c r="AD197" s="150">
        <f t="shared" si="15"/>
        <v>1008.92</v>
      </c>
      <c r="AE197" s="133"/>
      <c r="AF197" s="135"/>
      <c r="AG197" s="135"/>
      <c r="AH197" s="133" t="s">
        <v>74</v>
      </c>
      <c r="AI197" s="135"/>
      <c r="AJ197" s="135"/>
    </row>
    <row r="198" spans="1:36" s="20" customFormat="1">
      <c r="A198" s="66"/>
      <c r="B198" s="66" t="s">
        <v>171</v>
      </c>
      <c r="C198" s="92">
        <v>42003</v>
      </c>
      <c r="D198" s="16" t="s">
        <v>12</v>
      </c>
      <c r="E198" s="16"/>
      <c r="F198" s="16"/>
      <c r="G198" s="15">
        <v>8648.2199999999993</v>
      </c>
      <c r="H198" s="15"/>
      <c r="I198" s="15"/>
      <c r="J198" s="69"/>
      <c r="K198" s="16"/>
      <c r="L198" s="17"/>
      <c r="M198" s="18"/>
      <c r="N198" s="37"/>
      <c r="O198" s="157"/>
      <c r="P198" s="37"/>
      <c r="Q198" s="37"/>
      <c r="R198" s="17"/>
      <c r="S198" s="17"/>
      <c r="T198" s="18"/>
      <c r="U198" s="63"/>
      <c r="V198" s="18"/>
      <c r="W198" s="18"/>
      <c r="X198" s="63"/>
      <c r="Y198" s="63"/>
      <c r="Z198" s="18"/>
      <c r="AA198" s="63"/>
      <c r="AB198" s="61" t="s">
        <v>75</v>
      </c>
      <c r="AC198" s="63"/>
      <c r="AD198" s="220">
        <f t="shared" si="15"/>
        <v>0</v>
      </c>
      <c r="AE198" s="133"/>
      <c r="AF198" s="135"/>
      <c r="AG198" s="135"/>
      <c r="AH198" s="133" t="s">
        <v>69</v>
      </c>
      <c r="AI198" s="135"/>
      <c r="AJ198" s="135"/>
    </row>
    <row r="199" spans="1:36" s="20" customFormat="1">
      <c r="A199" s="66">
        <v>10</v>
      </c>
      <c r="B199" s="66" t="s">
        <v>171</v>
      </c>
      <c r="C199" s="92">
        <v>42101</v>
      </c>
      <c r="D199" s="16" t="s">
        <v>12</v>
      </c>
      <c r="E199" s="16"/>
      <c r="F199" s="16"/>
      <c r="G199" s="15">
        <v>15930.72</v>
      </c>
      <c r="H199" s="15"/>
      <c r="I199" s="15"/>
      <c r="J199" s="69"/>
      <c r="K199" s="16" t="s">
        <v>83</v>
      </c>
      <c r="L199" s="17">
        <v>1718.87</v>
      </c>
      <c r="M199" s="18">
        <v>322.83999999999997</v>
      </c>
      <c r="N199" s="134" t="s">
        <v>57</v>
      </c>
      <c r="O199" s="170" t="s">
        <v>57</v>
      </c>
      <c r="P199" s="134"/>
      <c r="Q199" s="134"/>
      <c r="R199" s="17"/>
      <c r="S199" s="17"/>
      <c r="T199" s="18">
        <v>392.21</v>
      </c>
      <c r="U199" s="63">
        <v>1136.98</v>
      </c>
      <c r="V199" s="18"/>
      <c r="W199" s="18"/>
      <c r="X199" s="63"/>
      <c r="Y199" s="63"/>
      <c r="Z199" s="18">
        <v>1003.82</v>
      </c>
      <c r="AA199" s="63">
        <v>1463.83</v>
      </c>
      <c r="AB199" s="141"/>
      <c r="AC199" s="63"/>
      <c r="AD199" s="151">
        <f t="shared" si="15"/>
        <v>1463.83</v>
      </c>
      <c r="AE199" s="137"/>
      <c r="AF199" s="135"/>
      <c r="AG199" s="135"/>
      <c r="AH199" s="137" t="s">
        <v>73</v>
      </c>
      <c r="AI199" s="135"/>
      <c r="AJ199" s="135"/>
    </row>
    <row r="200" spans="1:36" s="20" customFormat="1">
      <c r="A200" s="66">
        <v>5</v>
      </c>
      <c r="B200" s="66" t="s">
        <v>171</v>
      </c>
      <c r="C200" s="92">
        <v>42236</v>
      </c>
      <c r="D200" s="16" t="s">
        <v>78</v>
      </c>
      <c r="E200" s="67"/>
      <c r="F200" s="67"/>
      <c r="G200" s="15">
        <v>10000</v>
      </c>
      <c r="H200" s="15"/>
      <c r="I200" s="15"/>
      <c r="J200" s="69"/>
      <c r="K200" s="16"/>
      <c r="L200" s="17">
        <v>173.12</v>
      </c>
      <c r="M200" s="18">
        <v>23.2</v>
      </c>
      <c r="N200" s="17">
        <v>149.91999999999999</v>
      </c>
      <c r="O200" s="164">
        <v>424.19</v>
      </c>
      <c r="P200" s="17"/>
      <c r="Q200" s="17"/>
      <c r="R200" s="17"/>
      <c r="S200" s="17"/>
      <c r="T200" s="18">
        <v>41.84</v>
      </c>
      <c r="U200" s="63">
        <v>118.38</v>
      </c>
      <c r="V200" s="18"/>
      <c r="W200" s="18"/>
      <c r="X200" s="63"/>
      <c r="Y200" s="63"/>
      <c r="Z200" s="430" t="s">
        <v>20</v>
      </c>
      <c r="AA200" s="431"/>
      <c r="AB200" s="18">
        <v>108.08</v>
      </c>
      <c r="AC200" s="63">
        <v>305.81</v>
      </c>
      <c r="AD200" s="151">
        <f t="shared" si="15"/>
        <v>305.81</v>
      </c>
      <c r="AE200" s="137"/>
      <c r="AF200" s="135"/>
      <c r="AG200" s="135"/>
      <c r="AH200" s="137"/>
      <c r="AI200" s="135"/>
      <c r="AJ200" s="135"/>
    </row>
    <row r="201" spans="1:36" s="20" customFormat="1">
      <c r="A201" s="66">
        <v>1</v>
      </c>
      <c r="B201" s="66" t="s">
        <v>171</v>
      </c>
      <c r="C201" s="92">
        <v>42290</v>
      </c>
      <c r="D201" s="16" t="s">
        <v>31</v>
      </c>
      <c r="E201" s="16"/>
      <c r="F201" s="16"/>
      <c r="G201" s="15">
        <v>238241.27</v>
      </c>
      <c r="H201" s="15"/>
      <c r="I201" s="15"/>
      <c r="J201" s="69"/>
      <c r="K201" s="16" t="s">
        <v>53</v>
      </c>
      <c r="L201" s="17">
        <v>4465.6400000000003</v>
      </c>
      <c r="M201" s="18">
        <v>2682.72</v>
      </c>
      <c r="N201" s="17" t="s">
        <v>54</v>
      </c>
      <c r="O201" s="164" t="s">
        <v>54</v>
      </c>
      <c r="P201" s="17"/>
      <c r="Q201" s="17"/>
      <c r="R201" s="142" t="s">
        <v>34</v>
      </c>
      <c r="S201" s="17"/>
      <c r="T201" s="18">
        <v>783.42</v>
      </c>
      <c r="U201" s="63">
        <v>2189.94</v>
      </c>
      <c r="V201" s="18"/>
      <c r="W201" s="18"/>
      <c r="X201" s="63"/>
      <c r="Y201" s="63"/>
      <c r="Z201" s="18">
        <v>1000.2</v>
      </c>
      <c r="AA201" s="63">
        <v>1406.46</v>
      </c>
      <c r="AB201" s="17" t="s">
        <v>54</v>
      </c>
      <c r="AC201" s="63"/>
      <c r="AD201" s="151">
        <f t="shared" si="15"/>
        <v>1406.46</v>
      </c>
      <c r="AE201" s="137"/>
      <c r="AF201" s="135"/>
      <c r="AG201" s="135"/>
      <c r="AH201" s="137"/>
      <c r="AI201" s="135"/>
      <c r="AJ201" s="135"/>
    </row>
    <row r="202" spans="1:36" s="20" customFormat="1">
      <c r="A202" s="66"/>
      <c r="B202" s="66" t="s">
        <v>171</v>
      </c>
      <c r="C202" s="92">
        <v>42359</v>
      </c>
      <c r="D202" s="16" t="s">
        <v>12</v>
      </c>
      <c r="E202" s="16"/>
      <c r="F202" s="16"/>
      <c r="G202" s="15">
        <v>30378.45</v>
      </c>
      <c r="H202" s="15"/>
      <c r="I202" s="15"/>
      <c r="J202" s="69"/>
      <c r="K202" s="16"/>
      <c r="L202" s="17"/>
      <c r="M202" s="18"/>
      <c r="N202" s="17"/>
      <c r="O202" s="164"/>
      <c r="P202" s="17"/>
      <c r="Q202" s="17"/>
      <c r="R202" s="17"/>
      <c r="S202" s="17"/>
      <c r="T202" s="18"/>
      <c r="U202" s="63"/>
      <c r="V202" s="18"/>
      <c r="W202" s="18"/>
      <c r="X202" s="63"/>
      <c r="Y202" s="63"/>
      <c r="Z202" s="63"/>
      <c r="AA202" s="18"/>
      <c r="AB202" s="18"/>
      <c r="AC202" s="63"/>
      <c r="AD202" s="219">
        <f t="shared" si="15"/>
        <v>0</v>
      </c>
      <c r="AF202" s="135"/>
      <c r="AG202" s="135"/>
      <c r="AI202" s="135"/>
      <c r="AJ202" s="135"/>
    </row>
    <row r="203" spans="1:36" s="20" customFormat="1">
      <c r="A203" s="66"/>
      <c r="B203" s="66" t="s">
        <v>171</v>
      </c>
      <c r="C203" s="92">
        <v>42359</v>
      </c>
      <c r="D203" s="16" t="s">
        <v>12</v>
      </c>
      <c r="E203" s="16"/>
      <c r="F203" s="16"/>
      <c r="G203" s="15">
        <v>7540.78</v>
      </c>
      <c r="H203" s="15"/>
      <c r="I203" s="15"/>
      <c r="J203" s="69"/>
      <c r="K203" s="16"/>
      <c r="L203" s="17"/>
      <c r="M203" s="18"/>
      <c r="N203" s="17"/>
      <c r="O203" s="164"/>
      <c r="P203" s="17"/>
      <c r="Q203" s="17"/>
      <c r="R203" s="17"/>
      <c r="S203" s="17"/>
      <c r="T203" s="18"/>
      <c r="U203" s="63"/>
      <c r="V203" s="18"/>
      <c r="W203" s="18"/>
      <c r="X203" s="63"/>
      <c r="Y203" s="63"/>
      <c r="Z203" s="63"/>
      <c r="AA203" s="18"/>
      <c r="AB203" s="18"/>
      <c r="AC203" s="63"/>
      <c r="AD203" s="219">
        <f t="shared" si="15"/>
        <v>0</v>
      </c>
      <c r="AF203" s="135"/>
      <c r="AG203" s="135"/>
      <c r="AI203" s="135"/>
      <c r="AJ203" s="135"/>
    </row>
    <row r="204" spans="1:36" s="20" customFormat="1" ht="25.5">
      <c r="A204" s="66">
        <v>6</v>
      </c>
      <c r="B204" s="66" t="s">
        <v>171</v>
      </c>
      <c r="C204" s="92">
        <v>42711</v>
      </c>
      <c r="D204" s="16" t="s">
        <v>79</v>
      </c>
      <c r="E204" s="67"/>
      <c r="F204" s="67"/>
      <c r="G204" s="15">
        <v>88886.88</v>
      </c>
      <c r="H204" s="15"/>
      <c r="I204" s="15"/>
      <c r="J204" s="140"/>
      <c r="K204" s="147" t="s">
        <v>87</v>
      </c>
      <c r="L204" s="17">
        <v>2154</v>
      </c>
      <c r="M204" s="18">
        <v>1132.24</v>
      </c>
      <c r="N204" s="17">
        <v>1021.78</v>
      </c>
      <c r="O204" s="164">
        <v>2609.7600000000002</v>
      </c>
      <c r="P204" s="17"/>
      <c r="Q204" s="17"/>
      <c r="R204" s="37"/>
      <c r="S204" s="37"/>
      <c r="T204" s="18">
        <v>416.9</v>
      </c>
      <c r="U204" s="63">
        <v>1071.04</v>
      </c>
      <c r="V204" s="18"/>
      <c r="W204" s="18"/>
      <c r="X204" s="63"/>
      <c r="Y204" s="63"/>
      <c r="Z204" s="430" t="s">
        <v>20</v>
      </c>
      <c r="AA204" s="431"/>
      <c r="AB204" s="18">
        <v>604.86</v>
      </c>
      <c r="AC204" s="63">
        <v>2625.01</v>
      </c>
      <c r="AD204" s="151">
        <f t="shared" si="15"/>
        <v>2625.01</v>
      </c>
      <c r="AF204" s="135"/>
      <c r="AG204" s="135"/>
      <c r="AI204" s="135"/>
      <c r="AJ204" s="135"/>
    </row>
    <row r="205" spans="1:36" s="20" customFormat="1">
      <c r="A205" s="144"/>
      <c r="B205" s="66" t="s">
        <v>171</v>
      </c>
      <c r="C205" s="92">
        <v>43465</v>
      </c>
      <c r="D205" s="16"/>
      <c r="E205" s="16"/>
      <c r="F205" s="16"/>
      <c r="G205" s="15"/>
      <c r="H205" s="15"/>
      <c r="I205" s="15"/>
      <c r="J205" s="69"/>
      <c r="K205" s="16"/>
      <c r="L205" s="17"/>
      <c r="M205" s="18"/>
      <c r="N205" s="17"/>
      <c r="O205" s="164"/>
      <c r="P205" s="17"/>
      <c r="Q205" s="17"/>
      <c r="R205" s="17"/>
      <c r="S205" s="17"/>
      <c r="T205" s="18"/>
      <c r="U205" s="63"/>
      <c r="V205" s="18"/>
      <c r="W205" s="18"/>
      <c r="X205" s="18"/>
      <c r="Y205" s="63"/>
      <c r="Z205" s="18"/>
      <c r="AA205" s="18"/>
      <c r="AB205" s="18"/>
      <c r="AC205" s="63"/>
      <c r="AD205" s="63"/>
      <c r="AF205" s="135"/>
      <c r="AG205" s="135"/>
    </row>
    <row r="206" spans="1:36" s="20" customFormat="1">
      <c r="A206" s="66"/>
      <c r="B206" s="66" t="s">
        <v>171</v>
      </c>
      <c r="C206" s="92"/>
      <c r="D206" s="16" t="s">
        <v>65</v>
      </c>
      <c r="E206" s="16"/>
      <c r="F206" s="16"/>
      <c r="G206" s="15"/>
      <c r="H206" s="15"/>
      <c r="I206" s="15"/>
      <c r="J206" s="69"/>
      <c r="K206" s="16"/>
      <c r="L206" s="17"/>
      <c r="M206" s="18"/>
      <c r="N206" s="17"/>
      <c r="O206" s="164"/>
      <c r="P206" s="17"/>
      <c r="Q206" s="17"/>
      <c r="R206" s="17"/>
      <c r="S206" s="17"/>
      <c r="T206" s="18"/>
      <c r="U206" s="63"/>
      <c r="V206" s="18"/>
      <c r="W206" s="18"/>
      <c r="X206" s="18"/>
      <c r="Y206" s="63"/>
      <c r="Z206" s="18"/>
      <c r="AA206" s="18"/>
      <c r="AB206" s="18"/>
      <c r="AC206" s="63"/>
      <c r="AD206" s="195"/>
      <c r="AF206" s="135"/>
      <c r="AG206" s="135"/>
    </row>
    <row r="207" spans="1:36" s="20" customFormat="1">
      <c r="A207" s="144"/>
      <c r="B207" s="66" t="s">
        <v>171</v>
      </c>
      <c r="C207" s="92"/>
      <c r="D207" s="16"/>
      <c r="E207" s="16"/>
      <c r="F207" s="16"/>
      <c r="G207" s="15"/>
      <c r="H207" s="15"/>
      <c r="I207" s="15"/>
      <c r="J207" s="69"/>
      <c r="K207" s="16"/>
      <c r="L207" s="17"/>
      <c r="M207" s="18"/>
      <c r="N207" s="17"/>
      <c r="O207" s="164"/>
      <c r="P207" s="17"/>
      <c r="Q207" s="17"/>
      <c r="R207" s="17"/>
      <c r="S207" s="17"/>
      <c r="T207" s="18"/>
      <c r="U207" s="63"/>
      <c r="V207" s="18"/>
      <c r="W207" s="18"/>
      <c r="X207" s="18"/>
      <c r="Y207" s="63"/>
      <c r="Z207" s="18"/>
      <c r="AA207" s="18"/>
      <c r="AB207" s="18"/>
      <c r="AC207" s="63"/>
      <c r="AD207" s="195"/>
      <c r="AF207" s="135"/>
      <c r="AG207" s="135"/>
    </row>
    <row r="208" spans="1:36" s="20" customFormat="1">
      <c r="A208" s="66"/>
      <c r="B208" s="66"/>
      <c r="C208" s="92"/>
      <c r="D208" s="16"/>
      <c r="E208" s="16"/>
      <c r="F208" s="16"/>
      <c r="G208" s="15"/>
      <c r="H208" s="15"/>
      <c r="I208" s="15"/>
      <c r="J208" s="69"/>
      <c r="K208" s="16"/>
      <c r="L208" s="17"/>
      <c r="M208" s="18"/>
      <c r="N208" s="17"/>
      <c r="O208" s="164"/>
      <c r="P208" s="17"/>
      <c r="Q208" s="17"/>
      <c r="R208" s="17"/>
      <c r="S208" s="17"/>
      <c r="T208" s="18"/>
      <c r="U208" s="63"/>
      <c r="V208" s="18"/>
      <c r="W208" s="18"/>
      <c r="X208" s="18"/>
      <c r="Y208" s="63"/>
      <c r="Z208" s="18"/>
      <c r="AA208" s="18"/>
      <c r="AB208" s="18"/>
      <c r="AC208" s="63"/>
      <c r="AD208" s="195"/>
      <c r="AF208" s="135"/>
      <c r="AG208" s="143"/>
    </row>
    <row r="209" spans="1:34" s="20" customFormat="1">
      <c r="A209" s="66"/>
      <c r="B209" s="66"/>
      <c r="C209" s="92"/>
      <c r="D209" s="16"/>
      <c r="E209" s="16"/>
      <c r="F209" s="16"/>
      <c r="G209" s="15"/>
      <c r="H209" s="15"/>
      <c r="I209" s="15"/>
      <c r="J209" s="69"/>
      <c r="K209" s="16"/>
      <c r="L209" s="17"/>
      <c r="M209" s="18"/>
      <c r="N209" s="17"/>
      <c r="O209" s="164"/>
      <c r="P209" s="17"/>
      <c r="Q209" s="17"/>
      <c r="R209" s="17"/>
      <c r="S209" s="17"/>
      <c r="T209" s="18"/>
      <c r="U209" s="63"/>
      <c r="V209" s="18"/>
      <c r="W209" s="18"/>
      <c r="X209" s="18"/>
      <c r="Y209" s="63"/>
      <c r="Z209" s="18"/>
      <c r="AA209" s="18"/>
      <c r="AB209" s="18"/>
      <c r="AC209" s="63"/>
      <c r="AD209" s="63"/>
      <c r="AF209" s="135"/>
      <c r="AG209" s="135"/>
    </row>
    <row r="210" spans="1:34" s="20" customFormat="1">
      <c r="A210" s="66"/>
      <c r="B210" s="66"/>
      <c r="C210" s="92"/>
      <c r="D210" s="16"/>
      <c r="E210" s="16"/>
      <c r="F210" s="16"/>
      <c r="G210" s="15"/>
      <c r="H210" s="15"/>
      <c r="I210" s="15"/>
      <c r="J210" s="69"/>
      <c r="K210" s="16"/>
      <c r="L210" s="17"/>
      <c r="M210" s="18"/>
      <c r="N210" s="17"/>
      <c r="O210" s="164"/>
      <c r="P210" s="17"/>
      <c r="Q210" s="17"/>
      <c r="R210" s="17"/>
      <c r="S210" s="17"/>
      <c r="T210" s="18"/>
      <c r="U210" s="63"/>
      <c r="V210" s="18"/>
      <c r="W210" s="18"/>
      <c r="X210" s="18"/>
      <c r="Y210" s="63"/>
      <c r="Z210" s="18"/>
      <c r="AA210" s="18"/>
      <c r="AB210" s="18"/>
      <c r="AC210" s="63"/>
      <c r="AD210" s="63"/>
      <c r="AF210" s="135"/>
      <c r="AG210" s="135"/>
    </row>
    <row r="211" spans="1:34" s="20" customFormat="1">
      <c r="A211" s="66"/>
      <c r="B211" s="66"/>
      <c r="C211" s="92"/>
      <c r="D211" s="67"/>
      <c r="E211" s="67"/>
      <c r="F211" s="67"/>
      <c r="G211" s="15"/>
      <c r="H211" s="15"/>
      <c r="I211" s="15"/>
      <c r="J211" s="69"/>
      <c r="K211" s="16"/>
      <c r="L211" s="17"/>
      <c r="M211" s="18"/>
      <c r="N211" s="17"/>
      <c r="O211" s="164"/>
      <c r="P211" s="17"/>
      <c r="Q211" s="17"/>
      <c r="R211" s="17"/>
      <c r="S211" s="17"/>
      <c r="T211" s="18"/>
      <c r="U211" s="63"/>
      <c r="V211" s="18"/>
      <c r="W211" s="18"/>
      <c r="X211" s="18"/>
      <c r="Y211" s="63"/>
      <c r="Z211" s="18"/>
      <c r="AA211" s="18"/>
      <c r="AB211" s="18"/>
      <c r="AC211" s="63"/>
      <c r="AD211" s="63"/>
      <c r="AF211" s="135"/>
      <c r="AG211" s="135"/>
    </row>
    <row r="212" spans="1:34" s="20" customFormat="1">
      <c r="A212" s="66"/>
      <c r="B212" s="66"/>
      <c r="C212" s="92"/>
      <c r="D212" s="16"/>
      <c r="E212" s="16"/>
      <c r="F212" s="16"/>
      <c r="G212" s="15"/>
      <c r="H212" s="15"/>
      <c r="I212" s="15"/>
      <c r="J212" s="69"/>
      <c r="K212" s="16"/>
      <c r="L212" s="17"/>
      <c r="M212" s="18"/>
      <c r="N212" s="17"/>
      <c r="O212" s="164"/>
      <c r="P212" s="17"/>
      <c r="Q212" s="17"/>
      <c r="R212" s="17"/>
      <c r="S212" s="17"/>
      <c r="T212" s="18"/>
      <c r="U212" s="63"/>
      <c r="V212" s="18"/>
      <c r="W212" s="18"/>
      <c r="X212" s="18"/>
      <c r="Y212" s="63"/>
      <c r="Z212" s="18"/>
      <c r="AA212" s="18"/>
      <c r="AB212" s="18"/>
      <c r="AC212" s="63"/>
      <c r="AD212" s="63"/>
      <c r="AF212" s="135"/>
      <c r="AG212" s="135"/>
    </row>
    <row r="213" spans="1:34" s="20" customFormat="1">
      <c r="A213" s="66"/>
      <c r="B213" s="66"/>
      <c r="C213" s="92"/>
      <c r="D213" s="16"/>
      <c r="E213" s="16"/>
      <c r="F213" s="16"/>
      <c r="G213" s="15"/>
      <c r="H213" s="15"/>
      <c r="I213" s="15"/>
      <c r="J213" s="69"/>
      <c r="K213" s="16"/>
      <c r="L213" s="17"/>
      <c r="M213" s="18"/>
      <c r="N213" s="17"/>
      <c r="O213" s="164"/>
      <c r="P213" s="17"/>
      <c r="Q213" s="17"/>
      <c r="R213" s="17"/>
      <c r="S213" s="17"/>
      <c r="T213" s="18"/>
      <c r="U213" s="63"/>
      <c r="V213" s="18"/>
      <c r="W213" s="18"/>
      <c r="X213" s="18"/>
      <c r="Y213" s="63"/>
      <c r="Z213" s="18"/>
      <c r="AA213" s="18"/>
      <c r="AB213" s="18"/>
      <c r="AC213" s="63"/>
      <c r="AD213" s="63"/>
      <c r="AF213" s="135"/>
      <c r="AG213" s="135"/>
    </row>
    <row r="214" spans="1:34" s="20" customFormat="1">
      <c r="A214" s="66"/>
      <c r="B214" s="66"/>
      <c r="C214" s="92"/>
      <c r="D214" s="16"/>
      <c r="E214" s="16"/>
      <c r="F214" s="16"/>
      <c r="G214" s="15"/>
      <c r="H214" s="15"/>
      <c r="I214" s="15"/>
      <c r="J214" s="69"/>
      <c r="K214" s="16"/>
      <c r="L214" s="17"/>
      <c r="M214" s="18"/>
      <c r="N214" s="17"/>
      <c r="O214" s="164"/>
      <c r="P214" s="17"/>
      <c r="Q214" s="17"/>
      <c r="R214" s="17"/>
      <c r="S214" s="17"/>
      <c r="T214" s="18"/>
      <c r="U214" s="63"/>
      <c r="V214" s="18"/>
      <c r="W214" s="18"/>
      <c r="X214" s="18"/>
      <c r="Y214" s="63"/>
      <c r="Z214" s="18"/>
      <c r="AA214" s="18"/>
      <c r="AB214" s="18"/>
      <c r="AC214" s="63"/>
      <c r="AD214" s="63"/>
      <c r="AF214" s="135"/>
      <c r="AG214" s="135"/>
    </row>
    <row r="215" spans="1:34" s="20" customFormat="1">
      <c r="A215" s="66"/>
      <c r="B215" s="66"/>
      <c r="C215" s="92"/>
      <c r="D215" s="67"/>
      <c r="E215" s="67"/>
      <c r="F215" s="67"/>
      <c r="G215" s="15"/>
      <c r="H215" s="15"/>
      <c r="I215" s="15"/>
      <c r="J215" s="69"/>
      <c r="K215" s="16"/>
      <c r="L215" s="17"/>
      <c r="M215" s="18"/>
      <c r="N215" s="17"/>
      <c r="O215" s="164"/>
      <c r="P215" s="17"/>
      <c r="Q215" s="17"/>
      <c r="R215" s="17"/>
      <c r="S215" s="17"/>
      <c r="T215" s="18"/>
      <c r="U215" s="63"/>
      <c r="V215" s="18"/>
      <c r="W215" s="18"/>
      <c r="X215" s="18"/>
      <c r="Y215" s="63"/>
      <c r="Z215" s="18"/>
      <c r="AA215" s="18"/>
      <c r="AB215" s="18"/>
      <c r="AC215" s="63"/>
      <c r="AD215" s="63"/>
      <c r="AF215" s="135"/>
      <c r="AG215" s="135"/>
    </row>
    <row r="216" spans="1:34" s="20" customFormat="1">
      <c r="A216" s="66"/>
      <c r="B216" s="66"/>
      <c r="C216" s="92"/>
      <c r="D216" s="67"/>
      <c r="E216" s="67"/>
      <c r="F216" s="67"/>
      <c r="G216" s="15"/>
      <c r="H216" s="15"/>
      <c r="I216" s="15"/>
      <c r="J216" s="69"/>
      <c r="K216" s="16"/>
      <c r="L216" s="17"/>
      <c r="M216" s="18"/>
      <c r="N216" s="17"/>
      <c r="O216" s="164"/>
      <c r="P216" s="17"/>
      <c r="Q216" s="17"/>
      <c r="R216" s="17"/>
      <c r="S216" s="17"/>
      <c r="T216" s="18"/>
      <c r="U216" s="63"/>
      <c r="V216" s="18"/>
      <c r="W216" s="18"/>
      <c r="X216" s="18"/>
      <c r="Y216" s="63"/>
      <c r="Z216" s="18"/>
      <c r="AA216" s="18"/>
      <c r="AB216" s="18"/>
      <c r="AC216" s="63"/>
      <c r="AD216" s="63"/>
      <c r="AF216" s="135"/>
      <c r="AG216" s="135"/>
    </row>
    <row r="217" spans="1:34" s="20" customFormat="1">
      <c r="A217" s="12"/>
      <c r="B217" s="13"/>
      <c r="C217" s="14"/>
      <c r="D217" s="24"/>
      <c r="E217" s="24"/>
      <c r="F217" s="24"/>
      <c r="G217" s="15"/>
      <c r="H217" s="15"/>
      <c r="I217" s="15"/>
      <c r="J217" s="69"/>
      <c r="K217" s="16"/>
      <c r="L217" s="17"/>
      <c r="M217" s="18"/>
      <c r="N217" s="17"/>
      <c r="O217" s="168"/>
      <c r="P217" s="19"/>
      <c r="Q217" s="19"/>
      <c r="R217" s="17"/>
      <c r="S217" s="17"/>
      <c r="T217" s="18"/>
      <c r="U217" s="63"/>
      <c r="V217" s="18"/>
      <c r="W217" s="18"/>
      <c r="X217" s="18"/>
      <c r="Y217" s="63"/>
      <c r="Z217" s="18"/>
      <c r="AA217" s="18"/>
      <c r="AB217" s="18"/>
      <c r="AC217" s="63"/>
      <c r="AD217" s="63"/>
      <c r="AF217" s="135"/>
      <c r="AG217" s="135"/>
    </row>
    <row r="218" spans="1:34" s="20" customFormat="1">
      <c r="A218" s="12"/>
      <c r="B218" s="13"/>
      <c r="C218" s="14"/>
      <c r="D218" s="24"/>
      <c r="E218" s="24"/>
      <c r="F218" s="24"/>
      <c r="G218" s="15"/>
      <c r="H218" s="15"/>
      <c r="I218" s="15"/>
      <c r="J218" s="69"/>
      <c r="K218" s="16"/>
      <c r="L218" s="17"/>
      <c r="M218" s="18"/>
      <c r="N218" s="17"/>
      <c r="O218" s="168"/>
      <c r="P218" s="19"/>
      <c r="Q218" s="19"/>
      <c r="R218" s="17"/>
      <c r="S218" s="17"/>
      <c r="T218" s="18"/>
      <c r="U218" s="63"/>
      <c r="V218" s="18"/>
      <c r="W218" s="18"/>
      <c r="X218" s="18"/>
      <c r="Y218" s="63"/>
      <c r="Z218" s="18"/>
      <c r="AA218" s="18"/>
      <c r="AB218" s="18"/>
      <c r="AC218" s="63"/>
      <c r="AD218" s="63"/>
      <c r="AF218" s="135"/>
      <c r="AG218" s="135"/>
    </row>
    <row r="219" spans="1:34" ht="20.25">
      <c r="A219" s="432" t="s">
        <v>11</v>
      </c>
      <c r="B219" s="433"/>
      <c r="C219" s="433"/>
      <c r="D219" s="433"/>
      <c r="E219" s="433"/>
      <c r="F219" s="433"/>
      <c r="G219" s="433"/>
      <c r="H219" s="434"/>
      <c r="I219" s="434"/>
      <c r="J219" s="434"/>
      <c r="K219" s="434"/>
      <c r="L219" s="26">
        <f>SUM(L2:L218)</f>
        <v>100072.82940063649</v>
      </c>
      <c r="M219" s="26">
        <f>SUM(M2:M218)</f>
        <v>46112.136280264109</v>
      </c>
      <c r="N219" s="26">
        <f t="shared" ref="N219:O219" si="16">SUM(N2:N218)</f>
        <v>50801.135011199993</v>
      </c>
      <c r="O219" s="171">
        <f t="shared" si="16"/>
        <v>174025.85439454261</v>
      </c>
      <c r="P219" s="26"/>
      <c r="Q219" s="26"/>
      <c r="R219" s="26">
        <f t="shared" ref="R219:AB219" si="17">SUM(R2:R218)</f>
        <v>16.75</v>
      </c>
      <c r="S219" s="26">
        <f t="shared" si="17"/>
        <v>508.36</v>
      </c>
      <c r="T219" s="26">
        <f t="shared" si="17"/>
        <v>6382.5962695364633</v>
      </c>
      <c r="U219" s="171">
        <f t="shared" si="17"/>
        <v>185888.24000000011</v>
      </c>
      <c r="V219" s="26">
        <f t="shared" si="17"/>
        <v>3943.2735711999999</v>
      </c>
      <c r="W219" s="171">
        <f t="shared" si="17"/>
        <v>13594.251696874649</v>
      </c>
      <c r="X219" s="26">
        <f t="shared" si="17"/>
        <v>10131.564953740277</v>
      </c>
      <c r="Y219" s="171">
        <f t="shared" si="17"/>
        <v>415113.29711575527</v>
      </c>
      <c r="Z219" s="221">
        <f t="shared" si="17"/>
        <v>15157.582575439999</v>
      </c>
      <c r="AA219" s="171">
        <f t="shared" si="17"/>
        <v>39123.629999999997</v>
      </c>
      <c r="AB219" s="221">
        <f t="shared" si="17"/>
        <v>32871.718981804537</v>
      </c>
      <c r="AC219" s="171">
        <f t="shared" ref="AC219" si="18">SUM(AC2:AC218)</f>
        <v>2624773.779413993</v>
      </c>
      <c r="AD219" s="217">
        <f>SUM(AD2:AD218)-AG219</f>
        <v>453369.08799333218</v>
      </c>
      <c r="AG219" s="338">
        <f>AE42</f>
        <v>2214129.681420662</v>
      </c>
      <c r="AH219" s="337" t="s">
        <v>190</v>
      </c>
    </row>
    <row r="221" spans="1:34">
      <c r="A221" s="425" t="s">
        <v>17</v>
      </c>
      <c r="B221" s="425"/>
      <c r="C221" s="425"/>
      <c r="D221" s="425"/>
      <c r="E221" s="425"/>
      <c r="F221" s="425"/>
      <c r="G221" s="425"/>
      <c r="H221" s="425"/>
      <c r="I221" s="425"/>
      <c r="J221" s="425"/>
      <c r="K221" s="28"/>
      <c r="AB221" s="28"/>
    </row>
    <row r="222" spans="1:34">
      <c r="A222" s="426" t="s">
        <v>18</v>
      </c>
      <c r="B222" s="426"/>
      <c r="C222" s="426"/>
      <c r="D222" s="426"/>
      <c r="E222" s="426"/>
      <c r="F222" s="426"/>
      <c r="G222" s="426"/>
      <c r="H222" s="426"/>
      <c r="I222" s="426"/>
      <c r="J222" s="426"/>
      <c r="K222" s="29"/>
      <c r="AB222" s="28"/>
    </row>
    <row r="223" spans="1:34">
      <c r="AB223" s="28"/>
    </row>
    <row r="224" spans="1:34">
      <c r="K224" s="30"/>
      <c r="L224" s="29"/>
      <c r="AB224" s="28"/>
    </row>
    <row r="225" spans="4:28">
      <c r="L225" s="29"/>
      <c r="M225" s="29"/>
      <c r="AB225" s="28"/>
    </row>
    <row r="226" spans="4:28">
      <c r="AB226" s="28"/>
    </row>
    <row r="227" spans="4:28">
      <c r="AB227" s="28"/>
    </row>
    <row r="228" spans="4:28">
      <c r="AB228" s="28"/>
    </row>
    <row r="229" spans="4:28">
      <c r="AB229" s="28"/>
    </row>
    <row r="230" spans="4:28">
      <c r="AB230" s="28"/>
    </row>
    <row r="231" spans="4:28">
      <c r="AB231" s="28"/>
    </row>
    <row r="232" spans="4:28">
      <c r="AB232" s="28"/>
    </row>
    <row r="233" spans="4:28" ht="12.75" customHeight="1">
      <c r="D233" s="424" t="s">
        <v>15</v>
      </c>
      <c r="E233" s="424"/>
      <c r="F233" s="424"/>
      <c r="G233" s="424"/>
      <c r="H233" s="424"/>
      <c r="I233" s="424"/>
      <c r="J233" s="424"/>
      <c r="K233" s="424"/>
    </row>
    <row r="234" spans="4:28" ht="12.75" customHeight="1">
      <c r="D234" s="424"/>
      <c r="E234" s="424"/>
      <c r="F234" s="424"/>
      <c r="G234" s="424"/>
      <c r="H234" s="424"/>
      <c r="I234" s="424"/>
      <c r="J234" s="424"/>
      <c r="K234" s="424"/>
    </row>
    <row r="235" spans="4:28" ht="12.75" customHeight="1">
      <c r="D235" s="424"/>
      <c r="E235" s="424"/>
      <c r="F235" s="424"/>
      <c r="G235" s="424"/>
      <c r="H235" s="424"/>
      <c r="I235" s="424"/>
      <c r="J235" s="424"/>
      <c r="K235" s="424"/>
    </row>
    <row r="236" spans="4:28" ht="12.75" customHeight="1">
      <c r="D236" s="424"/>
      <c r="E236" s="424"/>
      <c r="F236" s="424"/>
      <c r="G236" s="424"/>
      <c r="H236" s="424"/>
      <c r="I236" s="424"/>
      <c r="J236" s="424"/>
      <c r="K236" s="424"/>
    </row>
    <row r="237" spans="4:28" ht="12.75" customHeight="1">
      <c r="D237" s="424"/>
      <c r="E237" s="424"/>
      <c r="F237" s="424"/>
      <c r="G237" s="424"/>
      <c r="H237" s="424"/>
      <c r="I237" s="424"/>
      <c r="J237" s="424"/>
      <c r="K237" s="424"/>
    </row>
    <row r="240" spans="4:28" ht="12.75" customHeight="1">
      <c r="D240" s="424" t="s">
        <v>16</v>
      </c>
      <c r="E240" s="424"/>
      <c r="F240" s="424"/>
      <c r="G240" s="424"/>
      <c r="H240" s="424"/>
      <c r="I240" s="424"/>
      <c r="J240" s="424"/>
      <c r="K240" s="424"/>
    </row>
    <row r="241" spans="4:11" ht="12.75" customHeight="1">
      <c r="D241" s="424"/>
      <c r="E241" s="424"/>
      <c r="F241" s="424"/>
      <c r="G241" s="424"/>
      <c r="H241" s="424"/>
      <c r="I241" s="424"/>
      <c r="J241" s="424"/>
      <c r="K241" s="424"/>
    </row>
    <row r="242" spans="4:11" ht="12.75" customHeight="1">
      <c r="D242" s="424"/>
      <c r="E242" s="424"/>
      <c r="F242" s="424"/>
      <c r="G242" s="424"/>
      <c r="H242" s="424"/>
      <c r="I242" s="424"/>
      <c r="J242" s="424"/>
      <c r="K242" s="424"/>
    </row>
    <row r="243" spans="4:11" ht="12.75" customHeight="1">
      <c r="D243" s="424"/>
      <c r="E243" s="424"/>
      <c r="F243" s="424"/>
      <c r="G243" s="424"/>
      <c r="H243" s="424"/>
      <c r="I243" s="424"/>
      <c r="J243" s="424"/>
      <c r="K243" s="424"/>
    </row>
    <row r="244" spans="4:11">
      <c r="D244" s="424"/>
      <c r="E244" s="424"/>
      <c r="F244" s="424"/>
      <c r="G244" s="424"/>
      <c r="H244" s="424"/>
      <c r="I244" s="424"/>
      <c r="J244" s="424"/>
      <c r="K244" s="424"/>
    </row>
  </sheetData>
  <mergeCells count="108">
    <mergeCell ref="J87:J89"/>
    <mergeCell ref="K87:K89"/>
    <mergeCell ref="Z87:AA89"/>
    <mergeCell ref="J93:J95"/>
    <mergeCell ref="K93:K95"/>
    <mergeCell ref="AF42:AF44"/>
    <mergeCell ref="A93:A95"/>
    <mergeCell ref="A111:A114"/>
    <mergeCell ref="J111:J114"/>
    <mergeCell ref="K111:K114"/>
    <mergeCell ref="K80:K83"/>
    <mergeCell ref="A42:A44"/>
    <mergeCell ref="J42:J44"/>
    <mergeCell ref="AE42:AE44"/>
    <mergeCell ref="A45:A46"/>
    <mergeCell ref="K42:K46"/>
    <mergeCell ref="Z42:AA46"/>
    <mergeCell ref="AE45:AE46"/>
    <mergeCell ref="AE4:AE9"/>
    <mergeCell ref="A32:A34"/>
    <mergeCell ref="A4:A9"/>
    <mergeCell ref="J4:J9"/>
    <mergeCell ref="K4:K9"/>
    <mergeCell ref="AE17:AE18"/>
    <mergeCell ref="C17:C18"/>
    <mergeCell ref="J17:J18"/>
    <mergeCell ref="K17:K18"/>
    <mergeCell ref="Z13:AA13"/>
    <mergeCell ref="A17:A18"/>
    <mergeCell ref="Z17:AA18"/>
    <mergeCell ref="A26:A28"/>
    <mergeCell ref="J26:J28"/>
    <mergeCell ref="K26:K28"/>
    <mergeCell ref="J32:J34"/>
    <mergeCell ref="K32:K34"/>
    <mergeCell ref="Z32:AA34"/>
    <mergeCell ref="AE32:AE34"/>
    <mergeCell ref="AE26:AE28"/>
    <mergeCell ref="N22:AC22"/>
    <mergeCell ref="Z26:AA28"/>
    <mergeCell ref="D240:K244"/>
    <mergeCell ref="A221:J221"/>
    <mergeCell ref="A222:J222"/>
    <mergeCell ref="A180:AD180"/>
    <mergeCell ref="D233:K237"/>
    <mergeCell ref="Z187:AA187"/>
    <mergeCell ref="Z200:AA200"/>
    <mergeCell ref="Z204:AA204"/>
    <mergeCell ref="Z192:AA192"/>
    <mergeCell ref="A219:K219"/>
    <mergeCell ref="Z116:AA116"/>
    <mergeCell ref="A87:A89"/>
    <mergeCell ref="AG80:AG83"/>
    <mergeCell ref="AE125:AE126"/>
    <mergeCell ref="AF125:AF128"/>
    <mergeCell ref="AE127:AE128"/>
    <mergeCell ref="AG125:AG128"/>
    <mergeCell ref="AF120:AF121"/>
    <mergeCell ref="AG93:AG95"/>
    <mergeCell ref="AF93:AF95"/>
    <mergeCell ref="AE93:AE95"/>
    <mergeCell ref="AE111:AE112"/>
    <mergeCell ref="AE113:AE114"/>
    <mergeCell ref="AF111:AF114"/>
    <mergeCell ref="AF80:AF83"/>
    <mergeCell ref="AE120:AE121"/>
    <mergeCell ref="AF87:AF89"/>
    <mergeCell ref="AG87:AG89"/>
    <mergeCell ref="K125:K128"/>
    <mergeCell ref="Z125:AA128"/>
    <mergeCell ref="C93:C95"/>
    <mergeCell ref="A125:A128"/>
    <mergeCell ref="J125:J128"/>
    <mergeCell ref="K120:K121"/>
    <mergeCell ref="K132:K133"/>
    <mergeCell ref="AF145:AF147"/>
    <mergeCell ref="AE145:AE147"/>
    <mergeCell ref="A145:A147"/>
    <mergeCell ref="J145:J147"/>
    <mergeCell ref="K145:K147"/>
    <mergeCell ref="Z145:AA147"/>
    <mergeCell ref="C120:C121"/>
    <mergeCell ref="J120:J121"/>
    <mergeCell ref="A120:A121"/>
    <mergeCell ref="AF32:AF34"/>
    <mergeCell ref="A161:AD161"/>
    <mergeCell ref="A156:AD156"/>
    <mergeCell ref="AE50:AE51"/>
    <mergeCell ref="Z80:AA83"/>
    <mergeCell ref="A80:A83"/>
    <mergeCell ref="AE55:AE57"/>
    <mergeCell ref="AE65:AE72"/>
    <mergeCell ref="A65:A72"/>
    <mergeCell ref="AE88:AE89"/>
    <mergeCell ref="A55:A57"/>
    <mergeCell ref="C55:C57"/>
    <mergeCell ref="K55:K57"/>
    <mergeCell ref="K65:K72"/>
    <mergeCell ref="Z111:AA114"/>
    <mergeCell ref="A50:A51"/>
    <mergeCell ref="K50:K51"/>
    <mergeCell ref="Z137:AA137"/>
    <mergeCell ref="Z141:AA141"/>
    <mergeCell ref="AE132:AE133"/>
    <mergeCell ref="AF132:AF133"/>
    <mergeCell ref="Z132:AA133"/>
    <mergeCell ref="A132:A133"/>
    <mergeCell ref="J132:J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2026-06-14T19:03:05Z</dcterms:modified>
</cp:coreProperties>
</file>