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β" sheetId="4" r:id="rId1"/>
  </sheets>
  <definedNames>
    <definedName name="_xlnm._FilterDatabase" localSheetId="0" hidden="1">'219γ1β'!$F$1:$F$52</definedName>
  </definedNames>
  <calcPr calcId="125725"/>
</workbook>
</file>

<file path=xl/calcChain.xml><?xml version="1.0" encoding="utf-8"?>
<calcChain xmlns="http://schemas.openxmlformats.org/spreadsheetml/2006/main">
  <c r="AA15" i="4"/>
  <c r="AA16"/>
  <c r="AA17"/>
  <c r="AA18"/>
  <c r="AA19"/>
  <c r="AA20"/>
  <c r="AA29" s="1"/>
  <c r="AA21"/>
  <c r="AA22"/>
  <c r="AA23"/>
  <c r="AA24"/>
  <c r="AA25"/>
  <c r="AA26"/>
  <c r="AA27"/>
  <c r="Z15"/>
  <c r="Z16"/>
  <c r="Z17"/>
  <c r="Z18"/>
  <c r="Z19"/>
  <c r="Z20"/>
  <c r="Z21"/>
  <c r="Z22"/>
  <c r="Z23"/>
  <c r="Z24"/>
  <c r="Z25"/>
  <c r="Z26"/>
  <c r="Z27"/>
  <c r="Y15"/>
  <c r="Y16"/>
  <c r="Y17"/>
  <c r="Y18"/>
  <c r="Y19"/>
  <c r="Y20"/>
  <c r="Y21"/>
  <c r="Y22"/>
  <c r="Y23"/>
  <c r="Y24"/>
  <c r="Y25"/>
  <c r="Y26"/>
  <c r="Y27"/>
  <c r="I37"/>
  <c r="Y6"/>
  <c r="Y7"/>
  <c r="Y8"/>
  <c r="Y9"/>
  <c r="Y10"/>
  <c r="Y11"/>
  <c r="Y12"/>
  <c r="Y13"/>
  <c r="Y14"/>
  <c r="Z6"/>
  <c r="Z7"/>
  <c r="Z8"/>
  <c r="Z9"/>
  <c r="Z10"/>
  <c r="Z11"/>
  <c r="Z12"/>
  <c r="Z13"/>
  <c r="Z14"/>
  <c r="AA6"/>
  <c r="AA7"/>
  <c r="AA8"/>
  <c r="AA9"/>
  <c r="AA10"/>
  <c r="AA11"/>
  <c r="AA12"/>
  <c r="AA13"/>
  <c r="AA14"/>
  <c r="AA3"/>
  <c r="AA4"/>
  <c r="AA5"/>
  <c r="Z3"/>
  <c r="Z4"/>
  <c r="Z5"/>
  <c r="Y3"/>
  <c r="Y4"/>
  <c r="Y5"/>
  <c r="O30"/>
  <c r="P30"/>
  <c r="I30"/>
  <c r="J30"/>
  <c r="AA30" l="1"/>
  <c r="K37"/>
  <c r="J38"/>
  <c r="J37"/>
  <c r="Z30" l="1"/>
  <c r="M30" l="1"/>
  <c r="N30"/>
  <c r="H30"/>
  <c r="S30"/>
  <c r="T30"/>
  <c r="U30"/>
  <c r="V30"/>
  <c r="Y30" l="1"/>
  <c r="G30"/>
  <c r="K30"/>
  <c r="L30"/>
  <c r="Q30"/>
  <c r="R30"/>
</calcChain>
</file>

<file path=xl/sharedStrings.xml><?xml version="1.0" encoding="utf-8"?>
<sst xmlns="http://schemas.openxmlformats.org/spreadsheetml/2006/main" count="190" uniqueCount="85">
  <si>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</si>
  <si>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</si>
  <si>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</si>
  <si>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</si>
  <si>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</si>
  <si>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</si>
  <si>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</si>
  <si>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</si>
  <si>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</si>
  <si>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</si>
  <si>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</si>
  <si>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</si>
  <si>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</si>
  <si>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</si>
  <si>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</si>
  <si>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</si>
  <si>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</si>
  <si>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</si>
  <si>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</si>
  <si>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</si>
  <si>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ΜΗ χρεωθέντες πόροι κ-15-17 &amp; κ-18 &amp; ΤΑΣ στο συμβόλαιο</t>
  </si>
  <si>
    <t>ποσό-2</t>
  </si>
  <si>
    <t>ποσό-3</t>
  </si>
  <si>
    <t>πληρώθηκαν</t>
  </si>
  <si>
    <t>έρχονται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</si>
  <si>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</si>
  <si>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</si>
  <si>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</si>
  <si>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</si>
  <si>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συν (+) διαφυγόντα ΤΑΝ-κ-18 &amp; ΤΑΣ &amp; χαρτ ΒΑΣΕΙ zηλ</t>
  </si>
  <si>
    <t>ίσως ΔΕΝ έρθουν</t>
  </si>
  <si>
    <t>ταμεία</t>
  </si>
  <si>
    <t>ΦΠΑ</t>
  </si>
  <si>
    <t>φορος</t>
  </si>
  <si>
    <t>219-16</t>
  </si>
  <si>
    <t>μίσθωσης μαρμαρο-λατομείου ….τιμ ΕΙΣΦΟΡΑ ΜΙΣΘΩΤΙΚΩΝ ΔΙΚΑΙΩΜΑΤΩΝ [+ 13 πολλαπλές</t>
  </si>
  <si>
    <t>μαρμαραΘασου ''φιλππιδηςΑΕ'' &amp; σια ΕΕ</t>
  </si>
  <si>
    <t>ΛΙΜΕΝΑΣ</t>
  </si>
  <si>
    <t>ΕΕ τροποποίηση [α8 &amp; κωδικοπ καταστ &amp; ''πωλήσεις ΜΙΣΘΩΤΙΚΩΝ ΔΙΚΑΙΩΜΑΤΩΝ'' [+ 20 πολλαπλές</t>
  </si>
  <si>
    <t>ΕΕ τροποποίηση [όνομα &amp; κωδικοπ καταστ &amp; ''πωλήσεις ΜΙΣΘΩΤΙΚΩΝ ΔΙΚΑΙΩΜΑΤΩΝ'' [+ 29 πολλαπλές</t>
  </si>
  <si>
    <t>219-60 = ''μαρμαραΚαβαλαςΑΕ'' = ΕΝΣΩΜΑΤΩΝΕΙ την ''λατομικη Θασου ΗΡΑΚΛΕΙΟΝ-ΑΕ &amp; σια ΕΕ'' [=λατομική Θάσου ;;;;;;;;;;;;!!!!!!!!!!!] ,[+ 4 πολλαπλές</t>
  </si>
  <si>
    <t xml:space="preserve"> ''μαρμαραΚαβαλαςΑΕ'' = αποροφάται από την ''λατομικη Θασου ΗΡΑΚΛΕΙΟΝ-ΑΕ &amp; σια ΕΕ'' [=λατομική Θάσου ;;;;;;;;;;!!!!!!!!!!] ,[+ 9 πολλαπλές</t>
  </si>
  <si>
    <t>ΕΕσύσταση 2009 ΕΙΣΦΟΡΑ ΜΙΣΘΩΤΙΚΩΝ ΔΙΚΑΙΩΜΑΤΩΝ {'' μαρμαραΚαβαλας ΑΕ'' στην ''λατομικη Θασου ΗΡΑΚΛΕΙΟΝ-ΑΕ &amp; σια ΕΕ'' [=λατομική Θάσου ΕΕ]</t>
  </si>
  <si>
    <t>ΕΕτροποπ [2009 έως 2017-12ο] ΕΙΣΦΟΡΑ ΜΙΣΘΩΤΙΚΩΝ ΔΙΚΑΙΩΜΑΤΩΝ {'' μαρμαραΚαβαλας ΑΕ'' στην ''λατομικη Θασου ΗΡΑΚΛΕΙΟΝ-ΑΕ &amp; σια ΕΕ'' [=λατομική Θάσου ΕΕ]</t>
  </si>
  <si>
    <t>ΕΕτροποπ [2018-1ο έως 2019-4ο] ΕΙΣΦΟΡΑ ΜΙΣΘΩΤΙΚΩΝ ΔΙΚΑΙΩΜΑΤΩΝ {'' μαρμαραΚαβαλας ΑΕ'' στην ''λατομικη Θασου ΗΡΑΚΛΕΙΟΝ-ΑΕ &amp; σια ΕΕ'' [=λατομική Θάσου ΕΕ]</t>
  </si>
  <si>
    <t>ΌΤΙ &amp; να έγινε συν (+) 22 πολλαπλές πράξεις [περί μισθωτικών δικαιωμάτων</t>
  </si>
  <si>
    <t>ΕΕ τροποποίηση [όνομα &amp; κωδικοπ καταστ &amp; ''πωλήσεις ΜΙΣΘΩΤΙΚΩΝ ΔΙΚΑΙΩΜΑΤΩΝ'' [+ 24 πολλαπλές</t>
  </si>
  <si>
    <t>;;;???</t>
  </si>
  <si>
    <t>219-24</t>
  </si>
  <si>
    <t>μίσθωσης …. Λιμένας -''μούργενα'' 21,753στρ ΠΑΡΑΤΑΣΗ 3έτη [+ 10 πολλαπλές</t>
  </si>
  <si>
    <t>ΕΕσύστασης  ….παπαρη ΣΥΜΠΛΗΡΩΣΗ [ + 10 πολλαπλές</t>
  </si>
  <si>
    <t>λατομείο ΟχυρούΔράμας -''ηρακλειονΑΕ'' &amp; σια ΕΕ</t>
  </si>
  <si>
    <t>μαρμαρα Μουργενα Θασου ΕΕ</t>
  </si>
  <si>
    <t>ΕΕτροποποίηση ΒΑΣΕΙ ιδΣυμφων …/…/... ΕΠΙΚΑΙΡΟΠΟΙΗΣΗ [ + 2 πολλαπλές</t>
  </si>
  <si>
    <t>ΙΔΕ 219γ2α θέση 219-24</t>
  </si>
  <si>
    <t>219-25</t>
  </si>
  <si>
    <t>μίσθωση νταμάρι Ραχώνι -''βαράδια'' 48,629στρ 3έτη [ + 11 πολλαπλές</t>
  </si>
  <si>
    <t>μαρμαραΘασουΤατσιραμος &amp; σια ΕΕ</t>
  </si>
  <si>
    <t xml:space="preserve"> ΕΕ -σύσταση [= τατσιραμος ΕΚΧΩΡΕΙ στην ΕΕ τα μισθωτικά δικαιώματα [;;;;???]   οία είχε πάρει από ''ελληνικαΜαρμαραΘασουΑΕ'']   ΜΗ χρεωθέντα</t>
  </si>
  <si>
    <t>ΡΑΧΩΝΙ</t>
  </si>
  <si>
    <t>ΙΔΕ 219γ2α θέση 219-25</t>
  </si>
  <si>
    <t>219-26</t>
  </si>
  <si>
    <t>ΕΕ τροποποίηση [με ΠΩΛΗΣΕΙΣ μεριδίων &amp; ΕΙΣΦΟΡΑ μισθωτικών δικαιωμάτων] ,[ + 24 πολλαπλές</t>
  </si>
  <si>
    <t>ΔΡΑΜΑ</t>
  </si>
  <si>
    <t>219-29κ</t>
  </si>
  <si>
    <t>ΕΕ σύσταση [με ΕΙΣΦΟΡΑ μισθωτικών δικαιωμάτων] ,[ + 19 πολλαπλές</t>
  </si>
  <si>
    <t>λατομειοΜαρμαρουΛασκαριδηςΛορετζοςΠαπαςΧρυσαφης &amp; σια ΕΕ</t>
  </si>
  <si>
    <t>ΛΙΜΕΝΑΡΙΑ</t>
  </si>
  <si>
    <t xml:space="preserve">'FHL Η. ΚΥΡΙΑΚΙΔΗΣ ΜΑΡΜΑΡΑ ΓΡΑΝΙΤΕΣ ΑΒΕΕ''    και    σια   ΕΕ </t>
  </si>
  <si>
    <t>219-57</t>
  </si>
  <si>
    <t>ΕΕ διανομή περιουσίας [ + 2 πολλαπλές</t>
  </si>
  <si>
    <t>λαζαριδουΕΕ</t>
  </si>
  <si>
    <t>ΠΡΙΝΟΣ</t>
  </si>
  <si>
    <t>219-146</t>
  </si>
  <si>
    <t>εγγράφων κατάθεση [ + 1 πολλαπλή</t>
  </si>
  <si>
    <t>ΘΕΟΛΟΓΟΣ</t>
  </si>
  <si>
    <t>219-168</t>
  </si>
  <si>
    <t>7συμβόλαια</t>
  </si>
  <si>
    <t>μετοχών αγοράς ΠΡΟΣΥΜΦΩΝΑ &amp; ΛΥΣΕΙΣ</t>
  </si>
  <si>
    <t>'μαρμαραΚεντρΜακεδονιαςΑΕ'' &amp; σια ΕΕ</t>
  </si>
  <si>
    <t>σύμβαση εκχώρησης απαιήσεων [ + 1 πολλαπλή</t>
  </si>
  <si>
    <t>….. ή ……..219-16 = ''λατομικηΘασουΜαρμαραΘασου ''φιλιππιδηΑΕ'' &amp; σιαΕΕ'' [= ''λατομικηΘασουΕΕ'' …….ή ……...219-60 = μαρμαραΚαβαλας ΑΕ</t>
  </si>
  <si>
    <t>ΕΕ τροποποίηση (από ''λατομείοΟχυρουΔραμας -''ηρακλειονΑΕ &amp; σια ΕΕ'' σε ''''μαρμαραΚεντρΜακεδονιαςΑΕ'' &amp; σια ΕΕ'') [με ΠΩΛΗΣΕΙΣ μεριδίων &amp; ΕΙΣΦΟΡΑ μισθωτικών δικαιωμάτων] ,[ + 25 πολλαπλές</t>
  </si>
  <si>
    <t>κ-15-17 ελέγχου ΤΑΝ πληρωμένα</t>
  </si>
  <si>
    <t>αβραμιδηςΟΕ [= ΕΕ]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</si>
</sst>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75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43" fontId="5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center"/>
    </xf>
    <xf numFmtId="43" fontId="9" fillId="0" borderId="0" xfId="1" applyFont="1" applyFill="1" applyBorder="1"/>
    <xf numFmtId="0" fontId="9" fillId="0" borderId="0" xfId="0" applyFont="1" applyFill="1" applyBorder="1"/>
    <xf numFmtId="164" fontId="9" fillId="0" borderId="0" xfId="1" applyNumberFormat="1" applyFont="1" applyFill="1" applyBorder="1"/>
    <xf numFmtId="164" fontId="5" fillId="0" borderId="1" xfId="1" applyNumberFormat="1" applyFont="1" applyBorder="1"/>
    <xf numFmtId="14" fontId="11" fillId="0" borderId="0" xfId="1" applyNumberFormat="1" applyFont="1" applyFill="1" applyBorder="1"/>
    <xf numFmtId="0" fontId="8" fillId="0" borderId="4" xfId="0" applyFont="1" applyBorder="1" applyAlignment="1">
      <alignment horizontal="center"/>
    </xf>
    <xf numFmtId="0" fontId="3" fillId="0" borderId="7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0" fontId="14" fillId="0" borderId="0" xfId="0" applyFont="1"/>
    <xf numFmtId="164" fontId="9" fillId="0" borderId="7" xfId="1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left" wrapText="1"/>
    </xf>
    <xf numFmtId="164" fontId="9" fillId="0" borderId="11" xfId="1" applyNumberFormat="1" applyFont="1" applyFill="1" applyBorder="1"/>
    <xf numFmtId="164" fontId="9" fillId="0" borderId="1" xfId="0" applyNumberFormat="1" applyFont="1" applyFill="1" applyBorder="1"/>
    <xf numFmtId="14" fontId="11" fillId="0" borderId="7" xfId="1" applyNumberFormat="1" applyFont="1" applyFill="1" applyBorder="1" applyAlignment="1"/>
    <xf numFmtId="0" fontId="8" fillId="6" borderId="4" xfId="0" applyFont="1" applyFill="1" applyBorder="1" applyAlignment="1">
      <alignment horizontal="center"/>
    </xf>
    <xf numFmtId="164" fontId="5" fillId="7" borderId="1" xfId="1" applyNumberFormat="1" applyFont="1" applyFill="1" applyBorder="1"/>
    <xf numFmtId="0" fontId="9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0" fontId="8" fillId="0" borderId="6" xfId="0" applyFont="1" applyBorder="1" applyAlignment="1">
      <alignment horizontal="center"/>
    </xf>
    <xf numFmtId="14" fontId="9" fillId="0" borderId="0" xfId="0" applyNumberFormat="1" applyFont="1"/>
    <xf numFmtId="0" fontId="8" fillId="7" borderId="6" xfId="0" applyFont="1" applyFill="1" applyBorder="1" applyAlignment="1">
      <alignment horizontal="center"/>
    </xf>
    <xf numFmtId="43" fontId="9" fillId="8" borderId="0" xfId="0" applyNumberFormat="1" applyFont="1" applyFill="1"/>
    <xf numFmtId="0" fontId="14" fillId="0" borderId="0" xfId="0" applyFont="1" applyAlignment="1">
      <alignment horizontal="right"/>
    </xf>
    <xf numFmtId="43" fontId="9" fillId="0" borderId="0" xfId="1" applyFont="1" applyAlignment="1">
      <alignment horizontal="right"/>
    </xf>
    <xf numFmtId="164" fontId="9" fillId="0" borderId="7" xfId="0" applyNumberFormat="1" applyFont="1" applyFill="1" applyBorder="1"/>
    <xf numFmtId="0" fontId="9" fillId="8" borderId="0" xfId="0" applyFont="1" applyFill="1" applyAlignment="1">
      <alignment horizontal="right"/>
    </xf>
    <xf numFmtId="14" fontId="10" fillId="0" borderId="1" xfId="0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4" fontId="9" fillId="0" borderId="1" xfId="1" applyNumberFormat="1" applyFont="1" applyFill="1" applyBorder="1"/>
    <xf numFmtId="0" fontId="3" fillId="0" borderId="1" xfId="0" applyFont="1" applyFill="1" applyBorder="1" applyAlignment="1">
      <alignment horizontal="left" wrapText="1"/>
    </xf>
    <xf numFmtId="43" fontId="9" fillId="0" borderId="1" xfId="1" applyFont="1" applyFill="1" applyBorder="1"/>
    <xf numFmtId="0" fontId="3" fillId="0" borderId="7" xfId="0" applyFont="1" applyFill="1" applyBorder="1" applyAlignment="1">
      <alignment horizontal="left" wrapText="1"/>
    </xf>
    <xf numFmtId="43" fontId="9" fillId="7" borderId="7" xfId="1" applyFont="1" applyFill="1" applyBorder="1" applyAlignment="1">
      <alignment horizontal="center"/>
    </xf>
    <xf numFmtId="43" fontId="9" fillId="7" borderId="1" xfId="1" applyFont="1" applyFill="1" applyBorder="1" applyAlignment="1">
      <alignment horizontal="center"/>
    </xf>
    <xf numFmtId="43" fontId="5" fillId="7" borderId="1" xfId="1" applyFont="1" applyFill="1" applyBorder="1"/>
    <xf numFmtId="43" fontId="9" fillId="6" borderId="7" xfId="1" applyFont="1" applyFill="1" applyBorder="1" applyAlignment="1">
      <alignment horizontal="center"/>
    </xf>
    <xf numFmtId="43" fontId="9" fillId="6" borderId="1" xfId="1" applyFont="1" applyFill="1" applyBorder="1" applyAlignment="1">
      <alignment horizontal="center"/>
    </xf>
    <xf numFmtId="43" fontId="5" fillId="6" borderId="1" xfId="1" applyFont="1" applyFill="1" applyBorder="1"/>
    <xf numFmtId="43" fontId="9" fillId="7" borderId="1" xfId="1" applyFont="1" applyFill="1" applyBorder="1"/>
    <xf numFmtId="43" fontId="9" fillId="6" borderId="1" xfId="1" applyFont="1" applyFill="1" applyBorder="1"/>
    <xf numFmtId="43" fontId="3" fillId="2" borderId="1" xfId="3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wrapText="1"/>
    </xf>
    <xf numFmtId="0" fontId="3" fillId="10" borderId="7" xfId="0" applyFont="1" applyFill="1" applyBorder="1" applyAlignment="1">
      <alignment horizontal="left" wrapText="1"/>
    </xf>
    <xf numFmtId="164" fontId="10" fillId="4" borderId="7" xfId="1" applyNumberFormat="1" applyFont="1" applyFill="1" applyBorder="1" applyAlignment="1">
      <alignment horizontal="center" vertical="center"/>
    </xf>
    <xf numFmtId="43" fontId="9" fillId="3" borderId="7" xfId="1" applyFont="1" applyFill="1" applyBorder="1" applyAlignment="1">
      <alignment horizontal="center"/>
    </xf>
    <xf numFmtId="164" fontId="9" fillId="3" borderId="7" xfId="1" applyNumberFormat="1" applyFont="1" applyFill="1" applyBorder="1" applyAlignment="1">
      <alignment horizontal="center"/>
    </xf>
    <xf numFmtId="164" fontId="10" fillId="4" borderId="4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43" fontId="9" fillId="0" borderId="4" xfId="1" applyFont="1" applyFill="1" applyBorder="1" applyAlignment="1">
      <alignment horizontal="center"/>
    </xf>
    <xf numFmtId="164" fontId="9" fillId="0" borderId="4" xfId="1" applyNumberFormat="1" applyFont="1" applyFill="1" applyBorder="1" applyAlignment="1">
      <alignment horizontal="center"/>
    </xf>
    <xf numFmtId="164" fontId="9" fillId="0" borderId="4" xfId="1" applyNumberFormat="1" applyFont="1" applyFill="1" applyBorder="1"/>
    <xf numFmtId="43" fontId="9" fillId="0" borderId="4" xfId="1" applyFont="1" applyFill="1" applyBorder="1"/>
    <xf numFmtId="43" fontId="9" fillId="7" borderId="4" xfId="1" applyFont="1" applyFill="1" applyBorder="1" applyAlignment="1">
      <alignment horizontal="center"/>
    </xf>
    <xf numFmtId="164" fontId="9" fillId="0" borderId="12" xfId="1" applyNumberFormat="1" applyFont="1" applyFill="1" applyBorder="1"/>
    <xf numFmtId="43" fontId="9" fillId="3" borderId="11" xfId="1" applyFont="1" applyFill="1" applyBorder="1" applyAlignment="1">
      <alignment horizontal="center"/>
    </xf>
    <xf numFmtId="43" fontId="9" fillId="7" borderId="7" xfId="1" applyFont="1" applyFill="1" applyBorder="1"/>
    <xf numFmtId="43" fontId="9" fillId="6" borderId="7" xfId="1" applyFont="1" applyFill="1" applyBorder="1"/>
    <xf numFmtId="43" fontId="9" fillId="7" borderId="4" xfId="1" applyFont="1" applyFill="1" applyBorder="1"/>
    <xf numFmtId="0" fontId="9" fillId="11" borderId="0" xfId="0" applyFont="1" applyFill="1" applyBorder="1"/>
    <xf numFmtId="43" fontId="9" fillId="11" borderId="7" xfId="1" applyFont="1" applyFill="1" applyBorder="1" applyAlignment="1">
      <alignment horizontal="center"/>
    </xf>
    <xf numFmtId="164" fontId="9" fillId="11" borderId="7" xfId="1" applyNumberFormat="1" applyFont="1" applyFill="1" applyBorder="1" applyAlignment="1">
      <alignment horizontal="center"/>
    </xf>
    <xf numFmtId="164" fontId="9" fillId="11" borderId="7" xfId="1" applyNumberFormat="1" applyFont="1" applyFill="1" applyBorder="1"/>
    <xf numFmtId="43" fontId="9" fillId="11" borderId="7" xfId="1" applyFont="1" applyFill="1" applyBorder="1"/>
    <xf numFmtId="164" fontId="10" fillId="0" borderId="18" xfId="1" applyNumberFormat="1" applyFont="1" applyFill="1" applyBorder="1" applyAlignment="1">
      <alignment horizontal="center" vertical="center"/>
    </xf>
    <xf numFmtId="14" fontId="10" fillId="0" borderId="18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wrapText="1"/>
    </xf>
    <xf numFmtId="43" fontId="9" fillId="0" borderId="10" xfId="1" applyFont="1" applyFill="1" applyBorder="1" applyAlignment="1">
      <alignment horizontal="center"/>
    </xf>
    <xf numFmtId="164" fontId="9" fillId="0" borderId="10" xfId="1" applyNumberFormat="1" applyFont="1" applyFill="1" applyBorder="1" applyAlignment="1">
      <alignment horizontal="center"/>
    </xf>
    <xf numFmtId="164" fontId="9" fillId="0" borderId="10" xfId="1" applyNumberFormat="1" applyFont="1" applyFill="1" applyBorder="1"/>
    <xf numFmtId="43" fontId="9" fillId="0" borderId="10" xfId="1" applyFont="1" applyFill="1" applyBorder="1"/>
    <xf numFmtId="43" fontId="9" fillId="7" borderId="10" xfId="1" applyFont="1" applyFill="1" applyBorder="1"/>
    <xf numFmtId="14" fontId="11" fillId="0" borderId="10" xfId="1" applyNumberFormat="1" applyFont="1" applyFill="1" applyBorder="1" applyAlignment="1"/>
    <xf numFmtId="43" fontId="9" fillId="0" borderId="18" xfId="1" applyFont="1" applyFill="1" applyBorder="1" applyAlignment="1">
      <alignment horizontal="center"/>
    </xf>
    <xf numFmtId="164" fontId="9" fillId="0" borderId="18" xfId="1" applyNumberFormat="1" applyFont="1" applyFill="1" applyBorder="1" applyAlignment="1">
      <alignment horizontal="center"/>
    </xf>
    <xf numFmtId="164" fontId="9" fillId="0" borderId="18" xfId="1" applyNumberFormat="1" applyFont="1" applyFill="1" applyBorder="1"/>
    <xf numFmtId="43" fontId="9" fillId="0" borderId="18" xfId="1" applyFont="1" applyFill="1" applyBorder="1"/>
    <xf numFmtId="43" fontId="9" fillId="11" borderId="18" xfId="1" applyFont="1" applyFill="1" applyBorder="1" applyAlignment="1">
      <alignment horizontal="center"/>
    </xf>
    <xf numFmtId="164" fontId="9" fillId="11" borderId="18" xfId="1" applyNumberFormat="1" applyFont="1" applyFill="1" applyBorder="1"/>
    <xf numFmtId="43" fontId="9" fillId="11" borderId="18" xfId="1" applyFont="1" applyFill="1" applyBorder="1"/>
    <xf numFmtId="14" fontId="11" fillId="0" borderId="18" xfId="1" applyNumberFormat="1" applyFont="1" applyFill="1" applyBorder="1" applyAlignment="1"/>
    <xf numFmtId="0" fontId="9" fillId="0" borderId="18" xfId="0" quotePrefix="1" applyFont="1" applyFill="1" applyBorder="1" applyAlignment="1">
      <alignment horizontal="left" wrapText="1"/>
    </xf>
    <xf numFmtId="43" fontId="9" fillId="7" borderId="18" xfId="1" applyFont="1" applyFill="1" applyBorder="1" applyAlignment="1">
      <alignment horizontal="center"/>
    </xf>
    <xf numFmtId="43" fontId="9" fillId="7" borderId="18" xfId="1" applyFont="1" applyFill="1" applyBorder="1"/>
    <xf numFmtId="164" fontId="9" fillId="7" borderId="1" xfId="0" applyNumberFormat="1" applyFont="1" applyFill="1" applyBorder="1"/>
    <xf numFmtId="164" fontId="5" fillId="11" borderId="1" xfId="1" applyNumberFormat="1" applyFont="1" applyFill="1" applyBorder="1"/>
    <xf numFmtId="164" fontId="10" fillId="0" borderId="4" xfId="1" applyNumberFormat="1" applyFont="1" applyFill="1" applyBorder="1" applyAlignment="1">
      <alignment horizontal="center" vertical="center"/>
    </xf>
    <xf numFmtId="164" fontId="9" fillId="7" borderId="7" xfId="0" applyNumberFormat="1" applyFont="1" applyFill="1" applyBorder="1"/>
    <xf numFmtId="164" fontId="9" fillId="0" borderId="4" xfId="0" applyNumberFormat="1" applyFont="1" applyFill="1" applyBorder="1"/>
    <xf numFmtId="164" fontId="9" fillId="7" borderId="4" xfId="0" applyNumberFormat="1" applyFont="1" applyFill="1" applyBorder="1"/>
    <xf numFmtId="0" fontId="3" fillId="0" borderId="4" xfId="0" applyFont="1" applyFill="1" applyBorder="1"/>
    <xf numFmtId="0" fontId="9" fillId="11" borderId="19" xfId="0" applyFont="1" applyFill="1" applyBorder="1"/>
    <xf numFmtId="0" fontId="9" fillId="0" borderId="19" xfId="0" applyFont="1" applyFill="1" applyBorder="1"/>
    <xf numFmtId="164" fontId="9" fillId="0" borderId="18" xfId="0" applyNumberFormat="1" applyFont="1" applyFill="1" applyBorder="1"/>
    <xf numFmtId="164" fontId="9" fillId="7" borderId="18" xfId="0" applyNumberFormat="1" applyFont="1" applyFill="1" applyBorder="1"/>
    <xf numFmtId="0" fontId="3" fillId="0" borderId="18" xfId="0" applyFont="1" applyFill="1" applyBorder="1"/>
    <xf numFmtId="164" fontId="9" fillId="11" borderId="18" xfId="0" applyNumberFormat="1" applyFont="1" applyFill="1" applyBorder="1"/>
    <xf numFmtId="164" fontId="9" fillId="11" borderId="0" xfId="0" applyNumberFormat="1" applyFont="1" applyFill="1" applyBorder="1"/>
    <xf numFmtId="164" fontId="10" fillId="4" borderId="13" xfId="1" applyNumberFormat="1" applyFont="1" applyFill="1" applyBorder="1" applyAlignment="1">
      <alignment horizontal="center" vertical="center"/>
    </xf>
    <xf numFmtId="164" fontId="10" fillId="4" borderId="14" xfId="1" applyNumberFormat="1" applyFont="1" applyFill="1" applyBorder="1" applyAlignment="1">
      <alignment horizontal="center" vertical="center"/>
    </xf>
    <xf numFmtId="164" fontId="10" fillId="4" borderId="10" xfId="1" applyNumberFormat="1" applyFont="1" applyFill="1" applyBorder="1" applyAlignment="1">
      <alignment horizontal="center" vertical="center"/>
    </xf>
    <xf numFmtId="164" fontId="10" fillId="9" borderId="13" xfId="1" applyNumberFormat="1" applyFont="1" applyFill="1" applyBorder="1" applyAlignment="1">
      <alignment horizontal="center" vertical="center"/>
    </xf>
    <xf numFmtId="164" fontId="10" fillId="9" borderId="14" xfId="1" applyNumberFormat="1" applyFont="1" applyFill="1" applyBorder="1" applyAlignment="1">
      <alignment horizontal="center" vertical="center"/>
    </xf>
    <xf numFmtId="164" fontId="10" fillId="9" borderId="10" xfId="1" applyNumberFormat="1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wrapText="1"/>
    </xf>
    <xf numFmtId="0" fontId="9" fillId="9" borderId="14" xfId="0" applyFont="1" applyFill="1" applyBorder="1" applyAlignment="1">
      <alignment horizontal="center" wrapText="1"/>
    </xf>
    <xf numFmtId="0" fontId="9" fillId="9" borderId="10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9" fillId="4" borderId="13" xfId="0" quotePrefix="1" applyFont="1" applyFill="1" applyBorder="1" applyAlignment="1">
      <alignment horizontal="center" wrapText="1"/>
    </xf>
    <xf numFmtId="0" fontId="9" fillId="4" borderId="14" xfId="0" quotePrefix="1" applyFont="1" applyFill="1" applyBorder="1" applyAlignment="1">
      <alignment horizontal="center" wrapText="1"/>
    </xf>
    <xf numFmtId="0" fontId="9" fillId="4" borderId="10" xfId="0" quotePrefix="1" applyFont="1" applyFill="1" applyBorder="1" applyAlignment="1">
      <alignment horizontal="center" wrapText="1"/>
    </xf>
    <xf numFmtId="14" fontId="11" fillId="4" borderId="13" xfId="1" applyNumberFormat="1" applyFont="1" applyFill="1" applyBorder="1" applyAlignment="1">
      <alignment horizontal="center"/>
    </xf>
    <xf numFmtId="14" fontId="11" fillId="4" borderId="14" xfId="1" applyNumberFormat="1" applyFont="1" applyFill="1" applyBorder="1" applyAlignment="1">
      <alignment horizontal="center"/>
    </xf>
    <xf numFmtId="14" fontId="11" fillId="4" borderId="10" xfId="1" applyNumberFormat="1" applyFont="1" applyFill="1" applyBorder="1" applyAlignment="1">
      <alignment horizontal="center"/>
    </xf>
    <xf numFmtId="164" fontId="10" fillId="6" borderId="13" xfId="1" applyNumberFormat="1" applyFont="1" applyFill="1" applyBorder="1" applyAlignment="1">
      <alignment horizontal="center" vertical="center"/>
    </xf>
    <xf numFmtId="164" fontId="10" fillId="6" borderId="10" xfId="1" applyNumberFormat="1" applyFont="1" applyFill="1" applyBorder="1" applyAlignment="1">
      <alignment horizontal="center" vertical="center"/>
    </xf>
    <xf numFmtId="14" fontId="11" fillId="4" borderId="7" xfId="1" applyNumberFormat="1" applyFont="1" applyFill="1" applyBorder="1" applyAlignment="1">
      <alignment horizontal="center"/>
    </xf>
    <xf numFmtId="14" fontId="11" fillId="4" borderId="15" xfId="1" applyNumberFormat="1" applyFont="1" applyFill="1" applyBorder="1" applyAlignment="1">
      <alignment horizontal="center"/>
    </xf>
    <xf numFmtId="14" fontId="11" fillId="4" borderId="16" xfId="1" applyNumberFormat="1" applyFont="1" applyFill="1" applyBorder="1" applyAlignment="1">
      <alignment horizontal="center"/>
    </xf>
    <xf numFmtId="14" fontId="11" fillId="4" borderId="17" xfId="1" applyNumberFormat="1" applyFont="1" applyFill="1" applyBorder="1" applyAlignment="1">
      <alignment horizontal="center"/>
    </xf>
    <xf numFmtId="164" fontId="10" fillId="7" borderId="6" xfId="1" applyNumberFormat="1" applyFont="1" applyFill="1" applyBorder="1" applyAlignment="1">
      <alignment horizontal="center" vertical="center"/>
    </xf>
    <xf numFmtId="164" fontId="10" fillId="7" borderId="14" xfId="1" applyNumberFormat="1" applyFont="1" applyFill="1" applyBorder="1" applyAlignment="1">
      <alignment horizontal="center" vertical="center"/>
    </xf>
    <xf numFmtId="164" fontId="10" fillId="7" borderId="7" xfId="1" applyNumberFormat="1" applyFont="1" applyFill="1" applyBorder="1" applyAlignment="1">
      <alignment horizontal="center" vertical="center"/>
    </xf>
    <xf numFmtId="164" fontId="10" fillId="7" borderId="13" xfId="1" applyNumberFormat="1" applyFont="1" applyFill="1" applyBorder="1" applyAlignment="1">
      <alignment horizontal="center" vertical="center"/>
    </xf>
    <xf numFmtId="164" fontId="10" fillId="7" borderId="10" xfId="1" applyNumberFormat="1" applyFont="1" applyFill="1" applyBorder="1" applyAlignment="1">
      <alignment horizontal="center" vertical="center"/>
    </xf>
    <xf numFmtId="14" fontId="10" fillId="7" borderId="13" xfId="0" applyNumberFormat="1" applyFont="1" applyFill="1" applyBorder="1" applyAlignment="1">
      <alignment horizontal="center" vertical="center"/>
    </xf>
    <xf numFmtId="14" fontId="10" fillId="7" borderId="14" xfId="0" applyNumberFormat="1" applyFont="1" applyFill="1" applyBorder="1" applyAlignment="1">
      <alignment horizontal="center" vertical="center"/>
    </xf>
    <xf numFmtId="14" fontId="10" fillId="7" borderId="10" xfId="0" applyNumberFormat="1" applyFont="1" applyFill="1" applyBorder="1" applyAlignment="1">
      <alignment horizontal="center" vertical="center"/>
    </xf>
    <xf numFmtId="14" fontId="11" fillId="9" borderId="13" xfId="1" applyNumberFormat="1" applyFont="1" applyFill="1" applyBorder="1" applyAlignment="1">
      <alignment horizontal="center"/>
    </xf>
    <xf numFmtId="14" fontId="11" fillId="9" borderId="14" xfId="1" applyNumberFormat="1" applyFont="1" applyFill="1" applyBorder="1" applyAlignment="1">
      <alignment horizontal="center"/>
    </xf>
    <xf numFmtId="14" fontId="11" fillId="9" borderId="10" xfId="1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64" fontId="5" fillId="5" borderId="6" xfId="1" applyNumberFormat="1" applyFont="1" applyFill="1" applyBorder="1" applyAlignment="1">
      <alignment horizontal="center" wrapText="1"/>
    </xf>
    <xf numFmtId="164" fontId="5" fillId="5" borderId="10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10" xfId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5" fillId="4" borderId="2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164" fontId="9" fillId="0" borderId="0" xfId="0" applyNumberFormat="1" applyFont="1"/>
  </cellXfs>
  <cellStyles count="4">
    <cellStyle name="Κανονικό" xfId="0" builtinId="0"/>
    <cellStyle name="Κόμμα" xfId="1" builtinId="3"/>
    <cellStyle name="Κόμμα 11" xfId="2"/>
    <cellStyle name="Κόμμα 3" xfId="3"/>
  </cellStyles>
  <dxfs count="0"/>
  <tableStyles count="0" defaultTableStyle="TableStyleMedium9" defaultPivotStyle="PivotStyleLight16"/>
  <colors>
    <mruColors>
      <color rgb="FF00FFFF"/>
      <color rgb="FF00FF00"/>
      <color rgb="FFFF00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2"/>
  <sheetViews>
    <sheetView tabSelected="1" zoomScaleNormal="100" workbookViewId="0">
      <pane ySplit="2" topLeftCell="A3" activePane="bottomLeft" state="frozen"/>
      <selection pane="bottomLeft" activeCell="C32" sqref="C32"/>
    </sheetView>
  </sheetViews>
  <sheetFormatPr defaultRowHeight="12.75"/>
  <cols>
    <col min="1" max="1" width="6.77734375" style="2" bestFit="1" customWidth="1"/>
    <col min="2" max="2" width="9.33203125" style="2" bestFit="1" customWidth="1"/>
    <col min="3" max="3" width="7.88671875" style="2" bestFit="1" customWidth="1"/>
    <col min="4" max="4" width="134.109375" style="2" bestFit="1" customWidth="1"/>
    <col min="5" max="5" width="80.6640625" style="2" bestFit="1" customWidth="1"/>
    <col min="6" max="6" width="9.44140625" style="2" bestFit="1" customWidth="1"/>
    <col min="7" max="7" width="8.88671875" style="2" customWidth="1"/>
    <col min="8" max="8" width="7.88671875" style="2" customWidth="1"/>
    <col min="9" max="9" width="9.5546875" style="7" customWidth="1"/>
    <col min="10" max="10" width="7.88671875" style="2" customWidth="1"/>
    <col min="11" max="11" width="11" style="2" customWidth="1"/>
    <col min="12" max="12" width="9.44140625" style="6" customWidth="1"/>
    <col min="13" max="13" width="11" style="7" customWidth="1"/>
    <col min="14" max="14" width="8.44140625" style="6" customWidth="1"/>
    <col min="15" max="15" width="14.33203125" style="7" customWidth="1"/>
    <col min="16" max="16" width="8.44140625" style="6" customWidth="1"/>
    <col min="17" max="17" width="13.109375" style="2" customWidth="1"/>
    <col min="18" max="18" width="8.44140625" style="6" customWidth="1"/>
    <col min="19" max="19" width="8.21875" style="6" customWidth="1"/>
    <col min="20" max="20" width="8.44140625" style="6" customWidth="1"/>
    <col min="21" max="21" width="9.109375" style="2" customWidth="1"/>
    <col min="22" max="22" width="9" style="2" customWidth="1"/>
    <col min="23" max="23" width="9.21875" style="2" customWidth="1"/>
    <col min="24" max="24" width="4.77734375" style="2" customWidth="1"/>
    <col min="25" max="25" width="8.109375" style="2" customWidth="1"/>
    <col min="26" max="26" width="8.44140625" style="2" bestFit="1" customWidth="1"/>
    <col min="27" max="27" width="8.109375" style="2" customWidth="1"/>
    <col min="28" max="28" width="36.109375" style="2" customWidth="1"/>
    <col min="29" max="29" width="16.77734375" style="2" bestFit="1" customWidth="1"/>
    <col min="30" max="16384" width="8.88671875" style="2"/>
  </cols>
  <sheetData>
    <row r="1" spans="1:29" s="1" customFormat="1" ht="18" customHeight="1">
      <c r="A1" s="168" t="s">
        <v>0</v>
      </c>
      <c r="B1" s="168" t="s">
        <v>1</v>
      </c>
      <c r="C1" s="170" t="s">
        <v>19</v>
      </c>
      <c r="D1" s="168" t="s">
        <v>2</v>
      </c>
      <c r="E1" s="172" t="s">
        <v>3</v>
      </c>
      <c r="F1" s="172" t="s">
        <v>4</v>
      </c>
      <c r="G1" s="154" t="s">
        <v>83</v>
      </c>
      <c r="H1" s="152" t="s">
        <v>5</v>
      </c>
      <c r="I1" s="158" t="s">
        <v>25</v>
      </c>
      <c r="J1" s="152" t="s">
        <v>5</v>
      </c>
      <c r="K1" s="154" t="s">
        <v>26</v>
      </c>
      <c r="L1" s="152" t="s">
        <v>5</v>
      </c>
      <c r="M1" s="158" t="s">
        <v>27</v>
      </c>
      <c r="N1" s="152" t="s">
        <v>5</v>
      </c>
      <c r="O1" s="158" t="s">
        <v>28</v>
      </c>
      <c r="P1" s="152" t="s">
        <v>5</v>
      </c>
      <c r="Q1" s="154" t="s">
        <v>29</v>
      </c>
      <c r="R1" s="152" t="s">
        <v>5</v>
      </c>
      <c r="S1" s="154" t="s">
        <v>11</v>
      </c>
      <c r="T1" s="156" t="s">
        <v>5</v>
      </c>
      <c r="U1" s="154" t="s">
        <v>12</v>
      </c>
      <c r="V1" s="156" t="s">
        <v>5</v>
      </c>
      <c r="W1" s="160" t="s">
        <v>10</v>
      </c>
      <c r="Y1" s="151" t="s">
        <v>14</v>
      </c>
      <c r="Z1" s="151"/>
      <c r="AA1" s="151"/>
      <c r="AB1" s="151"/>
    </row>
    <row r="2" spans="1:29" s="1" customFormat="1" ht="18.75" thickBot="1">
      <c r="A2" s="169"/>
      <c r="B2" s="169"/>
      <c r="C2" s="171"/>
      <c r="D2" s="169"/>
      <c r="E2" s="173"/>
      <c r="F2" s="173"/>
      <c r="G2" s="155"/>
      <c r="H2" s="153"/>
      <c r="I2" s="159"/>
      <c r="J2" s="153"/>
      <c r="K2" s="155"/>
      <c r="L2" s="153"/>
      <c r="M2" s="159"/>
      <c r="N2" s="153"/>
      <c r="O2" s="159"/>
      <c r="P2" s="153"/>
      <c r="Q2" s="155"/>
      <c r="R2" s="153"/>
      <c r="S2" s="155"/>
      <c r="T2" s="157"/>
      <c r="U2" s="155"/>
      <c r="V2" s="157"/>
      <c r="W2" s="161"/>
      <c r="Y2" s="35" t="s">
        <v>15</v>
      </c>
      <c r="Z2" s="37" t="s">
        <v>21</v>
      </c>
      <c r="AA2" s="31" t="s">
        <v>22</v>
      </c>
      <c r="AB2" s="18" t="s">
        <v>16</v>
      </c>
    </row>
    <row r="3" spans="1:29" s="14" customFormat="1" ht="22.5">
      <c r="A3" s="116" t="s">
        <v>34</v>
      </c>
      <c r="B3" s="20" t="s">
        <v>47</v>
      </c>
      <c r="C3" s="20" t="s">
        <v>47</v>
      </c>
      <c r="D3" s="49" t="s">
        <v>35</v>
      </c>
      <c r="E3" s="27" t="s">
        <v>36</v>
      </c>
      <c r="F3" s="125" t="s">
        <v>37</v>
      </c>
      <c r="G3" s="22"/>
      <c r="H3" s="26"/>
      <c r="I3" s="50">
        <v>2870.09</v>
      </c>
      <c r="J3" s="26">
        <v>14110</v>
      </c>
      <c r="K3" s="22"/>
      <c r="L3" s="23"/>
      <c r="M3" s="24"/>
      <c r="N3" s="23"/>
      <c r="O3" s="50">
        <v>271.95999999999998</v>
      </c>
      <c r="P3" s="23">
        <v>1434</v>
      </c>
      <c r="Q3" s="22"/>
      <c r="R3" s="23"/>
      <c r="S3" s="24">
        <v>503.99</v>
      </c>
      <c r="T3" s="23">
        <v>2208</v>
      </c>
      <c r="U3" s="24">
        <v>1036.5</v>
      </c>
      <c r="V3" s="28">
        <v>4540</v>
      </c>
      <c r="W3" s="136">
        <v>46148</v>
      </c>
      <c r="Y3" s="29">
        <f t="shared" ref="Y3:Y27" si="0">H3+N3</f>
        <v>0</v>
      </c>
      <c r="Z3" s="102">
        <f t="shared" ref="Z3:Z27" si="1">J3+P3</f>
        <v>15544</v>
      </c>
      <c r="AA3" s="41">
        <f t="shared" ref="AA3:AA27" si="2">L3+R3</f>
        <v>0</v>
      </c>
      <c r="AB3" s="19" t="s">
        <v>20</v>
      </c>
    </row>
    <row r="4" spans="1:29" s="14" customFormat="1" ht="15" customHeight="1">
      <c r="A4" s="117"/>
      <c r="B4" s="20" t="s">
        <v>47</v>
      </c>
      <c r="C4" s="20" t="s">
        <v>47</v>
      </c>
      <c r="D4" s="49" t="s">
        <v>38</v>
      </c>
      <c r="E4" s="27" t="s">
        <v>36</v>
      </c>
      <c r="F4" s="150"/>
      <c r="G4" s="22"/>
      <c r="H4" s="26"/>
      <c r="I4" s="22"/>
      <c r="J4" s="26"/>
      <c r="K4" s="22"/>
      <c r="L4" s="23"/>
      <c r="M4" s="24"/>
      <c r="N4" s="23"/>
      <c r="O4" s="50">
        <v>37.5</v>
      </c>
      <c r="P4" s="23">
        <v>151</v>
      </c>
      <c r="Q4" s="22"/>
      <c r="R4" s="23"/>
      <c r="S4" s="24">
        <v>185.17</v>
      </c>
      <c r="T4" s="23">
        <v>2470</v>
      </c>
      <c r="U4" s="24">
        <v>1355.77</v>
      </c>
      <c r="V4" s="28">
        <v>5338</v>
      </c>
      <c r="W4" s="137"/>
      <c r="Y4" s="29">
        <f t="shared" si="0"/>
        <v>0</v>
      </c>
      <c r="Z4" s="102">
        <f t="shared" si="1"/>
        <v>151</v>
      </c>
      <c r="AA4" s="41">
        <f t="shared" si="2"/>
        <v>0</v>
      </c>
      <c r="AB4" s="19" t="s">
        <v>20</v>
      </c>
    </row>
    <row r="5" spans="1:29" s="14" customFormat="1" ht="15" customHeight="1">
      <c r="A5" s="117"/>
      <c r="B5" s="139" t="s">
        <v>47</v>
      </c>
      <c r="C5" s="139" t="s">
        <v>47</v>
      </c>
      <c r="D5" s="49" t="s">
        <v>39</v>
      </c>
      <c r="E5" s="49" t="s">
        <v>81</v>
      </c>
      <c r="F5" s="150"/>
      <c r="G5" s="22"/>
      <c r="H5" s="26"/>
      <c r="I5" s="22"/>
      <c r="J5" s="26"/>
      <c r="K5" s="22"/>
      <c r="L5" s="23"/>
      <c r="M5" s="24"/>
      <c r="N5" s="23"/>
      <c r="O5" s="50">
        <v>15.5</v>
      </c>
      <c r="P5" s="23">
        <v>58</v>
      </c>
      <c r="Q5" s="22"/>
      <c r="R5" s="23"/>
      <c r="S5" s="24">
        <v>1218.96</v>
      </c>
      <c r="T5" s="23">
        <v>4492</v>
      </c>
      <c r="U5" s="24">
        <v>2502.85</v>
      </c>
      <c r="V5" s="28">
        <v>9224</v>
      </c>
      <c r="W5" s="137"/>
      <c r="Y5" s="29">
        <f t="shared" si="0"/>
        <v>0</v>
      </c>
      <c r="Z5" s="102">
        <f t="shared" si="1"/>
        <v>58</v>
      </c>
      <c r="AA5" s="41">
        <f t="shared" si="2"/>
        <v>0</v>
      </c>
      <c r="AB5" s="19" t="s">
        <v>20</v>
      </c>
    </row>
    <row r="6" spans="1:29" s="14" customFormat="1" ht="15" customHeight="1">
      <c r="A6" s="117"/>
      <c r="B6" s="140"/>
      <c r="C6" s="140"/>
      <c r="D6" s="60" t="s">
        <v>41</v>
      </c>
      <c r="E6" s="49" t="s">
        <v>81</v>
      </c>
      <c r="F6" s="150"/>
      <c r="G6" s="22"/>
      <c r="H6" s="26"/>
      <c r="I6" s="62" t="s">
        <v>47</v>
      </c>
      <c r="J6" s="26"/>
      <c r="K6" s="22"/>
      <c r="L6" s="23"/>
      <c r="M6" s="24"/>
      <c r="N6" s="23"/>
      <c r="O6" s="62" t="s">
        <v>47</v>
      </c>
      <c r="P6" s="23"/>
      <c r="Q6" s="22"/>
      <c r="R6" s="23"/>
      <c r="S6" s="62" t="s">
        <v>47</v>
      </c>
      <c r="T6" s="63" t="s">
        <v>47</v>
      </c>
      <c r="U6" s="62" t="s">
        <v>47</v>
      </c>
      <c r="V6" s="73" t="s">
        <v>47</v>
      </c>
      <c r="W6" s="137"/>
      <c r="Y6" s="29">
        <f t="shared" si="0"/>
        <v>0</v>
      </c>
      <c r="Z6" s="102">
        <f t="shared" si="1"/>
        <v>0</v>
      </c>
      <c r="AA6" s="41">
        <f t="shared" si="2"/>
        <v>0</v>
      </c>
      <c r="AB6" s="19" t="s">
        <v>20</v>
      </c>
    </row>
    <row r="7" spans="1:29" s="14" customFormat="1" ht="15" customHeight="1">
      <c r="A7" s="117"/>
      <c r="B7" s="140"/>
      <c r="C7" s="140"/>
      <c r="D7" s="60" t="s">
        <v>40</v>
      </c>
      <c r="E7" s="49" t="s">
        <v>81</v>
      </c>
      <c r="F7" s="150"/>
      <c r="G7" s="22"/>
      <c r="H7" s="26"/>
      <c r="I7" s="62" t="s">
        <v>47</v>
      </c>
      <c r="J7" s="26"/>
      <c r="K7" s="22"/>
      <c r="L7" s="23"/>
      <c r="M7" s="24"/>
      <c r="N7" s="23"/>
      <c r="O7" s="62" t="s">
        <v>47</v>
      </c>
      <c r="P7" s="23"/>
      <c r="Q7" s="22"/>
      <c r="R7" s="23"/>
      <c r="S7" s="62" t="s">
        <v>47</v>
      </c>
      <c r="T7" s="63" t="s">
        <v>47</v>
      </c>
      <c r="U7" s="62" t="s">
        <v>47</v>
      </c>
      <c r="V7" s="73" t="s">
        <v>47</v>
      </c>
      <c r="W7" s="137"/>
      <c r="Y7" s="29">
        <f t="shared" si="0"/>
        <v>0</v>
      </c>
      <c r="Z7" s="102">
        <f t="shared" si="1"/>
        <v>0</v>
      </c>
      <c r="AA7" s="41">
        <f t="shared" si="2"/>
        <v>0</v>
      </c>
      <c r="AB7" s="19" t="s">
        <v>20</v>
      </c>
    </row>
    <row r="8" spans="1:29" s="14" customFormat="1" ht="15" customHeight="1">
      <c r="A8" s="117"/>
      <c r="B8" s="140"/>
      <c r="C8" s="140"/>
      <c r="D8" s="58" t="s">
        <v>42</v>
      </c>
      <c r="E8" s="49" t="s">
        <v>81</v>
      </c>
      <c r="F8" s="150"/>
      <c r="G8" s="22"/>
      <c r="H8" s="26"/>
      <c r="I8" s="62" t="s">
        <v>47</v>
      </c>
      <c r="J8" s="26"/>
      <c r="K8" s="22"/>
      <c r="L8" s="23"/>
      <c r="M8" s="24"/>
      <c r="N8" s="23"/>
      <c r="O8" s="62" t="s">
        <v>47</v>
      </c>
      <c r="P8" s="23"/>
      <c r="Q8" s="22"/>
      <c r="R8" s="23"/>
      <c r="S8" s="62" t="s">
        <v>47</v>
      </c>
      <c r="T8" s="63" t="s">
        <v>47</v>
      </c>
      <c r="U8" s="62" t="s">
        <v>47</v>
      </c>
      <c r="V8" s="73" t="s">
        <v>47</v>
      </c>
      <c r="W8" s="137"/>
      <c r="Y8" s="29">
        <f t="shared" si="0"/>
        <v>0</v>
      </c>
      <c r="Z8" s="102">
        <f t="shared" si="1"/>
        <v>0</v>
      </c>
      <c r="AA8" s="41">
        <f t="shared" si="2"/>
        <v>0</v>
      </c>
      <c r="AB8" s="19" t="s">
        <v>20</v>
      </c>
    </row>
    <row r="9" spans="1:29" s="14" customFormat="1" ht="15" customHeight="1">
      <c r="A9" s="117"/>
      <c r="B9" s="140"/>
      <c r="C9" s="140"/>
      <c r="D9" s="58" t="s">
        <v>43</v>
      </c>
      <c r="E9" s="49" t="s">
        <v>81</v>
      </c>
      <c r="F9" s="150"/>
      <c r="G9" s="22"/>
      <c r="H9" s="26"/>
      <c r="I9" s="62" t="s">
        <v>47</v>
      </c>
      <c r="J9" s="26"/>
      <c r="K9" s="22"/>
      <c r="L9" s="23"/>
      <c r="M9" s="24"/>
      <c r="N9" s="23"/>
      <c r="O9" s="62" t="s">
        <v>47</v>
      </c>
      <c r="P9" s="23"/>
      <c r="Q9" s="22"/>
      <c r="R9" s="23"/>
      <c r="S9" s="62" t="s">
        <v>47</v>
      </c>
      <c r="T9" s="63" t="s">
        <v>47</v>
      </c>
      <c r="U9" s="62" t="s">
        <v>47</v>
      </c>
      <c r="V9" s="73" t="s">
        <v>47</v>
      </c>
      <c r="W9" s="137"/>
      <c r="Y9" s="29">
        <f t="shared" si="0"/>
        <v>0</v>
      </c>
      <c r="Z9" s="102">
        <f t="shared" si="1"/>
        <v>0</v>
      </c>
      <c r="AA9" s="41">
        <f t="shared" si="2"/>
        <v>0</v>
      </c>
      <c r="AB9" s="19" t="s">
        <v>20</v>
      </c>
    </row>
    <row r="10" spans="1:29" s="14" customFormat="1" ht="15" customHeight="1">
      <c r="A10" s="117"/>
      <c r="B10" s="140"/>
      <c r="C10" s="140"/>
      <c r="D10" s="58" t="s">
        <v>44</v>
      </c>
      <c r="E10" s="49" t="s">
        <v>81</v>
      </c>
      <c r="F10" s="150"/>
      <c r="G10" s="22"/>
      <c r="H10" s="26"/>
      <c r="I10" s="62" t="s">
        <v>47</v>
      </c>
      <c r="J10" s="26"/>
      <c r="K10" s="22"/>
      <c r="L10" s="23"/>
      <c r="M10" s="24"/>
      <c r="N10" s="23"/>
      <c r="O10" s="62" t="s">
        <v>47</v>
      </c>
      <c r="P10" s="23"/>
      <c r="Q10" s="22"/>
      <c r="R10" s="23"/>
      <c r="S10" s="62" t="s">
        <v>47</v>
      </c>
      <c r="T10" s="63" t="s">
        <v>47</v>
      </c>
      <c r="U10" s="62" t="s">
        <v>47</v>
      </c>
      <c r="V10" s="73" t="s">
        <v>47</v>
      </c>
      <c r="W10" s="137"/>
      <c r="Y10" s="29">
        <f t="shared" si="0"/>
        <v>0</v>
      </c>
      <c r="Z10" s="102">
        <f t="shared" si="1"/>
        <v>0</v>
      </c>
      <c r="AA10" s="41">
        <f t="shared" si="2"/>
        <v>0</v>
      </c>
      <c r="AB10" s="19" t="s">
        <v>20</v>
      </c>
    </row>
    <row r="11" spans="1:29" s="14" customFormat="1" ht="15" customHeight="1">
      <c r="A11" s="117"/>
      <c r="B11" s="141"/>
      <c r="C11" s="141"/>
      <c r="D11" s="59" t="s">
        <v>45</v>
      </c>
      <c r="E11" s="49" t="s">
        <v>81</v>
      </c>
      <c r="F11" s="150"/>
      <c r="G11" s="22"/>
      <c r="H11" s="26"/>
      <c r="I11" s="62" t="s">
        <v>47</v>
      </c>
      <c r="J11" s="26"/>
      <c r="K11" s="22"/>
      <c r="L11" s="23"/>
      <c r="M11" s="24"/>
      <c r="N11" s="23"/>
      <c r="O11" s="62" t="s">
        <v>47</v>
      </c>
      <c r="P11" s="23"/>
      <c r="Q11" s="22"/>
      <c r="R11" s="23"/>
      <c r="S11" s="62" t="s">
        <v>47</v>
      </c>
      <c r="T11" s="63" t="s">
        <v>47</v>
      </c>
      <c r="U11" s="62" t="s">
        <v>47</v>
      </c>
      <c r="V11" s="73" t="s">
        <v>47</v>
      </c>
      <c r="W11" s="137"/>
      <c r="Y11" s="29">
        <f t="shared" si="0"/>
        <v>0</v>
      </c>
      <c r="Z11" s="102">
        <f t="shared" si="1"/>
        <v>0</v>
      </c>
      <c r="AA11" s="41">
        <f t="shared" si="2"/>
        <v>0</v>
      </c>
      <c r="AB11" s="19" t="s">
        <v>20</v>
      </c>
    </row>
    <row r="12" spans="1:29" s="14" customFormat="1" ht="15.75" customHeight="1" thickBot="1">
      <c r="A12" s="118"/>
      <c r="B12" s="20" t="s">
        <v>47</v>
      </c>
      <c r="C12" s="20" t="s">
        <v>47</v>
      </c>
      <c r="D12" s="65" t="s">
        <v>46</v>
      </c>
      <c r="E12" s="66" t="s">
        <v>51</v>
      </c>
      <c r="F12" s="126"/>
      <c r="G12" s="67"/>
      <c r="H12" s="68"/>
      <c r="I12" s="67"/>
      <c r="J12" s="68"/>
      <c r="K12" s="67"/>
      <c r="L12" s="69"/>
      <c r="M12" s="70"/>
      <c r="N12" s="69"/>
      <c r="O12" s="71">
        <v>47</v>
      </c>
      <c r="P12" s="69">
        <v>177</v>
      </c>
      <c r="Q12" s="67"/>
      <c r="R12" s="69"/>
      <c r="S12" s="70">
        <v>220.21</v>
      </c>
      <c r="T12" s="69">
        <v>3856</v>
      </c>
      <c r="U12" s="70">
        <v>2094.79</v>
      </c>
      <c r="V12" s="72">
        <v>7720</v>
      </c>
      <c r="W12" s="138"/>
      <c r="Y12" s="106">
        <f t="shared" si="0"/>
        <v>0</v>
      </c>
      <c r="Z12" s="107">
        <f t="shared" si="1"/>
        <v>177</v>
      </c>
      <c r="AA12" s="106">
        <f t="shared" si="2"/>
        <v>0</v>
      </c>
      <c r="AB12" s="108" t="s">
        <v>20</v>
      </c>
      <c r="AC12" s="110"/>
    </row>
    <row r="13" spans="1:29" s="14" customFormat="1" ht="22.5">
      <c r="A13" s="119" t="s">
        <v>48</v>
      </c>
      <c r="B13" s="142" t="s">
        <v>47</v>
      </c>
      <c r="C13" s="144" t="s">
        <v>47</v>
      </c>
      <c r="D13" s="49" t="s">
        <v>49</v>
      </c>
      <c r="E13" s="122" t="s">
        <v>52</v>
      </c>
      <c r="F13" s="122" t="s">
        <v>37</v>
      </c>
      <c r="G13" s="78"/>
      <c r="H13" s="26"/>
      <c r="I13" s="78"/>
      <c r="J13" s="79"/>
      <c r="K13" s="78"/>
      <c r="L13" s="80"/>
      <c r="M13" s="81"/>
      <c r="N13" s="80"/>
      <c r="O13" s="78"/>
      <c r="P13" s="80"/>
      <c r="Q13" s="78"/>
      <c r="R13" s="80"/>
      <c r="S13" s="81"/>
      <c r="T13" s="80"/>
      <c r="U13" s="81"/>
      <c r="V13" s="80"/>
      <c r="W13" s="147">
        <v>46245</v>
      </c>
      <c r="Y13" s="41">
        <f t="shared" si="0"/>
        <v>0</v>
      </c>
      <c r="Z13" s="105">
        <f t="shared" si="1"/>
        <v>0</v>
      </c>
      <c r="AA13" s="41">
        <f t="shared" si="2"/>
        <v>0</v>
      </c>
      <c r="AB13" s="19" t="s">
        <v>20</v>
      </c>
      <c r="AC13" s="77" t="s">
        <v>54</v>
      </c>
    </row>
    <row r="14" spans="1:29" s="14" customFormat="1" ht="15" customHeight="1">
      <c r="A14" s="120"/>
      <c r="B14" s="140"/>
      <c r="C14" s="145"/>
      <c r="D14" s="47" t="s">
        <v>50</v>
      </c>
      <c r="E14" s="123"/>
      <c r="F14" s="123"/>
      <c r="G14" s="44"/>
      <c r="H14" s="45"/>
      <c r="I14" s="51">
        <v>2807.79</v>
      </c>
      <c r="J14" s="45">
        <v>16254</v>
      </c>
      <c r="K14" s="44"/>
      <c r="L14" s="46"/>
      <c r="M14" s="48"/>
      <c r="N14" s="46"/>
      <c r="O14" s="51">
        <v>349.78</v>
      </c>
      <c r="P14" s="46">
        <v>2025</v>
      </c>
      <c r="Q14" s="44"/>
      <c r="R14" s="46"/>
      <c r="S14" s="48">
        <v>411.97</v>
      </c>
      <c r="T14" s="46">
        <v>2371</v>
      </c>
      <c r="U14" s="48">
        <v>669.46</v>
      </c>
      <c r="V14" s="46">
        <v>3852</v>
      </c>
      <c r="W14" s="148"/>
      <c r="Y14" s="29">
        <f t="shared" si="0"/>
        <v>0</v>
      </c>
      <c r="Z14" s="102">
        <f t="shared" si="1"/>
        <v>18279</v>
      </c>
      <c r="AA14" s="41">
        <f t="shared" si="2"/>
        <v>0</v>
      </c>
      <c r="AB14" s="19" t="s">
        <v>20</v>
      </c>
    </row>
    <row r="15" spans="1:29" s="14" customFormat="1" ht="15" customHeight="1">
      <c r="A15" s="120"/>
      <c r="B15" s="140"/>
      <c r="C15" s="145"/>
      <c r="D15" s="47" t="s">
        <v>53</v>
      </c>
      <c r="E15" s="123"/>
      <c r="F15" s="123"/>
      <c r="G15" s="44"/>
      <c r="H15" s="45"/>
      <c r="I15" s="51">
        <v>156</v>
      </c>
      <c r="J15" s="45">
        <v>903</v>
      </c>
      <c r="K15" s="44"/>
      <c r="L15" s="46"/>
      <c r="M15" s="48"/>
      <c r="N15" s="46"/>
      <c r="O15" s="56">
        <v>24.6</v>
      </c>
      <c r="P15" s="46">
        <v>142</v>
      </c>
      <c r="Q15" s="44"/>
      <c r="R15" s="46"/>
      <c r="S15" s="48">
        <v>37.92</v>
      </c>
      <c r="T15" s="46">
        <v>218</v>
      </c>
      <c r="U15" s="48">
        <v>61.62</v>
      </c>
      <c r="V15" s="46">
        <v>354</v>
      </c>
      <c r="W15" s="148"/>
      <c r="Y15" s="29">
        <f t="shared" si="0"/>
        <v>0</v>
      </c>
      <c r="Z15" s="102">
        <f t="shared" si="1"/>
        <v>1045</v>
      </c>
      <c r="AA15" s="41">
        <f t="shared" si="2"/>
        <v>0</v>
      </c>
      <c r="AB15" s="19" t="s">
        <v>20</v>
      </c>
    </row>
    <row r="16" spans="1:29" s="14" customFormat="1" ht="15.75" customHeight="1" thickBot="1">
      <c r="A16" s="121"/>
      <c r="B16" s="143"/>
      <c r="C16" s="146"/>
      <c r="D16" s="65" t="s">
        <v>53</v>
      </c>
      <c r="E16" s="124"/>
      <c r="F16" s="124"/>
      <c r="G16" s="67"/>
      <c r="H16" s="68"/>
      <c r="I16" s="71">
        <v>35.1</v>
      </c>
      <c r="J16" s="68">
        <v>203</v>
      </c>
      <c r="K16" s="67"/>
      <c r="L16" s="69"/>
      <c r="M16" s="70"/>
      <c r="N16" s="69"/>
      <c r="O16" s="76">
        <v>10.65</v>
      </c>
      <c r="P16" s="69">
        <v>62</v>
      </c>
      <c r="Q16" s="67"/>
      <c r="R16" s="69"/>
      <c r="S16" s="70">
        <v>23.04</v>
      </c>
      <c r="T16" s="69">
        <v>132</v>
      </c>
      <c r="U16" s="70">
        <v>37.44</v>
      </c>
      <c r="V16" s="69">
        <v>215</v>
      </c>
      <c r="W16" s="149"/>
      <c r="Y16" s="106">
        <f t="shared" si="0"/>
        <v>0</v>
      </c>
      <c r="Z16" s="107">
        <f t="shared" si="1"/>
        <v>265</v>
      </c>
      <c r="AA16" s="106">
        <f t="shared" si="2"/>
        <v>0</v>
      </c>
      <c r="AB16" s="108" t="s">
        <v>20</v>
      </c>
    </row>
    <row r="17" spans="1:29" s="14" customFormat="1" ht="25.5">
      <c r="A17" s="61" t="s">
        <v>55</v>
      </c>
      <c r="B17" s="133" t="s">
        <v>47</v>
      </c>
      <c r="C17" s="133" t="s">
        <v>47</v>
      </c>
      <c r="D17" s="27" t="s">
        <v>56</v>
      </c>
      <c r="E17" s="125" t="s">
        <v>57</v>
      </c>
      <c r="F17" s="125" t="s">
        <v>59</v>
      </c>
      <c r="G17" s="78"/>
      <c r="H17" s="79"/>
      <c r="I17" s="78"/>
      <c r="J17" s="79"/>
      <c r="K17" s="78"/>
      <c r="L17" s="80"/>
      <c r="M17" s="81"/>
      <c r="N17" s="80"/>
      <c r="O17" s="81"/>
      <c r="P17" s="80"/>
      <c r="Q17" s="81"/>
      <c r="R17" s="80"/>
      <c r="S17" s="81"/>
      <c r="T17" s="80"/>
      <c r="U17" s="81"/>
      <c r="V17" s="80"/>
      <c r="W17" s="130">
        <v>46219</v>
      </c>
      <c r="Y17" s="41">
        <f t="shared" si="0"/>
        <v>0</v>
      </c>
      <c r="Z17" s="105">
        <f t="shared" si="1"/>
        <v>0</v>
      </c>
      <c r="AA17" s="41">
        <f t="shared" si="2"/>
        <v>0</v>
      </c>
      <c r="AB17" s="19" t="s">
        <v>20</v>
      </c>
    </row>
    <row r="18" spans="1:29" s="14" customFormat="1" ht="15.75" customHeight="1" thickBot="1">
      <c r="A18" s="64"/>
      <c r="B18" s="134"/>
      <c r="C18" s="134"/>
      <c r="D18" s="66" t="s">
        <v>58</v>
      </c>
      <c r="E18" s="126"/>
      <c r="F18" s="126"/>
      <c r="G18" s="67"/>
      <c r="H18" s="68"/>
      <c r="I18" s="71">
        <v>866.67</v>
      </c>
      <c r="J18" s="68">
        <v>4445</v>
      </c>
      <c r="K18" s="67"/>
      <c r="L18" s="69"/>
      <c r="M18" s="70"/>
      <c r="N18" s="69"/>
      <c r="O18" s="76">
        <v>105.2</v>
      </c>
      <c r="P18" s="69">
        <v>540</v>
      </c>
      <c r="Q18" s="70"/>
      <c r="R18" s="69"/>
      <c r="S18" s="70">
        <v>194.23</v>
      </c>
      <c r="T18" s="69">
        <v>985</v>
      </c>
      <c r="U18" s="70">
        <v>190.23</v>
      </c>
      <c r="V18" s="69">
        <v>964</v>
      </c>
      <c r="W18" s="135"/>
      <c r="Y18" s="106">
        <f t="shared" si="0"/>
        <v>0</v>
      </c>
      <c r="Z18" s="107">
        <f t="shared" si="1"/>
        <v>4985</v>
      </c>
      <c r="AA18" s="106">
        <f t="shared" si="2"/>
        <v>0</v>
      </c>
      <c r="AB18" s="108" t="s">
        <v>20</v>
      </c>
      <c r="AC18" s="109" t="s">
        <v>60</v>
      </c>
    </row>
    <row r="19" spans="1:29" s="14" customFormat="1" ht="39" thickBot="1">
      <c r="A19" s="82" t="s">
        <v>61</v>
      </c>
      <c r="B19" s="20" t="s">
        <v>47</v>
      </c>
      <c r="C19" s="20" t="s">
        <v>47</v>
      </c>
      <c r="D19" s="84" t="s">
        <v>62</v>
      </c>
      <c r="E19" s="99" t="s">
        <v>68</v>
      </c>
      <c r="F19" s="84" t="s">
        <v>63</v>
      </c>
      <c r="G19" s="85"/>
      <c r="H19" s="86"/>
      <c r="I19" s="85"/>
      <c r="J19" s="86"/>
      <c r="K19" s="85"/>
      <c r="L19" s="87"/>
      <c r="M19" s="88"/>
      <c r="N19" s="87"/>
      <c r="O19" s="89">
        <v>956.37</v>
      </c>
      <c r="P19" s="87">
        <v>4217</v>
      </c>
      <c r="Q19" s="88"/>
      <c r="R19" s="87"/>
      <c r="S19" s="88">
        <v>1642.5</v>
      </c>
      <c r="T19" s="87">
        <v>7159</v>
      </c>
      <c r="U19" s="88">
        <v>3133.18</v>
      </c>
      <c r="V19" s="87">
        <v>13656</v>
      </c>
      <c r="W19" s="90">
        <v>46208</v>
      </c>
      <c r="Y19" s="111">
        <f t="shared" si="0"/>
        <v>0</v>
      </c>
      <c r="Z19" s="112">
        <f t="shared" si="1"/>
        <v>4217</v>
      </c>
      <c r="AA19" s="111">
        <f t="shared" si="2"/>
        <v>0</v>
      </c>
      <c r="AB19" s="113" t="s">
        <v>20</v>
      </c>
    </row>
    <row r="20" spans="1:29" s="14" customFormat="1" ht="26.25" thickBot="1">
      <c r="A20" s="82" t="s">
        <v>64</v>
      </c>
      <c r="B20" s="82">
        <v>9459</v>
      </c>
      <c r="C20" s="83">
        <v>32975</v>
      </c>
      <c r="D20" s="84" t="s">
        <v>65</v>
      </c>
      <c r="E20" s="84" t="s">
        <v>66</v>
      </c>
      <c r="F20" s="84" t="s">
        <v>67</v>
      </c>
      <c r="G20" s="91"/>
      <c r="H20" s="92"/>
      <c r="I20" s="91"/>
      <c r="J20" s="92"/>
      <c r="K20" s="95">
        <v>917.68</v>
      </c>
      <c r="L20" s="96">
        <v>353446</v>
      </c>
      <c r="M20" s="94"/>
      <c r="N20" s="93"/>
      <c r="O20" s="94"/>
      <c r="P20" s="93"/>
      <c r="Q20" s="97">
        <v>149.01</v>
      </c>
      <c r="R20" s="96">
        <v>57254</v>
      </c>
      <c r="S20" s="97"/>
      <c r="T20" s="96"/>
      <c r="U20" s="94">
        <v>332.15</v>
      </c>
      <c r="V20" s="93">
        <v>127632</v>
      </c>
      <c r="W20" s="98">
        <v>46182</v>
      </c>
      <c r="Y20" s="111">
        <f t="shared" si="0"/>
        <v>0</v>
      </c>
      <c r="Z20" s="112">
        <f t="shared" si="1"/>
        <v>0</v>
      </c>
      <c r="AA20" s="114">
        <f t="shared" si="2"/>
        <v>410700</v>
      </c>
      <c r="AB20" s="113" t="s">
        <v>20</v>
      </c>
    </row>
    <row r="21" spans="1:29" s="14" customFormat="1" ht="13.5" thickBot="1">
      <c r="A21" s="82" t="s">
        <v>69</v>
      </c>
      <c r="B21" s="20" t="s">
        <v>47</v>
      </c>
      <c r="C21" s="20" t="s">
        <v>47</v>
      </c>
      <c r="D21" s="84" t="s">
        <v>70</v>
      </c>
      <c r="E21" s="84" t="s">
        <v>71</v>
      </c>
      <c r="F21" s="84" t="s">
        <v>72</v>
      </c>
      <c r="G21" s="91"/>
      <c r="H21" s="92"/>
      <c r="I21" s="100">
        <v>3191.91</v>
      </c>
      <c r="J21" s="92">
        <v>16174</v>
      </c>
      <c r="K21" s="91"/>
      <c r="L21" s="93"/>
      <c r="M21" s="94"/>
      <c r="N21" s="93"/>
      <c r="O21" s="101">
        <v>367.59</v>
      </c>
      <c r="P21" s="93">
        <v>1863</v>
      </c>
      <c r="Q21" s="94"/>
      <c r="R21" s="93"/>
      <c r="S21" s="94">
        <v>612.71</v>
      </c>
      <c r="T21" s="93">
        <v>2998</v>
      </c>
      <c r="U21" s="94">
        <v>996.44</v>
      </c>
      <c r="V21" s="93">
        <v>4875</v>
      </c>
      <c r="W21" s="98">
        <v>46088</v>
      </c>
      <c r="Y21" s="111">
        <f t="shared" si="0"/>
        <v>0</v>
      </c>
      <c r="Z21" s="112">
        <f t="shared" si="1"/>
        <v>18037</v>
      </c>
      <c r="AA21" s="111">
        <f t="shared" si="2"/>
        <v>0</v>
      </c>
      <c r="AB21" s="113" t="s">
        <v>20</v>
      </c>
    </row>
    <row r="22" spans="1:29" s="14" customFormat="1" ht="13.5" thickBot="1">
      <c r="A22" s="82" t="s">
        <v>73</v>
      </c>
      <c r="B22" s="104" t="s">
        <v>47</v>
      </c>
      <c r="C22" s="104" t="s">
        <v>47</v>
      </c>
      <c r="D22" s="84" t="s">
        <v>74</v>
      </c>
      <c r="E22" s="84" t="s">
        <v>84</v>
      </c>
      <c r="F22" s="84" t="s">
        <v>75</v>
      </c>
      <c r="G22" s="91"/>
      <c r="H22" s="92"/>
      <c r="I22" s="100">
        <v>1300</v>
      </c>
      <c r="J22" s="92">
        <v>6163</v>
      </c>
      <c r="K22" s="91"/>
      <c r="L22" s="93"/>
      <c r="M22" s="94"/>
      <c r="N22" s="93"/>
      <c r="O22" s="94"/>
      <c r="P22" s="93"/>
      <c r="Q22" s="94"/>
      <c r="R22" s="93"/>
      <c r="S22" s="94">
        <v>189.06</v>
      </c>
      <c r="T22" s="93">
        <v>749</v>
      </c>
      <c r="U22" s="94">
        <v>307.42</v>
      </c>
      <c r="V22" s="93">
        <v>1113</v>
      </c>
      <c r="W22" s="98">
        <v>45988</v>
      </c>
      <c r="Y22" s="111">
        <f t="shared" si="0"/>
        <v>0</v>
      </c>
      <c r="Z22" s="112">
        <f t="shared" si="1"/>
        <v>6163</v>
      </c>
      <c r="AA22" s="111">
        <f t="shared" si="2"/>
        <v>0</v>
      </c>
      <c r="AB22" s="113" t="s">
        <v>20</v>
      </c>
    </row>
    <row r="23" spans="1:29" s="14" customFormat="1">
      <c r="A23" s="116" t="s">
        <v>76</v>
      </c>
      <c r="B23" s="20" t="s">
        <v>77</v>
      </c>
      <c r="C23" s="20" t="s">
        <v>47</v>
      </c>
      <c r="D23" s="27" t="s">
        <v>78</v>
      </c>
      <c r="E23" s="127" t="s">
        <v>79</v>
      </c>
      <c r="F23" s="125" t="s">
        <v>47</v>
      </c>
      <c r="G23" s="22"/>
      <c r="H23" s="26"/>
      <c r="I23" s="22"/>
      <c r="J23" s="26"/>
      <c r="K23" s="22"/>
      <c r="L23" s="23"/>
      <c r="M23" s="24"/>
      <c r="N23" s="23"/>
      <c r="O23" s="74">
        <v>5.5</v>
      </c>
      <c r="P23" s="23">
        <v>22</v>
      </c>
      <c r="Q23" s="24"/>
      <c r="R23" s="23"/>
      <c r="S23" s="24">
        <v>103.57</v>
      </c>
      <c r="T23" s="23">
        <v>505.85</v>
      </c>
      <c r="U23" s="24">
        <v>320.76</v>
      </c>
      <c r="V23" s="23">
        <v>1408</v>
      </c>
      <c r="W23" s="130">
        <v>46150</v>
      </c>
      <c r="Y23" s="41">
        <f t="shared" si="0"/>
        <v>0</v>
      </c>
      <c r="Z23" s="105">
        <f t="shared" si="1"/>
        <v>22</v>
      </c>
      <c r="AA23" s="41">
        <f t="shared" si="2"/>
        <v>0</v>
      </c>
      <c r="AB23" s="19" t="s">
        <v>20</v>
      </c>
    </row>
    <row r="24" spans="1:29" s="14" customFormat="1" ht="15" customHeight="1">
      <c r="A24" s="117"/>
      <c r="B24" s="20" t="s">
        <v>47</v>
      </c>
      <c r="C24" s="20" t="s">
        <v>47</v>
      </c>
      <c r="D24" s="3" t="s">
        <v>82</v>
      </c>
      <c r="E24" s="128"/>
      <c r="F24" s="150"/>
      <c r="G24" s="44"/>
      <c r="H24" s="45"/>
      <c r="I24" s="44"/>
      <c r="J24" s="45"/>
      <c r="K24" s="44"/>
      <c r="L24" s="46"/>
      <c r="M24" s="48"/>
      <c r="N24" s="46"/>
      <c r="O24" s="56">
        <v>39</v>
      </c>
      <c r="P24" s="46">
        <v>144</v>
      </c>
      <c r="Q24" s="48"/>
      <c r="R24" s="46"/>
      <c r="S24" s="48">
        <v>182.73</v>
      </c>
      <c r="T24" s="46">
        <v>10961</v>
      </c>
      <c r="U24" s="48">
        <v>5831.64</v>
      </c>
      <c r="V24" s="46">
        <v>21491</v>
      </c>
      <c r="W24" s="131"/>
      <c r="Y24" s="29">
        <f t="shared" si="0"/>
        <v>0</v>
      </c>
      <c r="Z24" s="102">
        <f t="shared" si="1"/>
        <v>144</v>
      </c>
      <c r="AA24" s="41">
        <f t="shared" si="2"/>
        <v>0</v>
      </c>
      <c r="AB24" s="19" t="s">
        <v>20</v>
      </c>
    </row>
    <row r="25" spans="1:29" s="14" customFormat="1" ht="15.75" customHeight="1" thickBot="1">
      <c r="A25" s="118"/>
      <c r="B25" s="104" t="s">
        <v>47</v>
      </c>
      <c r="C25" s="104" t="s">
        <v>47</v>
      </c>
      <c r="D25" s="66" t="s">
        <v>80</v>
      </c>
      <c r="E25" s="129"/>
      <c r="F25" s="126"/>
      <c r="G25" s="67"/>
      <c r="H25" s="68"/>
      <c r="I25" s="67"/>
      <c r="J25" s="68"/>
      <c r="K25" s="67"/>
      <c r="L25" s="69"/>
      <c r="M25" s="70"/>
      <c r="N25" s="69"/>
      <c r="O25" s="76">
        <v>3.5</v>
      </c>
      <c r="P25" s="69">
        <v>13</v>
      </c>
      <c r="Q25" s="70"/>
      <c r="R25" s="69"/>
      <c r="S25" s="70">
        <v>50.05</v>
      </c>
      <c r="T25" s="69">
        <v>184</v>
      </c>
      <c r="U25" s="70">
        <v>118.32</v>
      </c>
      <c r="V25" s="69">
        <v>436.05</v>
      </c>
      <c r="W25" s="132"/>
      <c r="Y25" s="106">
        <f t="shared" si="0"/>
        <v>0</v>
      </c>
      <c r="Z25" s="107">
        <f t="shared" si="1"/>
        <v>13</v>
      </c>
      <c r="AA25" s="106">
        <f t="shared" si="2"/>
        <v>0</v>
      </c>
      <c r="AB25" s="108" t="s">
        <v>20</v>
      </c>
    </row>
    <row r="26" spans="1:29" s="14" customFormat="1">
      <c r="A26" s="20"/>
      <c r="B26" s="20"/>
      <c r="C26" s="21"/>
      <c r="D26" s="27"/>
      <c r="E26" s="27"/>
      <c r="F26" s="27"/>
      <c r="G26" s="22"/>
      <c r="H26" s="26"/>
      <c r="I26" s="50"/>
      <c r="J26" s="26"/>
      <c r="K26" s="53"/>
      <c r="L26" s="23"/>
      <c r="M26" s="24"/>
      <c r="N26" s="23"/>
      <c r="O26" s="74"/>
      <c r="P26" s="23"/>
      <c r="Q26" s="75"/>
      <c r="R26" s="23"/>
      <c r="S26" s="24"/>
      <c r="T26" s="23"/>
      <c r="U26" s="24"/>
      <c r="V26" s="23"/>
      <c r="W26" s="30"/>
      <c r="Y26" s="41">
        <f t="shared" si="0"/>
        <v>0</v>
      </c>
      <c r="Z26" s="41">
        <f t="shared" si="1"/>
        <v>0</v>
      </c>
      <c r="AA26" s="41">
        <f t="shared" si="2"/>
        <v>0</v>
      </c>
      <c r="AB26" s="19" t="s">
        <v>20</v>
      </c>
    </row>
    <row r="27" spans="1:29" s="14" customFormat="1">
      <c r="A27" s="4"/>
      <c r="B27" s="4"/>
      <c r="C27" s="43"/>
      <c r="D27" s="3"/>
      <c r="E27" s="3"/>
      <c r="F27" s="3"/>
      <c r="G27" s="44"/>
      <c r="H27" s="45"/>
      <c r="I27" s="51"/>
      <c r="J27" s="45"/>
      <c r="K27" s="54"/>
      <c r="L27" s="46"/>
      <c r="M27" s="48"/>
      <c r="N27" s="46"/>
      <c r="O27" s="56"/>
      <c r="P27" s="46"/>
      <c r="Q27" s="57"/>
      <c r="R27" s="46"/>
      <c r="S27" s="48"/>
      <c r="T27" s="46"/>
      <c r="U27" s="48"/>
      <c r="V27" s="46"/>
      <c r="W27" s="30"/>
      <c r="Y27" s="29">
        <f t="shared" si="0"/>
        <v>0</v>
      </c>
      <c r="Z27" s="29">
        <f t="shared" si="1"/>
        <v>0</v>
      </c>
      <c r="AA27" s="41">
        <f t="shared" si="2"/>
        <v>0</v>
      </c>
      <c r="AB27" s="19" t="s">
        <v>20</v>
      </c>
    </row>
    <row r="28" spans="1:29" s="14" customFormat="1">
      <c r="A28" s="9"/>
      <c r="B28" s="9"/>
      <c r="C28" s="10"/>
      <c r="D28" s="33"/>
      <c r="E28" s="11"/>
      <c r="F28" s="11"/>
      <c r="G28" s="12"/>
      <c r="H28" s="12"/>
      <c r="I28" s="12"/>
      <c r="J28" s="12"/>
      <c r="K28" s="12"/>
      <c r="L28" s="15"/>
      <c r="M28" s="13"/>
      <c r="N28" s="15"/>
      <c r="O28" s="13"/>
      <c r="P28" s="15"/>
      <c r="Q28" s="13"/>
      <c r="R28" s="15"/>
      <c r="S28" s="15"/>
      <c r="T28" s="15"/>
      <c r="U28" s="13"/>
      <c r="V28" s="13"/>
      <c r="W28" s="13"/>
    </row>
    <row r="29" spans="1:29" s="14" customFormat="1">
      <c r="A29" s="9"/>
      <c r="B29" s="9"/>
      <c r="C29" s="10"/>
      <c r="D29" s="33"/>
      <c r="E29" s="11"/>
      <c r="F29" s="11"/>
      <c r="G29" s="12"/>
      <c r="H29" s="12"/>
      <c r="I29" s="12"/>
      <c r="J29" s="12"/>
      <c r="K29" s="12"/>
      <c r="L29" s="15"/>
      <c r="M29" s="13"/>
      <c r="N29" s="15"/>
      <c r="O29" s="13"/>
      <c r="P29" s="15"/>
      <c r="Q29" s="13"/>
      <c r="R29" s="15"/>
      <c r="S29" s="15"/>
      <c r="T29" s="15"/>
      <c r="U29" s="13"/>
      <c r="V29" s="13"/>
      <c r="W29" s="13"/>
      <c r="AA29" s="115">
        <f>AA20</f>
        <v>410700</v>
      </c>
    </row>
    <row r="30" spans="1:29">
      <c r="A30" s="165" t="s">
        <v>6</v>
      </c>
      <c r="B30" s="166"/>
      <c r="C30" s="166"/>
      <c r="D30" s="166"/>
      <c r="E30" s="167"/>
      <c r="F30" s="167"/>
      <c r="G30" s="5">
        <f t="shared" ref="G30:V30" si="3">SUM(G3:G29)</f>
        <v>0</v>
      </c>
      <c r="H30" s="16">
        <f t="shared" si="3"/>
        <v>0</v>
      </c>
      <c r="I30" s="52">
        <f t="shared" si="3"/>
        <v>11227.560000000001</v>
      </c>
      <c r="J30" s="16">
        <f t="shared" si="3"/>
        <v>58252</v>
      </c>
      <c r="K30" s="55">
        <f t="shared" si="3"/>
        <v>917.68</v>
      </c>
      <c r="L30" s="16">
        <f t="shared" si="3"/>
        <v>353446</v>
      </c>
      <c r="M30" s="5">
        <f t="shared" si="3"/>
        <v>0</v>
      </c>
      <c r="N30" s="16">
        <f t="shared" si="3"/>
        <v>0</v>
      </c>
      <c r="O30" s="5">
        <f t="shared" si="3"/>
        <v>2234.15</v>
      </c>
      <c r="P30" s="16">
        <f t="shared" si="3"/>
        <v>10848</v>
      </c>
      <c r="Q30" s="5">
        <f t="shared" si="3"/>
        <v>149.01</v>
      </c>
      <c r="R30" s="16">
        <f t="shared" si="3"/>
        <v>57254</v>
      </c>
      <c r="S30" s="5">
        <f t="shared" si="3"/>
        <v>5576.11</v>
      </c>
      <c r="T30" s="16">
        <f t="shared" si="3"/>
        <v>39288.85</v>
      </c>
      <c r="U30" s="5">
        <f t="shared" si="3"/>
        <v>18988.57</v>
      </c>
      <c r="V30" s="16">
        <f t="shared" si="3"/>
        <v>202818.05</v>
      </c>
      <c r="W30" s="17"/>
      <c r="Y30" s="16">
        <f>SUM(Y3:Y29)</f>
        <v>0</v>
      </c>
      <c r="Z30" s="32">
        <f>SUM(Z3:Z29)</f>
        <v>69100</v>
      </c>
      <c r="AA30" s="103">
        <f>SUM(AA3:AA27)-AA29</f>
        <v>0</v>
      </c>
      <c r="AB30" s="25" t="s">
        <v>17</v>
      </c>
    </row>
    <row r="31" spans="1:29">
      <c r="W31" s="13"/>
      <c r="Y31" s="36"/>
      <c r="Z31" s="36">
        <v>46272</v>
      </c>
    </row>
    <row r="32" spans="1:29">
      <c r="F32" s="34"/>
      <c r="G32" s="34" t="s">
        <v>23</v>
      </c>
      <c r="H32" s="8"/>
      <c r="I32" s="42" t="s">
        <v>24</v>
      </c>
      <c r="J32" s="40"/>
      <c r="K32" s="2" t="s">
        <v>30</v>
      </c>
      <c r="M32" s="34" t="s">
        <v>23</v>
      </c>
      <c r="N32" s="8"/>
      <c r="O32" s="42" t="s">
        <v>24</v>
      </c>
      <c r="P32" s="40"/>
      <c r="Q32" s="2" t="s">
        <v>30</v>
      </c>
      <c r="W32" s="13"/>
      <c r="X32" s="34"/>
      <c r="Y32" s="8"/>
    </row>
    <row r="33" spans="1:28">
      <c r="F33" s="34"/>
      <c r="G33" s="8"/>
      <c r="H33" s="34"/>
      <c r="I33" s="40"/>
      <c r="J33" s="34"/>
      <c r="K33" s="8"/>
      <c r="N33" s="34"/>
      <c r="O33" s="40"/>
      <c r="P33" s="34"/>
      <c r="Q33" s="8"/>
      <c r="W33" s="13"/>
      <c r="Y33" s="39" t="s">
        <v>23</v>
      </c>
      <c r="Z33" s="38" t="s">
        <v>24</v>
      </c>
      <c r="AA33" s="2" t="s">
        <v>30</v>
      </c>
    </row>
    <row r="34" spans="1:28">
      <c r="A34" s="164" t="s">
        <v>9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3"/>
      <c r="AB34" s="2" t="s">
        <v>18</v>
      </c>
    </row>
    <row r="35" spans="1:28">
      <c r="A35" s="163" t="s">
        <v>13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W35" s="13"/>
    </row>
    <row r="36" spans="1:28">
      <c r="G36" s="2">
        <v>1.3</v>
      </c>
      <c r="H36" s="2">
        <v>1.2</v>
      </c>
      <c r="I36" s="7" t="s">
        <v>31</v>
      </c>
      <c r="J36" s="2" t="s">
        <v>32</v>
      </c>
      <c r="K36" s="2" t="s">
        <v>33</v>
      </c>
      <c r="W36" s="13"/>
    </row>
    <row r="37" spans="1:28">
      <c r="E37" s="8"/>
      <c r="F37" s="7"/>
      <c r="G37" s="2">
        <v>49.77</v>
      </c>
      <c r="H37" s="7">
        <v>54.56</v>
      </c>
      <c r="I37" s="7">
        <f>H37*15%</f>
        <v>8.1839999999999993</v>
      </c>
      <c r="J37" s="8">
        <f>H37*16%</f>
        <v>8.7296000000000014</v>
      </c>
      <c r="K37" s="8">
        <f>H37*40%</f>
        <v>21.824000000000002</v>
      </c>
    </row>
    <row r="38" spans="1:28">
      <c r="F38" s="8"/>
      <c r="J38" s="8">
        <f>H37*24%</f>
        <v>13.0944</v>
      </c>
      <c r="Z38" s="174"/>
    </row>
    <row r="39" spans="1:28">
      <c r="Z39" s="174"/>
    </row>
    <row r="40" spans="1:28">
      <c r="Z40" s="174"/>
    </row>
    <row r="41" spans="1:28" ht="12.75" customHeight="1">
      <c r="D41" s="162" t="s">
        <v>7</v>
      </c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</row>
    <row r="42" spans="1:28" ht="12.75" customHeight="1"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</row>
    <row r="43" spans="1:28" ht="12.75" customHeight="1"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</row>
    <row r="44" spans="1:28" ht="12.75" customHeight="1"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</row>
    <row r="45" spans="1:28" ht="12.75" customHeight="1"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</row>
    <row r="48" spans="1:28" ht="12.75" customHeight="1">
      <c r="D48" s="162" t="s">
        <v>8</v>
      </c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</row>
    <row r="49" spans="4:22" ht="12.75" customHeight="1"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</row>
    <row r="50" spans="4:22" ht="12.75" customHeight="1"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</row>
    <row r="51" spans="4:22" ht="12.75" customHeight="1"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</row>
    <row r="52" spans="4:22" ht="12.75" customHeight="1"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</row>
  </sheetData>
  <mergeCells count="49">
    <mergeCell ref="K1:K2"/>
    <mergeCell ref="J1:J2"/>
    <mergeCell ref="H1:H2"/>
    <mergeCell ref="F1:F2"/>
    <mergeCell ref="I1:I2"/>
    <mergeCell ref="G1:G2"/>
    <mergeCell ref="A1:A2"/>
    <mergeCell ref="B1:B2"/>
    <mergeCell ref="C1:C2"/>
    <mergeCell ref="D1:D2"/>
    <mergeCell ref="E1:E2"/>
    <mergeCell ref="D41:V45"/>
    <mergeCell ref="D48:V52"/>
    <mergeCell ref="A35:T35"/>
    <mergeCell ref="A34:V34"/>
    <mergeCell ref="A30:F30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P1:P2"/>
    <mergeCell ref="O1:O2"/>
    <mergeCell ref="W23:W25"/>
    <mergeCell ref="B17:B18"/>
    <mergeCell ref="C17:C18"/>
    <mergeCell ref="W17:W18"/>
    <mergeCell ref="W3:W12"/>
    <mergeCell ref="B5:B11"/>
    <mergeCell ref="C5:C11"/>
    <mergeCell ref="B13:B16"/>
    <mergeCell ref="C13:C16"/>
    <mergeCell ref="W13:W16"/>
    <mergeCell ref="F23:F25"/>
    <mergeCell ref="F17:F18"/>
    <mergeCell ref="F13:F16"/>
    <mergeCell ref="F3:F12"/>
    <mergeCell ref="A3:A12"/>
    <mergeCell ref="A13:A16"/>
    <mergeCell ref="A23:A25"/>
    <mergeCell ref="E13:E16"/>
    <mergeCell ref="E17:E18"/>
    <mergeCell ref="E23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2026-10-15T06:15:36Z</dcterms:modified>
</cp:coreProperties>
</file>