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28635" windowHeight="12585"/>
  </bookViews>
  <sheets>
    <sheet name="219γ1α" sheetId="4" r:id="rId1"/>
  </sheets>
  <definedNames>
    <definedName name="_xlnm._FilterDatabase" localSheetId="0" hidden="1">'219γ1α'!$F$1:$F$43</definedName>
  </definedNames>
  <calcPr calcId="125725"/>
</workbook>
</file>

<file path=xl/calcChain.xml><?xml version="1.0" encoding="utf-8"?>
<calcChain xmlns="http://schemas.openxmlformats.org/spreadsheetml/2006/main">
  <c r="AA20" i="4"/>
  <c r="AA19"/>
  <c r="AG20"/>
  <c r="AF20"/>
  <c r="AD20"/>
  <c r="AA3" l="1"/>
  <c r="AA4"/>
  <c r="AA5"/>
  <c r="AA6"/>
  <c r="AA7"/>
  <c r="AA8"/>
  <c r="AA9"/>
  <c r="AA10"/>
  <c r="AA11"/>
  <c r="AA12"/>
  <c r="Z15"/>
  <c r="Z16"/>
  <c r="Z17"/>
  <c r="Z4"/>
  <c r="Z5"/>
  <c r="Z6"/>
  <c r="Z7"/>
  <c r="Z8"/>
  <c r="Z9"/>
  <c r="Z10"/>
  <c r="Z11"/>
  <c r="Z12"/>
  <c r="Z13"/>
  <c r="Z3"/>
  <c r="Y4"/>
  <c r="Y5"/>
  <c r="Y6"/>
  <c r="Y7"/>
  <c r="Y8"/>
  <c r="Y9"/>
  <c r="Y10"/>
  <c r="Y11"/>
  <c r="Y12"/>
  <c r="Y13"/>
  <c r="Y15"/>
  <c r="Y16"/>
  <c r="Y17"/>
  <c r="O20"/>
  <c r="P20"/>
  <c r="I20"/>
  <c r="J20"/>
  <c r="AA17" l="1"/>
  <c r="AA16"/>
  <c r="AA15"/>
  <c r="AA13"/>
  <c r="Q8"/>
  <c r="Q6"/>
  <c r="Q5"/>
  <c r="Q4"/>
  <c r="Q3"/>
  <c r="K3"/>
  <c r="H20"/>
  <c r="M20"/>
  <c r="N20"/>
  <c r="Y3"/>
  <c r="S20"/>
  <c r="T20"/>
  <c r="U20"/>
  <c r="V20"/>
  <c r="Z20" l="1"/>
  <c r="Y20"/>
  <c r="G20"/>
  <c r="K20"/>
  <c r="L20"/>
  <c r="Q20"/>
  <c r="R20"/>
  <c r="Z23" l="1"/>
</calcChain>
</file>

<file path=xl/sharedStrings.xml><?xml version="1.0" encoding="utf-8"?>
<sst xmlns="http://schemas.openxmlformats.org/spreadsheetml/2006/main" count="140" uniqueCount="84">
  <si>
    <t>αΑ</t>
  </si>
  <si>
    <t>αρ. συμβολ</t>
  </si>
  <si>
    <t>πράξη</t>
  </si>
  <si>
    <t>υπόλογος</t>
  </si>
  <si>
    <t>περιοχή</t>
  </si>
  <si>
    <t>με ΖΗΛ π.χ.-1</t>
  </si>
  <si>
    <t>ΣΥΝΟΛΑ</t>
  </si>
  <si>
    <t xml:space="preserve">ο έλεγχος ΤΑΝ θα ξανάρθει για το διάστημα 2013-5ος   έως   2016-6ος (πιθανόν να ξαναγυρίσει στα παλιά )     … φυσικά , ΔΕΝ θα τα πληρώσω εγώ   ………..  οπότε σιγά σιγά σας περιμένω για τροποποίηση των συμβολαίων </t>
  </si>
  <si>
    <t xml:space="preserve">ΦΥΣΙΚΑ  ……….   ΚΑΙ θα υπάρξει έλεγχος του ΤΑΣ { = 11% επί των δικαιωμάτων της ΑΓΑΠΕ }     …. για 1998 έως 2016-6ος            … φυσικά , ΔΕΝ θα τα πληρώσω εγώ    οπότε σιγά σιγά σας περιμένω για τροποποίηση των συμβολαίων </t>
  </si>
  <si>
    <t>2016-6ο εξωβελίζονται τα κ-15-17    ΚΑΙ τα ταμεία ενσωματώνονται στο ΕΦΚΑ</t>
  </si>
  <si>
    <t>ημερομηνία απαίτησης</t>
  </si>
  <si>
    <t>διαφυγών ΦΠΑ</t>
  </si>
  <si>
    <t>διαφυγών φόρος εισοδήματος</t>
  </si>
  <si>
    <t>η καταγραφή σταμάτησε το 2006-2ο ΛΟΓΩ BrB &amp; μετακομίσεων γραφείων             ΘΑ συνεχιστεί εν ευθέτω χρόνω</t>
  </si>
  <si>
    <t>ΤΑΝ -ΤΑΣ</t>
  </si>
  <si>
    <t>ποσό</t>
  </si>
  <si>
    <t>αιτιολογία κατάθεσης</t>
  </si>
  <si>
    <t>ΤΕΡΖΙΔΗΣ -ΖΗΛΙΑΧΩΒΙΝΟΣ ΚΥΡΟΣ =πειραιως-GR 44 0171 2030 0062 0316 7896 553</t>
  </si>
  <si>
    <t>ΤΕΡΖΙΔΗΣ ΖΗΛΙΑΧΩΒΙΝΟΣ ΓΕΩΡΓΙΟΣ =πειραιως-GR 40 0171 2030 0062 0316 7897 886</t>
  </si>
  <si>
    <t>ημερομηνία</t>
  </si>
  <si>
    <t>διαφυγόντα ΤΑΝ-κ-18 &amp; ΤΑΣ &amp; χαρτ ΒΑΣΕΙ zηλ</t>
  </si>
  <si>
    <t>219-8</t>
  </si>
  <si>
    <t>σύσταση ΟΕ</t>
  </si>
  <si>
    <t>τροποποίηση ΟΕ-α' σε ΟΕ-β'</t>
  </si>
  <si>
    <t>τροποποίηση ΟΕ-γ' σε ΟΕ-δ'</t>
  </si>
  <si>
    <t>τροποποίηση ΟΕ</t>
  </si>
  <si>
    <t>λύση ΟΕ</t>
  </si>
  <si>
    <t>ΛΙΜΕΝΑΣ &amp; ΠΟΤΑΜΙΑ</t>
  </si>
  <si>
    <t xml:space="preserve">λύση ΟΕ </t>
  </si>
  <si>
    <t>;;;???</t>
  </si>
  <si>
    <t>το 2020</t>
  </si>
  <si>
    <t>ΜΗ χρεωθέντες πόροι κ-15-17 &amp; κ-18 &amp; ΤΑΣ στο συμβόλαιο 12.758-12/11/2015</t>
  </si>
  <si>
    <t>ΜΗ χρεωθέντες πόροι κ-15-17 &amp; κ-18 &amp; ΤΑΣ στο συμβόλαιο 13.561-27/12/2016</t>
  </si>
  <si>
    <t>ΜΗ χρεωθέντες πόροι κ-15-17 &amp; κ-18 &amp; ΤΑΣ στο συμβόλαιο 13.596-03/01/2017</t>
  </si>
  <si>
    <t>219-10</t>
  </si>
  <si>
    <t>ΟΕ σύσταση</t>
  </si>
  <si>
    <t>ΟΕ τροποποίηση {= μεταβίβαση μεριδίων</t>
  </si>
  <si>
    <t>ΛΙΜΕΝΑΡΙΑ</t>
  </si>
  <si>
    <t>ΜΗ χρεωθέντες πόροι κ-15-17 &amp; κ-18 &amp; ΤΑΣ στο συμβόλαιο 6.044-29/05/2006</t>
  </si>
  <si>
    <t>219-23κ</t>
  </si>
  <si>
    <t>μίσθωσης νταμάρι ΣΥΝΕΧΙΣΗ</t>
  </si>
  <si>
    <t>λασκαριδη ΟΕ &amp; ΑΕ</t>
  </si>
  <si>
    <t>ΠΟΤΑΜΙΑ</t>
  </si>
  <si>
    <t>219-30</t>
  </si>
  <si>
    <t>μίσθωση νταμάρι</t>
  </si>
  <si>
    <t>καζαναςΑποστολος &amp; σια ΟΕ</t>
  </si>
  <si>
    <t xml:space="preserve">ΛΙΜΕΝΑΣ  </t>
  </si>
  <si>
    <t>219-173κ</t>
  </si>
  <si>
    <t>γεωργαληςΣιμος ΟΕ</t>
  </si>
  <si>
    <t>ΛΙΜΕΝΑΣ</t>
  </si>
  <si>
    <t>ποσό-1</t>
  </si>
  <si>
    <t>ποσό-2</t>
  </si>
  <si>
    <t>12.582 [+ 7 πολλαπλές</t>
  </si>
  <si>
    <t>συν (+) 7 πολλαπλές για το 2ο νταμάρι</t>
  </si>
  <si>
    <t xml:space="preserve">ΜΗ χρεωθέντες πόροι κ-15-17 &amp; κ-18 &amp; ΤΑΣ στο συμβόλαιο </t>
  </si>
  <si>
    <t>;;;??? [+ 3 πολλαπλές</t>
  </si>
  <si>
    <t>;;;??? [+ 2 πολλαπλές</t>
  </si>
  <si>
    <t>;;;??? [+ 10 πολλαπλές</t>
  </si>
  <si>
    <t>πληρωθήκανε</t>
  </si>
  <si>
    <t>κ-15 επερχόμενου ελέγχου ΤΑΝ</t>
  </si>
  <si>
    <t>συν (+) διαφυγόντες κ-15 βάσει  zηλ</t>
  </si>
  <si>
    <t>κ-18 ελέγχου ΤΑΝ ΠΛΗΡΩΜΕΝΑ</t>
  </si>
  <si>
    <t>διαφυγόντα ΤΑΝ-κ-18 &amp; ΤΑΣ επερχόμενων ελέγχων</t>
  </si>
  <si>
    <t>ίσως ΔΕΝ έρθουν</t>
  </si>
  <si>
    <t>έρχονται</t>
  </si>
  <si>
    <t>φαρμακείο γεωργιου ματσανη &amp; ΣΙΑ ΟΕ</t>
  </si>
  <si>
    <t>συστεγασμένα φαρμακεία γεωργιου ματσανη &amp; μΒασιλειας ΟΕ</t>
  </si>
  <si>
    <t>από αφοι βασιλειου ματσανη ΟΕ --- σε --- φαρμακειο ευαγγελος ματσανης &amp; ΣΙΑ ΟΕ [είσοδος βασιλεια /// έξοδος γεώργιος</t>
  </si>
  <si>
    <t>φαρμακειο ευαγγελος ματσανης &amp; ΣΙΑ ΟΕ</t>
  </si>
  <si>
    <t>ΑΠΌ φαρμακειο ευαγγελος ματσανης &amp; ΣΙΑ ΟΕ … ΣΕ συστεγασμένα φαρμακεία μΕυαγγελος &amp; μΑννα ΟΕ</t>
  </si>
  <si>
    <t>συστεγασμένα φαρμακεία μΕυαγγελος &amp; μΑννα ΟΕ</t>
  </si>
  <si>
    <t>γεωργιου ματσανη &amp; μΒασιλείας ΟΕ {{{ λάθος = συστεγασμένα φαρμακεία γεωργιου ματσανη &amp; μΒασιλειας ΟΕ</t>
  </si>
  <si>
    <t>συστεγασμένα φαρμακεία σταματοπουλου Κωστη Αργυρω &amp; κΚωνσταντινου ΟΕ</t>
  </si>
  <si>
    <t>μίσθωση νταμάρι [+ ΟΕ σύστασης ΣΥΜΠΛΗΡΩΣΗ</t>
  </si>
  <si>
    <t>9.095 [+ 12 { +2 για ΟΕ} πολλαπλές</t>
  </si>
  <si>
    <t>10.418 [+ 12 + 4 &amp; 5 (για τις 2 ΟΕ) πολλαπλές</t>
  </si>
  <si>
    <t>μίσθωσης 9.095 ΠΑΡΑΤΑΣΗ [  [+ των 2 ΟΕ ΣΥΜΠΛΗΡΩΣΗ</t>
  </si>
  <si>
    <t>κ-15-17 ελέγχου ΤΑΝ πληρωμένα</t>
  </si>
  <si>
    <t>;;;??? [+ 1 πολλαπλή</t>
  </si>
  <si>
    <t>ΤΟΓΚΑ</t>
  </si>
  <si>
    <t>έτη/μήνες εξόφλησης</t>
  </si>
  <si>
    <t>ζημία</t>
  </si>
  <si>
    <t>μεΖΗΛπ.χ.-1</t>
  </si>
  <si>
    <t>παππούς</t>
  </si>
</sst>
</file>

<file path=xl/styles.xml><?xml version="1.0" encoding="utf-8"?>
<styleSheet xmlns="http://schemas.openxmlformats.org/spreadsheetml/2006/main">
  <numFmts count="2">
    <numFmt numFmtId="43" formatCode="_-* #,##0.00\ _€_-;\-* #,##0.00\ _€_-;_-* &quot;-&quot;??\ _€_-;_-@_-"/>
    <numFmt numFmtId="164" formatCode="_-* #,##0\ _€_-;\-* #,##0\ _€_-;_-* &quot;-&quot;??\ _€_-;_-@_-"/>
  </numFmts>
  <fonts count="18">
    <font>
      <sz val="12"/>
      <color theme="1"/>
      <name val="Arial"/>
      <family val="2"/>
      <charset val="161"/>
    </font>
    <font>
      <sz val="12"/>
      <color theme="1"/>
      <name val="Arial"/>
      <family val="2"/>
      <charset val="161"/>
    </font>
    <font>
      <b/>
      <sz val="8"/>
      <color theme="1"/>
      <name val="Arial"/>
      <family val="2"/>
      <charset val="161"/>
    </font>
    <font>
      <sz val="8"/>
      <color theme="1"/>
      <name val="Arial"/>
      <family val="2"/>
      <charset val="161"/>
    </font>
    <font>
      <sz val="16"/>
      <color rgb="FFFF0000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  <font>
      <b/>
      <sz val="9"/>
      <color theme="1"/>
      <name val="Arial"/>
      <family val="2"/>
      <charset val="161"/>
    </font>
    <font>
      <b/>
      <sz val="14"/>
      <color theme="1"/>
      <name val="Arial"/>
      <family val="2"/>
      <charset val="161"/>
    </font>
    <font>
      <sz val="14"/>
      <color theme="1"/>
      <name val="Arial"/>
      <family val="2"/>
      <charset val="161"/>
    </font>
    <font>
      <sz val="10"/>
      <color theme="1"/>
      <name val="Arial"/>
      <family val="2"/>
      <charset val="161"/>
    </font>
    <font>
      <sz val="10"/>
      <name val="Arial"/>
      <family val="2"/>
      <charset val="161"/>
    </font>
    <font>
      <b/>
      <sz val="10"/>
      <color rgb="FF0070C0"/>
      <name val="Arial"/>
      <family val="2"/>
      <charset val="161"/>
    </font>
    <font>
      <b/>
      <sz val="10"/>
      <color rgb="FF00B050"/>
      <name val="Arial"/>
      <family val="2"/>
      <charset val="161"/>
    </font>
    <font>
      <sz val="11"/>
      <color theme="1"/>
      <name val="Calibri"/>
      <family val="2"/>
      <charset val="161"/>
      <scheme val="minor"/>
    </font>
    <font>
      <b/>
      <u/>
      <sz val="10"/>
      <color rgb="FFFF0000"/>
      <name val="Arial"/>
      <family val="2"/>
      <charset val="161"/>
    </font>
    <font>
      <b/>
      <u val="singleAccounting"/>
      <sz val="10"/>
      <color rgb="FFFF0000"/>
      <name val="Arial"/>
      <family val="2"/>
      <charset val="161"/>
    </font>
    <font>
      <sz val="8"/>
      <name val="Arial"/>
      <family val="2"/>
      <charset val="161"/>
    </font>
  </fonts>
  <fills count="11">
    <fill>
      <patternFill patternType="none"/>
    </fill>
    <fill>
      <patternFill patternType="gray125"/>
    </fill>
    <fill>
      <patternFill patternType="solid">
        <fgColor rgb="FFFF00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</cellStyleXfs>
  <cellXfs count="160">
    <xf numFmtId="0" fontId="0" fillId="0" borderId="0" xfId="0"/>
    <xf numFmtId="0" fontId="3" fillId="0" borderId="0" xfId="0" applyFont="1"/>
    <xf numFmtId="0" fontId="9" fillId="0" borderId="0" xfId="0" applyFont="1"/>
    <xf numFmtId="0" fontId="10" fillId="0" borderId="0" xfId="0" applyFont="1"/>
    <xf numFmtId="43" fontId="10" fillId="0" borderId="1" xfId="1" applyFont="1" applyFill="1" applyBorder="1"/>
    <xf numFmtId="43" fontId="10" fillId="0" borderId="1" xfId="1" applyFont="1" applyFill="1" applyBorder="1" applyAlignment="1">
      <alignment horizontal="center"/>
    </xf>
    <xf numFmtId="43" fontId="6" fillId="0" borderId="1" xfId="1" applyFont="1" applyBorder="1"/>
    <xf numFmtId="164" fontId="10" fillId="0" borderId="0" xfId="1" applyNumberFormat="1" applyFont="1"/>
    <xf numFmtId="43" fontId="10" fillId="0" borderId="0" xfId="1" applyFont="1"/>
    <xf numFmtId="43" fontId="10" fillId="0" borderId="0" xfId="0" applyNumberFormat="1" applyFont="1"/>
    <xf numFmtId="0" fontId="3" fillId="0" borderId="1" xfId="0" applyFont="1" applyFill="1" applyBorder="1" applyAlignment="1">
      <alignment horizontal="left" wrapText="1"/>
    </xf>
    <xf numFmtId="14" fontId="11" fillId="0" borderId="1" xfId="0" applyNumberFormat="1" applyFont="1" applyFill="1" applyBorder="1" applyAlignment="1">
      <alignment horizontal="center" vertical="center"/>
    </xf>
    <xf numFmtId="164" fontId="11" fillId="0" borderId="0" xfId="1" applyNumberFormat="1" applyFont="1" applyFill="1" applyBorder="1" applyAlignment="1">
      <alignment horizontal="center" vertical="center"/>
    </xf>
    <xf numFmtId="14" fontId="11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wrapText="1"/>
    </xf>
    <xf numFmtId="0" fontId="10" fillId="0" borderId="0" xfId="0" applyFont="1" applyFill="1" applyBorder="1" applyAlignment="1">
      <alignment horizontal="left" wrapText="1"/>
    </xf>
    <xf numFmtId="43" fontId="10" fillId="0" borderId="0" xfId="1" applyFont="1" applyFill="1" applyBorder="1" applyAlignment="1">
      <alignment horizontal="center"/>
    </xf>
    <xf numFmtId="43" fontId="10" fillId="0" borderId="0" xfId="1" applyFont="1" applyFill="1" applyBorder="1"/>
    <xf numFmtId="0" fontId="10" fillId="0" borderId="0" xfId="0" applyFont="1" applyFill="1" applyBorder="1"/>
    <xf numFmtId="164" fontId="10" fillId="0" borderId="1" xfId="1" applyNumberFormat="1" applyFont="1" applyFill="1" applyBorder="1"/>
    <xf numFmtId="164" fontId="10" fillId="0" borderId="0" xfId="1" applyNumberFormat="1" applyFont="1" applyFill="1" applyBorder="1"/>
    <xf numFmtId="164" fontId="6" fillId="0" borderId="1" xfId="1" applyNumberFormat="1" applyFont="1" applyBorder="1"/>
    <xf numFmtId="164" fontId="10" fillId="0" borderId="1" xfId="1" applyNumberFormat="1" applyFont="1" applyFill="1" applyBorder="1" applyAlignment="1">
      <alignment horizontal="center"/>
    </xf>
    <xf numFmtId="43" fontId="10" fillId="6" borderId="1" xfId="1" applyFont="1" applyFill="1" applyBorder="1" applyAlignment="1">
      <alignment horizontal="center"/>
    </xf>
    <xf numFmtId="164" fontId="10" fillId="6" borderId="1" xfId="1" applyNumberFormat="1" applyFont="1" applyFill="1" applyBorder="1"/>
    <xf numFmtId="164" fontId="10" fillId="0" borderId="0" xfId="0" applyNumberFormat="1" applyFont="1" applyFill="1" applyBorder="1"/>
    <xf numFmtId="14" fontId="12" fillId="0" borderId="0" xfId="1" applyNumberFormat="1" applyFont="1" applyFill="1" applyBorder="1"/>
    <xf numFmtId="0" fontId="9" fillId="0" borderId="4" xfId="0" applyFont="1" applyBorder="1" applyAlignment="1">
      <alignment horizontal="center"/>
    </xf>
    <xf numFmtId="164" fontId="10" fillId="0" borderId="7" xfId="0" applyNumberFormat="1" applyFont="1" applyFill="1" applyBorder="1"/>
    <xf numFmtId="0" fontId="3" fillId="0" borderId="7" xfId="0" applyFont="1" applyFill="1" applyBorder="1"/>
    <xf numFmtId="164" fontId="11" fillId="0" borderId="7" xfId="1" applyNumberFormat="1" applyFont="1" applyFill="1" applyBorder="1" applyAlignment="1">
      <alignment horizontal="center" vertical="center"/>
    </xf>
    <xf numFmtId="43" fontId="10" fillId="0" borderId="7" xfId="1" applyFont="1" applyFill="1" applyBorder="1" applyAlignment="1">
      <alignment horizontal="center"/>
    </xf>
    <xf numFmtId="164" fontId="10" fillId="0" borderId="7" xfId="1" applyNumberFormat="1" applyFont="1" applyFill="1" applyBorder="1"/>
    <xf numFmtId="43" fontId="10" fillId="0" borderId="7" xfId="1" applyFont="1" applyFill="1" applyBorder="1"/>
    <xf numFmtId="43" fontId="10" fillId="6" borderId="7" xfId="1" applyFont="1" applyFill="1" applyBorder="1"/>
    <xf numFmtId="164" fontId="10" fillId="6" borderId="7" xfId="1" applyNumberFormat="1" applyFont="1" applyFill="1" applyBorder="1"/>
    <xf numFmtId="0" fontId="15" fillId="0" borderId="0" xfId="0" applyFont="1"/>
    <xf numFmtId="164" fontId="11" fillId="0" borderId="4" xfId="1" applyNumberFormat="1" applyFont="1" applyFill="1" applyBorder="1" applyAlignment="1">
      <alignment horizontal="center" vertical="center"/>
    </xf>
    <xf numFmtId="164" fontId="10" fillId="0" borderId="4" xfId="1" applyNumberFormat="1" applyFont="1" applyFill="1" applyBorder="1"/>
    <xf numFmtId="43" fontId="10" fillId="0" borderId="4" xfId="1" applyFont="1" applyFill="1" applyBorder="1"/>
    <xf numFmtId="164" fontId="10" fillId="6" borderId="4" xfId="1" applyNumberFormat="1" applyFont="1" applyFill="1" applyBorder="1"/>
    <xf numFmtId="164" fontId="10" fillId="0" borderId="4" xfId="0" applyNumberFormat="1" applyFont="1" applyFill="1" applyBorder="1"/>
    <xf numFmtId="0" fontId="3" fillId="0" borderId="4" xfId="0" applyFont="1" applyFill="1" applyBorder="1"/>
    <xf numFmtId="0" fontId="10" fillId="0" borderId="7" xfId="0" applyFont="1" applyFill="1" applyBorder="1" applyAlignment="1">
      <alignment horizontal="left" wrapText="1"/>
    </xf>
    <xf numFmtId="43" fontId="10" fillId="6" borderId="4" xfId="1" applyFont="1" applyFill="1" applyBorder="1" applyAlignment="1">
      <alignment horizontal="center"/>
    </xf>
    <xf numFmtId="43" fontId="10" fillId="7" borderId="1" xfId="1" applyFont="1" applyFill="1" applyBorder="1" applyAlignment="1">
      <alignment horizontal="center"/>
    </xf>
    <xf numFmtId="43" fontId="10" fillId="7" borderId="1" xfId="1" applyFont="1" applyFill="1" applyBorder="1"/>
    <xf numFmtId="14" fontId="11" fillId="0" borderId="12" xfId="0" applyNumberFormat="1" applyFont="1" applyFill="1" applyBorder="1" applyAlignment="1">
      <alignment horizontal="center" vertical="center"/>
    </xf>
    <xf numFmtId="14" fontId="11" fillId="0" borderId="11" xfId="0" applyNumberFormat="1" applyFont="1" applyFill="1" applyBorder="1" applyAlignment="1">
      <alignment horizontal="center" vertical="center"/>
    </xf>
    <xf numFmtId="0" fontId="11" fillId="0" borderId="10" xfId="0" applyFont="1" applyFill="1" applyBorder="1" applyAlignment="1">
      <alignment horizontal="left"/>
    </xf>
    <xf numFmtId="0" fontId="11" fillId="0" borderId="1" xfId="0" applyFont="1" applyFill="1" applyBorder="1" applyAlignment="1">
      <alignment horizontal="left"/>
    </xf>
    <xf numFmtId="0" fontId="10" fillId="0" borderId="9" xfId="0" applyFont="1" applyFill="1" applyBorder="1" applyAlignment="1">
      <alignment horizontal="left" wrapText="1"/>
    </xf>
    <xf numFmtId="43" fontId="10" fillId="3" borderId="1" xfId="1" applyFont="1" applyFill="1" applyBorder="1" applyAlignment="1">
      <alignment horizontal="center"/>
    </xf>
    <xf numFmtId="43" fontId="10" fillId="3" borderId="4" xfId="1" applyFont="1" applyFill="1" applyBorder="1" applyAlignment="1">
      <alignment horizontal="center"/>
    </xf>
    <xf numFmtId="14" fontId="11" fillId="0" borderId="7" xfId="0" applyNumberFormat="1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left" wrapText="1"/>
    </xf>
    <xf numFmtId="164" fontId="11" fillId="0" borderId="7" xfId="1" applyNumberFormat="1" applyFont="1" applyFill="1" applyBorder="1"/>
    <xf numFmtId="14" fontId="11" fillId="0" borderId="4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left" wrapText="1"/>
    </xf>
    <xf numFmtId="43" fontId="10" fillId="3" borderId="14" xfId="1" applyFont="1" applyFill="1" applyBorder="1" applyAlignment="1">
      <alignment horizontal="center"/>
    </xf>
    <xf numFmtId="43" fontId="10" fillId="6" borderId="4" xfId="1" applyFont="1" applyFill="1" applyBorder="1"/>
    <xf numFmtId="164" fontId="10" fillId="0" borderId="18" xfId="1" applyNumberFormat="1" applyFont="1" applyFill="1" applyBorder="1"/>
    <xf numFmtId="164" fontId="10" fillId="6" borderId="4" xfId="0" applyNumberFormat="1" applyFont="1" applyFill="1" applyBorder="1"/>
    <xf numFmtId="0" fontId="3" fillId="6" borderId="4" xfId="0" applyFont="1" applyFill="1" applyBorder="1"/>
    <xf numFmtId="164" fontId="11" fillId="0" borderId="19" xfId="1" applyNumberFormat="1" applyFont="1" applyFill="1" applyBorder="1" applyAlignment="1">
      <alignment horizontal="center" vertical="center"/>
    </xf>
    <xf numFmtId="14" fontId="11" fillId="0" borderId="19" xfId="0" applyNumberFormat="1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left" wrapText="1"/>
    </xf>
    <xf numFmtId="0" fontId="10" fillId="0" borderId="19" xfId="0" applyFont="1" applyFill="1" applyBorder="1" applyAlignment="1">
      <alignment horizontal="left" wrapText="1"/>
    </xf>
    <xf numFmtId="43" fontId="10" fillId="0" borderId="19" xfId="1" applyFont="1" applyFill="1" applyBorder="1" applyAlignment="1">
      <alignment horizontal="center"/>
    </xf>
    <xf numFmtId="164" fontId="10" fillId="0" borderId="19" xfId="1" applyNumberFormat="1" applyFont="1" applyFill="1" applyBorder="1"/>
    <xf numFmtId="43" fontId="10" fillId="0" borderId="19" xfId="1" applyFont="1" applyFill="1" applyBorder="1"/>
    <xf numFmtId="43" fontId="10" fillId="6" borderId="19" xfId="1" applyFont="1" applyFill="1" applyBorder="1"/>
    <xf numFmtId="164" fontId="10" fillId="6" borderId="19" xfId="1" applyNumberFormat="1" applyFont="1" applyFill="1" applyBorder="1"/>
    <xf numFmtId="14" fontId="12" fillId="0" borderId="19" xfId="1" applyNumberFormat="1" applyFont="1" applyFill="1" applyBorder="1" applyAlignment="1"/>
    <xf numFmtId="164" fontId="10" fillId="0" borderId="14" xfId="1" applyNumberFormat="1" applyFont="1" applyFill="1" applyBorder="1"/>
    <xf numFmtId="164" fontId="10" fillId="0" borderId="7" xfId="1" applyNumberFormat="1" applyFont="1" applyFill="1" applyBorder="1" applyAlignment="1">
      <alignment horizontal="center"/>
    </xf>
    <xf numFmtId="164" fontId="10" fillId="6" borderId="1" xfId="1" applyNumberFormat="1" applyFont="1" applyFill="1" applyBorder="1" applyAlignment="1">
      <alignment horizontal="center"/>
    </xf>
    <xf numFmtId="164" fontId="10" fillId="6" borderId="4" xfId="1" applyNumberFormat="1" applyFont="1" applyFill="1" applyBorder="1" applyAlignment="1">
      <alignment horizontal="center"/>
    </xf>
    <xf numFmtId="164" fontId="10" fillId="3" borderId="4" xfId="1" applyNumberFormat="1" applyFont="1" applyFill="1" applyBorder="1" applyAlignment="1">
      <alignment horizontal="center"/>
    </xf>
    <xf numFmtId="164" fontId="10" fillId="0" borderId="19" xfId="1" applyNumberFormat="1" applyFont="1" applyFill="1" applyBorder="1" applyAlignment="1">
      <alignment horizontal="center"/>
    </xf>
    <xf numFmtId="164" fontId="10" fillId="0" borderId="0" xfId="1" applyNumberFormat="1" applyFont="1" applyFill="1" applyBorder="1" applyAlignment="1">
      <alignment horizontal="center"/>
    </xf>
    <xf numFmtId="14" fontId="12" fillId="0" borderId="0" xfId="1" applyNumberFormat="1" applyFont="1" applyFill="1" applyBorder="1" applyAlignment="1"/>
    <xf numFmtId="0" fontId="9" fillId="9" borderId="4" xfId="0" applyFont="1" applyFill="1" applyBorder="1" applyAlignment="1">
      <alignment horizontal="center"/>
    </xf>
    <xf numFmtId="164" fontId="6" fillId="9" borderId="1" xfId="1" applyNumberFormat="1" applyFont="1" applyFill="1" applyBorder="1"/>
    <xf numFmtId="164" fontId="6" fillId="7" borderId="1" xfId="1" applyNumberFormat="1" applyFont="1" applyFill="1" applyBorder="1"/>
    <xf numFmtId="0" fontId="9" fillId="7" borderId="4" xfId="0" applyFont="1" applyFill="1" applyBorder="1" applyAlignment="1">
      <alignment horizontal="center"/>
    </xf>
    <xf numFmtId="164" fontId="10" fillId="7" borderId="7" xfId="0" applyNumberFormat="1" applyFont="1" applyFill="1" applyBorder="1"/>
    <xf numFmtId="43" fontId="10" fillId="9" borderId="19" xfId="1" applyFont="1" applyFill="1" applyBorder="1" applyAlignment="1">
      <alignment horizontal="center"/>
    </xf>
    <xf numFmtId="43" fontId="10" fillId="9" borderId="19" xfId="1" applyFont="1" applyFill="1" applyBorder="1"/>
    <xf numFmtId="164" fontId="16" fillId="0" borderId="0" xfId="0" applyNumberFormat="1" applyFont="1"/>
    <xf numFmtId="164" fontId="10" fillId="3" borderId="1" xfId="1" applyNumberFormat="1" applyFont="1" applyFill="1" applyBorder="1" applyAlignment="1">
      <alignment horizontal="center"/>
    </xf>
    <xf numFmtId="43" fontId="10" fillId="3" borderId="7" xfId="1" applyFont="1" applyFill="1" applyBorder="1"/>
    <xf numFmtId="43" fontId="10" fillId="3" borderId="1" xfId="1" applyFont="1" applyFill="1" applyBorder="1"/>
    <xf numFmtId="43" fontId="10" fillId="3" borderId="7" xfId="1" applyFont="1" applyFill="1" applyBorder="1" applyAlignment="1">
      <alignment horizontal="center"/>
    </xf>
    <xf numFmtId="43" fontId="10" fillId="7" borderId="4" xfId="1" applyFont="1" applyFill="1" applyBorder="1"/>
    <xf numFmtId="164" fontId="10" fillId="9" borderId="7" xfId="0" applyNumberFormat="1" applyFont="1" applyFill="1" applyBorder="1"/>
    <xf numFmtId="164" fontId="10" fillId="7" borderId="4" xfId="0" applyNumberFormat="1" applyFont="1" applyFill="1" applyBorder="1"/>
    <xf numFmtId="164" fontId="10" fillId="3" borderId="2" xfId="1" applyNumberFormat="1" applyFont="1" applyFill="1" applyBorder="1" applyAlignment="1">
      <alignment horizontal="center"/>
    </xf>
    <xf numFmtId="164" fontId="10" fillId="3" borderId="14" xfId="1" applyNumberFormat="1" applyFont="1" applyFill="1" applyBorder="1" applyAlignment="1">
      <alignment horizontal="center"/>
    </xf>
    <xf numFmtId="0" fontId="10" fillId="0" borderId="0" xfId="0" applyFont="1" applyAlignment="1">
      <alignment horizontal="right"/>
    </xf>
    <xf numFmtId="43" fontId="11" fillId="0" borderId="0" xfId="1" applyFont="1" applyFill="1" applyBorder="1" applyAlignment="1"/>
    <xf numFmtId="164" fontId="10" fillId="9" borderId="4" xfId="0" applyNumberFormat="1" applyFont="1" applyFill="1" applyBorder="1"/>
    <xf numFmtId="0" fontId="10" fillId="10" borderId="0" xfId="0" applyFont="1" applyFill="1"/>
    <xf numFmtId="0" fontId="15" fillId="0" borderId="0" xfId="0" applyFont="1" applyAlignment="1">
      <alignment horizontal="right"/>
    </xf>
    <xf numFmtId="0" fontId="10" fillId="0" borderId="1" xfId="0" applyFont="1" applyFill="1" applyBorder="1" applyAlignment="1">
      <alignment horizontal="left" wrapText="1"/>
    </xf>
    <xf numFmtId="0" fontId="10" fillId="0" borderId="4" xfId="0" applyFont="1" applyFill="1" applyBorder="1" applyAlignment="1">
      <alignment horizontal="left" wrapText="1"/>
    </xf>
    <xf numFmtId="164" fontId="17" fillId="0" borderId="7" xfId="1" applyNumberFormat="1" applyFont="1" applyFill="1" applyBorder="1" applyAlignment="1">
      <alignment horizontal="center" vertical="center"/>
    </xf>
    <xf numFmtId="164" fontId="17" fillId="0" borderId="4" xfId="1" applyNumberFormat="1" applyFont="1" applyFill="1" applyBorder="1" applyAlignment="1">
      <alignment horizontal="center" vertical="center"/>
    </xf>
    <xf numFmtId="43" fontId="2" fillId="0" borderId="9" xfId="1" applyFont="1" applyFill="1" applyBorder="1" applyAlignment="1">
      <alignment horizontal="center" wrapText="1"/>
    </xf>
    <xf numFmtId="43" fontId="2" fillId="0" borderId="9" xfId="1" applyFont="1" applyBorder="1" applyAlignment="1">
      <alignment horizontal="center" wrapText="1"/>
    </xf>
    <xf numFmtId="164" fontId="2" fillId="5" borderId="9" xfId="1" applyNumberFormat="1" applyFont="1" applyFill="1" applyBorder="1" applyAlignment="1">
      <alignment horizontal="center" wrapText="1"/>
    </xf>
    <xf numFmtId="14" fontId="10" fillId="0" borderId="7" xfId="1" applyNumberFormat="1" applyFont="1" applyFill="1" applyBorder="1"/>
    <xf numFmtId="164" fontId="10" fillId="6" borderId="0" xfId="1" applyNumberFormat="1" applyFont="1" applyFill="1" applyBorder="1"/>
    <xf numFmtId="0" fontId="2" fillId="5" borderId="2" xfId="0" applyFont="1" applyFill="1" applyBorder="1" applyAlignment="1">
      <alignment horizontal="center" wrapText="1"/>
    </xf>
    <xf numFmtId="0" fontId="2" fillId="5" borderId="3" xfId="0" applyFont="1" applyFill="1" applyBorder="1" applyAlignment="1">
      <alignment horizontal="center" wrapText="1"/>
    </xf>
    <xf numFmtId="0" fontId="2" fillId="5" borderId="12" xfId="0" applyFont="1" applyFill="1" applyBorder="1" applyAlignment="1">
      <alignment horizontal="center" wrapText="1"/>
    </xf>
    <xf numFmtId="0" fontId="10" fillId="8" borderId="20" xfId="0" applyFont="1" applyFill="1" applyBorder="1" applyAlignment="1">
      <alignment horizontal="center" wrapText="1"/>
    </xf>
    <xf numFmtId="0" fontId="10" fillId="8" borderId="9" xfId="0" applyFont="1" applyFill="1" applyBorder="1" applyAlignment="1">
      <alignment horizontal="center" wrapText="1"/>
    </xf>
    <xf numFmtId="0" fontId="10" fillId="4" borderId="20" xfId="0" applyFont="1" applyFill="1" applyBorder="1" applyAlignment="1">
      <alignment horizontal="center" wrapText="1"/>
    </xf>
    <xf numFmtId="0" fontId="10" fillId="4" borderId="9" xfId="0" applyFont="1" applyFill="1" applyBorder="1" applyAlignment="1">
      <alignment horizontal="center" wrapText="1"/>
    </xf>
    <xf numFmtId="164" fontId="11" fillId="4" borderId="20" xfId="1" applyNumberFormat="1" applyFont="1" applyFill="1" applyBorder="1" applyAlignment="1">
      <alignment horizontal="center" vertical="center"/>
    </xf>
    <xf numFmtId="164" fontId="11" fillId="4" borderId="9" xfId="1" applyNumberFormat="1" applyFont="1" applyFill="1" applyBorder="1" applyAlignment="1">
      <alignment horizontal="center" vertical="center"/>
    </xf>
    <xf numFmtId="0" fontId="10" fillId="4" borderId="21" xfId="0" applyFont="1" applyFill="1" applyBorder="1" applyAlignment="1">
      <alignment horizontal="center" wrapText="1"/>
    </xf>
    <xf numFmtId="164" fontId="11" fillId="4" borderId="21" xfId="1" applyNumberFormat="1" applyFont="1" applyFill="1" applyBorder="1" applyAlignment="1">
      <alignment horizontal="center" vertical="center"/>
    </xf>
    <xf numFmtId="164" fontId="11" fillId="8" borderId="20" xfId="1" applyNumberFormat="1" applyFont="1" applyFill="1" applyBorder="1" applyAlignment="1">
      <alignment horizontal="center" vertical="center"/>
    </xf>
    <xf numFmtId="164" fontId="11" fillId="8" borderId="9" xfId="1" applyNumberFormat="1" applyFont="1" applyFill="1" applyBorder="1" applyAlignment="1">
      <alignment horizontal="center" vertical="center"/>
    </xf>
    <xf numFmtId="14" fontId="11" fillId="0" borderId="20" xfId="0" applyNumberFormat="1" applyFont="1" applyFill="1" applyBorder="1" applyAlignment="1">
      <alignment horizontal="center" vertical="center"/>
    </xf>
    <xf numFmtId="14" fontId="11" fillId="0" borderId="9" xfId="0" applyNumberFormat="1" applyFont="1" applyFill="1" applyBorder="1" applyAlignment="1">
      <alignment horizontal="center" vertical="center"/>
    </xf>
    <xf numFmtId="164" fontId="6" fillId="4" borderId="2" xfId="1" applyNumberFormat="1" applyFont="1" applyFill="1" applyBorder="1" applyAlignment="1">
      <alignment horizontal="right"/>
    </xf>
    <xf numFmtId="164" fontId="6" fillId="4" borderId="3" xfId="1" applyNumberFormat="1" applyFont="1" applyFill="1" applyBorder="1" applyAlignment="1">
      <alignment horizontal="right"/>
    </xf>
    <xf numFmtId="164" fontId="6" fillId="4" borderId="5" xfId="1" applyNumberFormat="1" applyFont="1" applyFill="1" applyBorder="1" applyAlignment="1">
      <alignment horizontal="right"/>
    </xf>
    <xf numFmtId="14" fontId="12" fillId="4" borderId="15" xfId="1" applyNumberFormat="1" applyFont="1" applyFill="1" applyBorder="1" applyAlignment="1">
      <alignment horizontal="center"/>
    </xf>
    <xf numFmtId="14" fontId="12" fillId="4" borderId="16" xfId="1" applyNumberFormat="1" applyFont="1" applyFill="1" applyBorder="1" applyAlignment="1">
      <alignment horizontal="center"/>
    </xf>
    <xf numFmtId="0" fontId="4" fillId="3" borderId="0" xfId="0" applyFont="1" applyFill="1" applyAlignment="1">
      <alignment horizontal="center" wrapText="1"/>
    </xf>
    <xf numFmtId="0" fontId="13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164" fontId="6" fillId="5" borderId="6" xfId="1" applyNumberFormat="1" applyFont="1" applyFill="1" applyBorder="1" applyAlignment="1">
      <alignment horizontal="center" wrapText="1"/>
    </xf>
    <xf numFmtId="164" fontId="6" fillId="5" borderId="9" xfId="1" applyNumberFormat="1" applyFont="1" applyFill="1" applyBorder="1" applyAlignment="1">
      <alignment horizontal="center" wrapText="1"/>
    </xf>
    <xf numFmtId="0" fontId="6" fillId="0" borderId="6" xfId="0" applyFont="1" applyBorder="1" applyAlignment="1">
      <alignment horizontal="center" wrapText="1"/>
    </xf>
    <xf numFmtId="0" fontId="6" fillId="0" borderId="9" xfId="0" applyFont="1" applyBorder="1" applyAlignment="1">
      <alignment horizontal="center" wrapText="1"/>
    </xf>
    <xf numFmtId="0" fontId="7" fillId="0" borderId="6" xfId="0" applyFont="1" applyBorder="1" applyAlignment="1">
      <alignment horizontal="center" wrapText="1"/>
    </xf>
    <xf numFmtId="0" fontId="7" fillId="0" borderId="9" xfId="0" applyFont="1" applyBorder="1" applyAlignment="1">
      <alignment horizontal="center" wrapText="1"/>
    </xf>
    <xf numFmtId="0" fontId="5" fillId="0" borderId="6" xfId="0" applyFont="1" applyBorder="1" applyAlignment="1">
      <alignment horizontal="center" wrapText="1"/>
    </xf>
    <xf numFmtId="0" fontId="5" fillId="0" borderId="9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9" xfId="0" applyFont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 wrapText="1"/>
    </xf>
    <xf numFmtId="0" fontId="9" fillId="0" borderId="1" xfId="0" applyFont="1" applyBorder="1" applyAlignment="1">
      <alignment horizontal="center"/>
    </xf>
    <xf numFmtId="0" fontId="6" fillId="5" borderId="6" xfId="0" applyFont="1" applyFill="1" applyBorder="1" applyAlignment="1">
      <alignment horizontal="center" wrapText="1"/>
    </xf>
    <xf numFmtId="0" fontId="6" fillId="5" borderId="9" xfId="0" applyFont="1" applyFill="1" applyBorder="1" applyAlignment="1">
      <alignment horizontal="center" wrapText="1"/>
    </xf>
    <xf numFmtId="43" fontId="2" fillId="2" borderId="6" xfId="1" applyFont="1" applyFill="1" applyBorder="1" applyAlignment="1">
      <alignment horizontal="center" wrapText="1"/>
    </xf>
    <xf numFmtId="43" fontId="2" fillId="2" borderId="9" xfId="1" applyFont="1" applyFill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2" fillId="0" borderId="13" xfId="0" applyFont="1" applyBorder="1" applyAlignment="1">
      <alignment horizontal="center" wrapText="1"/>
    </xf>
    <xf numFmtId="14" fontId="12" fillId="8" borderId="15" xfId="1" applyNumberFormat="1" applyFont="1" applyFill="1" applyBorder="1" applyAlignment="1">
      <alignment horizontal="center"/>
    </xf>
    <xf numFmtId="14" fontId="12" fillId="8" borderId="16" xfId="1" applyNumberFormat="1" applyFont="1" applyFill="1" applyBorder="1" applyAlignment="1">
      <alignment horizontal="center"/>
    </xf>
    <xf numFmtId="14" fontId="12" fillId="4" borderId="17" xfId="1" applyNumberFormat="1" applyFont="1" applyFill="1" applyBorder="1" applyAlignment="1">
      <alignment horizontal="center"/>
    </xf>
    <xf numFmtId="164" fontId="10" fillId="6" borderId="7" xfId="0" applyNumberFormat="1" applyFont="1" applyFill="1" applyBorder="1"/>
    <xf numFmtId="43" fontId="10" fillId="6" borderId="7" xfId="1" applyFont="1" applyFill="1" applyBorder="1" applyAlignment="1">
      <alignment horizontal="center"/>
    </xf>
  </cellXfs>
  <cellStyles count="3">
    <cellStyle name="Κανονικό" xfId="0" builtinId="0"/>
    <cellStyle name="Κόμμα" xfId="1" builtinId="3"/>
    <cellStyle name="Κόμμα 11" xfId="2"/>
  </cellStyles>
  <dxfs count="0"/>
  <tableStyles count="0" defaultTableStyle="TableStyleMedium9" defaultPivotStyle="PivotStyleLight16"/>
  <colors>
    <mruColors>
      <color rgb="FFFF00FF"/>
      <color rgb="FF00FFFF"/>
      <color rgb="FF00FF00"/>
      <color rgb="FFCC66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43"/>
  <sheetViews>
    <sheetView tabSelected="1" zoomScaleNormal="100" workbookViewId="0">
      <pane ySplit="2" topLeftCell="A3" activePane="bottomLeft" state="frozen"/>
      <selection pane="bottomLeft" activeCell="B28" sqref="B28"/>
    </sheetView>
  </sheetViews>
  <sheetFormatPr defaultRowHeight="12.75"/>
  <cols>
    <col min="1" max="1" width="6.77734375" style="3" bestFit="1" customWidth="1"/>
    <col min="2" max="2" width="26.88671875" style="3" customWidth="1"/>
    <col min="3" max="3" width="8.88671875" style="3" customWidth="1"/>
    <col min="4" max="4" width="32.5546875" style="1" bestFit="1" customWidth="1"/>
    <col min="5" max="5" width="81.33203125" style="3" bestFit="1" customWidth="1"/>
    <col min="6" max="6" width="15.6640625" style="3" customWidth="1"/>
    <col min="7" max="7" width="9.33203125" style="3" customWidth="1"/>
    <col min="8" max="8" width="7.88671875" style="3" customWidth="1"/>
    <col min="9" max="9" width="9.6640625" style="3" customWidth="1"/>
    <col min="10" max="10" width="7.88671875" style="3" customWidth="1"/>
    <col min="11" max="11" width="10.77734375" style="3" customWidth="1"/>
    <col min="12" max="12" width="9.44140625" style="7" customWidth="1"/>
    <col min="13" max="13" width="10.109375" style="8" customWidth="1"/>
    <col min="14" max="14" width="8.44140625" style="7" customWidth="1"/>
    <col min="15" max="15" width="10.21875" style="7" customWidth="1"/>
    <col min="16" max="16" width="8.44140625" style="7" customWidth="1"/>
    <col min="17" max="17" width="11" style="3" customWidth="1"/>
    <col min="18" max="18" width="8.44140625" style="7" customWidth="1"/>
    <col min="19" max="19" width="8.21875" style="7" customWidth="1"/>
    <col min="20" max="20" width="8.44140625" style="7" customWidth="1"/>
    <col min="21" max="21" width="9.109375" style="3" customWidth="1"/>
    <col min="22" max="22" width="9" style="3" customWidth="1"/>
    <col min="23" max="23" width="9.21875" style="3" customWidth="1"/>
    <col min="24" max="24" width="6.5546875" style="3" customWidth="1"/>
    <col min="25" max="25" width="9.21875" style="3" customWidth="1"/>
    <col min="26" max="27" width="8.109375" style="3" customWidth="1"/>
    <col min="28" max="28" width="59" style="3" customWidth="1"/>
    <col min="29" max="29" width="6.6640625" style="3" customWidth="1"/>
    <col min="30" max="30" width="7.5546875" style="3" customWidth="1"/>
    <col min="31" max="31" width="7.88671875" style="3" bestFit="1" customWidth="1"/>
    <col min="32" max="33" width="8.44140625" style="3" customWidth="1"/>
    <col min="34" max="16384" width="8.88671875" style="3"/>
  </cols>
  <sheetData>
    <row r="1" spans="1:33" s="2" customFormat="1" ht="18" customHeight="1">
      <c r="A1" s="138" t="s">
        <v>0</v>
      </c>
      <c r="B1" s="138" t="s">
        <v>1</v>
      </c>
      <c r="C1" s="140" t="s">
        <v>19</v>
      </c>
      <c r="D1" s="142" t="s">
        <v>2</v>
      </c>
      <c r="E1" s="144" t="s">
        <v>3</v>
      </c>
      <c r="F1" s="144" t="s">
        <v>4</v>
      </c>
      <c r="G1" s="146" t="s">
        <v>77</v>
      </c>
      <c r="H1" s="136" t="s">
        <v>5</v>
      </c>
      <c r="I1" s="146" t="s">
        <v>59</v>
      </c>
      <c r="J1" s="136" t="s">
        <v>5</v>
      </c>
      <c r="K1" s="146" t="s">
        <v>60</v>
      </c>
      <c r="L1" s="136" t="s">
        <v>5</v>
      </c>
      <c r="M1" s="151" t="s">
        <v>61</v>
      </c>
      <c r="N1" s="136" t="s">
        <v>5</v>
      </c>
      <c r="O1" s="151" t="s">
        <v>62</v>
      </c>
      <c r="P1" s="136" t="s">
        <v>5</v>
      </c>
      <c r="Q1" s="146" t="s">
        <v>20</v>
      </c>
      <c r="R1" s="136" t="s">
        <v>5</v>
      </c>
      <c r="S1" s="146" t="s">
        <v>11</v>
      </c>
      <c r="T1" s="149" t="s">
        <v>5</v>
      </c>
      <c r="U1" s="146" t="s">
        <v>12</v>
      </c>
      <c r="V1" s="149" t="s">
        <v>5</v>
      </c>
      <c r="W1" s="153" t="s">
        <v>10</v>
      </c>
      <c r="Y1" s="148" t="s">
        <v>14</v>
      </c>
      <c r="Z1" s="148"/>
      <c r="AA1" s="148"/>
      <c r="AB1" s="148"/>
      <c r="AD1" s="113" t="s">
        <v>79</v>
      </c>
      <c r="AE1" s="114"/>
      <c r="AF1" s="114"/>
      <c r="AG1" s="115"/>
    </row>
    <row r="2" spans="1:33" s="2" customFormat="1" ht="24" thickBot="1">
      <c r="A2" s="139"/>
      <c r="B2" s="139"/>
      <c r="C2" s="141"/>
      <c r="D2" s="143"/>
      <c r="E2" s="145"/>
      <c r="F2" s="145"/>
      <c r="G2" s="147"/>
      <c r="H2" s="137"/>
      <c r="I2" s="147"/>
      <c r="J2" s="137"/>
      <c r="K2" s="147"/>
      <c r="L2" s="137"/>
      <c r="M2" s="152"/>
      <c r="N2" s="137"/>
      <c r="O2" s="152"/>
      <c r="P2" s="137"/>
      <c r="Q2" s="147"/>
      <c r="R2" s="137"/>
      <c r="S2" s="147"/>
      <c r="T2" s="150"/>
      <c r="U2" s="147"/>
      <c r="V2" s="150"/>
      <c r="W2" s="154"/>
      <c r="Y2" s="27" t="s">
        <v>15</v>
      </c>
      <c r="Z2" s="85" t="s">
        <v>50</v>
      </c>
      <c r="AA2" s="82" t="s">
        <v>51</v>
      </c>
      <c r="AB2" s="27" t="s">
        <v>16</v>
      </c>
      <c r="AD2" s="108" t="s">
        <v>15</v>
      </c>
      <c r="AE2" s="108" t="s">
        <v>80</v>
      </c>
      <c r="AF2" s="109" t="s">
        <v>81</v>
      </c>
      <c r="AG2" s="110" t="s">
        <v>82</v>
      </c>
    </row>
    <row r="3" spans="1:33" s="18" customFormat="1">
      <c r="A3" s="120" t="s">
        <v>21</v>
      </c>
      <c r="B3" s="30" t="s">
        <v>55</v>
      </c>
      <c r="C3" s="47" t="s">
        <v>29</v>
      </c>
      <c r="D3" s="49" t="s">
        <v>22</v>
      </c>
      <c r="E3" s="43" t="s">
        <v>65</v>
      </c>
      <c r="F3" s="118" t="s">
        <v>27</v>
      </c>
      <c r="G3" s="31">
        <v>130</v>
      </c>
      <c r="H3" s="75">
        <v>1655</v>
      </c>
      <c r="I3" s="75"/>
      <c r="J3" s="75"/>
      <c r="K3" s="52">
        <f>2888.89-G3</f>
        <v>2758.89</v>
      </c>
      <c r="L3" s="22">
        <v>35127</v>
      </c>
      <c r="M3" s="33">
        <v>11.88</v>
      </c>
      <c r="N3" s="32">
        <v>151</v>
      </c>
      <c r="O3" s="32"/>
      <c r="P3" s="32"/>
      <c r="Q3" s="91">
        <f>382-M3</f>
        <v>370.12</v>
      </c>
      <c r="R3" s="22">
        <v>4713</v>
      </c>
      <c r="S3" s="34"/>
      <c r="T3" s="35"/>
      <c r="U3" s="52">
        <v>1018.67</v>
      </c>
      <c r="V3" s="97">
        <v>12970</v>
      </c>
      <c r="W3" s="131" t="s">
        <v>30</v>
      </c>
      <c r="Y3" s="28">
        <f t="shared" ref="Y3:Y17" si="0">H3+N3</f>
        <v>1806</v>
      </c>
      <c r="Z3" s="28">
        <f>J3+P3</f>
        <v>0</v>
      </c>
      <c r="AA3" s="95">
        <f t="shared" ref="AA3:AA12" si="1">L3+R3</f>
        <v>39840</v>
      </c>
      <c r="AB3" s="29" t="s">
        <v>54</v>
      </c>
      <c r="AD3" s="33"/>
      <c r="AE3" s="111"/>
      <c r="AF3" s="33"/>
      <c r="AG3" s="32"/>
    </row>
    <row r="4" spans="1:33" s="18" customFormat="1">
      <c r="A4" s="123"/>
      <c r="B4" s="30" t="s">
        <v>55</v>
      </c>
      <c r="C4" s="47" t="s">
        <v>29</v>
      </c>
      <c r="D4" s="50" t="s">
        <v>22</v>
      </c>
      <c r="E4" s="104" t="s">
        <v>66</v>
      </c>
      <c r="F4" s="122"/>
      <c r="G4" s="5"/>
      <c r="H4" s="22"/>
      <c r="I4" s="45">
        <v>130</v>
      </c>
      <c r="J4" s="22">
        <v>1398</v>
      </c>
      <c r="K4" s="52">
        <v>4203.33</v>
      </c>
      <c r="L4" s="22">
        <v>45215</v>
      </c>
      <c r="M4" s="4"/>
      <c r="N4" s="19"/>
      <c r="O4" s="46">
        <v>18</v>
      </c>
      <c r="P4" s="19">
        <v>194</v>
      </c>
      <c r="Q4" s="92">
        <f>600.01-M4</f>
        <v>600.01</v>
      </c>
      <c r="R4" s="22">
        <v>6261</v>
      </c>
      <c r="S4" s="52">
        <v>640.01</v>
      </c>
      <c r="T4" s="90">
        <v>6885</v>
      </c>
      <c r="U4" s="52">
        <v>1600.01</v>
      </c>
      <c r="V4" s="97">
        <v>17211</v>
      </c>
      <c r="W4" s="157"/>
      <c r="Y4" s="28">
        <f t="shared" si="0"/>
        <v>0</v>
      </c>
      <c r="Z4" s="86">
        <f t="shared" ref="Z4:Z17" si="2">J4+P4</f>
        <v>1592</v>
      </c>
      <c r="AA4" s="95">
        <f t="shared" si="1"/>
        <v>51476</v>
      </c>
      <c r="AB4" s="29" t="s">
        <v>54</v>
      </c>
      <c r="AD4" s="33"/>
      <c r="AE4" s="111"/>
      <c r="AF4" s="33"/>
      <c r="AG4" s="32"/>
    </row>
    <row r="5" spans="1:33" s="18" customFormat="1">
      <c r="A5" s="123"/>
      <c r="B5" s="30" t="s">
        <v>56</v>
      </c>
      <c r="C5" s="47" t="s">
        <v>29</v>
      </c>
      <c r="D5" s="43" t="s">
        <v>28</v>
      </c>
      <c r="E5" s="104" t="s">
        <v>71</v>
      </c>
      <c r="F5" s="122"/>
      <c r="G5" s="5"/>
      <c r="H5" s="22"/>
      <c r="I5" s="45">
        <v>130</v>
      </c>
      <c r="J5" s="22">
        <v>1398</v>
      </c>
      <c r="K5" s="52">
        <v>1314.44</v>
      </c>
      <c r="L5" s="22">
        <v>14139</v>
      </c>
      <c r="M5" s="4"/>
      <c r="N5" s="19"/>
      <c r="O5" s="46">
        <v>18</v>
      </c>
      <c r="P5" s="19">
        <v>194</v>
      </c>
      <c r="Q5" s="92">
        <f>200-M5</f>
        <v>200</v>
      </c>
      <c r="R5" s="22">
        <v>1958</v>
      </c>
      <c r="S5" s="52">
        <v>213.33</v>
      </c>
      <c r="T5" s="90">
        <v>2295</v>
      </c>
      <c r="U5" s="52">
        <v>533.33000000000004</v>
      </c>
      <c r="V5" s="97">
        <v>5735</v>
      </c>
      <c r="W5" s="157"/>
      <c r="Y5" s="28">
        <f t="shared" si="0"/>
        <v>0</v>
      </c>
      <c r="Z5" s="86">
        <f t="shared" si="2"/>
        <v>1592</v>
      </c>
      <c r="AA5" s="95">
        <f t="shared" si="1"/>
        <v>16097</v>
      </c>
      <c r="AB5" s="29" t="s">
        <v>54</v>
      </c>
      <c r="AD5" s="33"/>
      <c r="AE5" s="111"/>
      <c r="AF5" s="33"/>
      <c r="AG5" s="32"/>
    </row>
    <row r="6" spans="1:33" s="18" customFormat="1">
      <c r="A6" s="123"/>
      <c r="B6" s="30" t="s">
        <v>55</v>
      </c>
      <c r="C6" s="47" t="s">
        <v>29</v>
      </c>
      <c r="D6" s="43" t="s">
        <v>23</v>
      </c>
      <c r="E6" s="104" t="s">
        <v>67</v>
      </c>
      <c r="F6" s="122"/>
      <c r="G6" s="5"/>
      <c r="H6" s="22"/>
      <c r="I6" s="45">
        <v>130</v>
      </c>
      <c r="J6" s="22">
        <v>870</v>
      </c>
      <c r="K6" s="52">
        <v>4203.33</v>
      </c>
      <c r="L6" s="22">
        <v>28120</v>
      </c>
      <c r="M6" s="4"/>
      <c r="N6" s="19"/>
      <c r="O6" s="46">
        <v>18</v>
      </c>
      <c r="P6" s="19">
        <v>120</v>
      </c>
      <c r="Q6" s="92">
        <f>600.01-M6</f>
        <v>600.01</v>
      </c>
      <c r="R6" s="22">
        <v>3894</v>
      </c>
      <c r="S6" s="52">
        <v>640.01</v>
      </c>
      <c r="T6" s="90">
        <v>4282</v>
      </c>
      <c r="U6" s="52">
        <v>1600.01</v>
      </c>
      <c r="V6" s="97">
        <v>10704</v>
      </c>
      <c r="W6" s="157"/>
      <c r="Y6" s="28">
        <f t="shared" si="0"/>
        <v>0</v>
      </c>
      <c r="Z6" s="86">
        <f t="shared" si="2"/>
        <v>990</v>
      </c>
      <c r="AA6" s="95">
        <f t="shared" si="1"/>
        <v>32014</v>
      </c>
      <c r="AB6" s="29" t="s">
        <v>54</v>
      </c>
      <c r="AD6" s="33"/>
      <c r="AE6" s="111"/>
      <c r="AF6" s="33"/>
      <c r="AG6" s="32"/>
    </row>
    <row r="7" spans="1:33" s="18" customFormat="1">
      <c r="A7" s="123"/>
      <c r="B7" s="30" t="s">
        <v>78</v>
      </c>
      <c r="C7" s="47" t="s">
        <v>29</v>
      </c>
      <c r="D7" s="43" t="s">
        <v>24</v>
      </c>
      <c r="E7" s="104" t="s">
        <v>68</v>
      </c>
      <c r="F7" s="122"/>
      <c r="G7" s="5"/>
      <c r="H7" s="22"/>
      <c r="I7" s="5"/>
      <c r="J7" s="22"/>
      <c r="K7" s="5"/>
      <c r="L7" s="22"/>
      <c r="M7" s="5"/>
      <c r="N7" s="5"/>
      <c r="O7" s="5"/>
      <c r="P7" s="5"/>
      <c r="Q7" s="4">
        <v>84.1</v>
      </c>
      <c r="R7" s="19">
        <v>226</v>
      </c>
      <c r="S7" s="52">
        <v>89.71</v>
      </c>
      <c r="T7" s="90">
        <v>425</v>
      </c>
      <c r="U7" s="52">
        <v>244.44</v>
      </c>
      <c r="V7" s="97">
        <v>1159</v>
      </c>
      <c r="W7" s="157"/>
      <c r="Y7" s="28">
        <f t="shared" si="0"/>
        <v>0</v>
      </c>
      <c r="Z7" s="28">
        <f t="shared" si="2"/>
        <v>0</v>
      </c>
      <c r="AA7" s="95">
        <f t="shared" si="1"/>
        <v>226</v>
      </c>
      <c r="AB7" s="29" t="s">
        <v>31</v>
      </c>
      <c r="AD7" s="33"/>
      <c r="AE7" s="111"/>
      <c r="AF7" s="33"/>
      <c r="AG7" s="32"/>
    </row>
    <row r="8" spans="1:33" s="18" customFormat="1">
      <c r="A8" s="123"/>
      <c r="B8" s="30" t="s">
        <v>55</v>
      </c>
      <c r="C8" s="47" t="s">
        <v>29</v>
      </c>
      <c r="D8" s="43" t="s">
        <v>25</v>
      </c>
      <c r="E8" s="104" t="s">
        <v>68</v>
      </c>
      <c r="F8" s="122"/>
      <c r="G8" s="5"/>
      <c r="H8" s="22"/>
      <c r="I8" s="45">
        <v>130</v>
      </c>
      <c r="J8" s="22">
        <v>598</v>
      </c>
      <c r="K8" s="52">
        <v>4203.33</v>
      </c>
      <c r="L8" s="22">
        <v>19338</v>
      </c>
      <c r="M8" s="4"/>
      <c r="N8" s="19"/>
      <c r="O8" s="46">
        <v>18</v>
      </c>
      <c r="P8" s="19">
        <v>83</v>
      </c>
      <c r="Q8" s="92">
        <f>600.01-M8</f>
        <v>600.01</v>
      </c>
      <c r="R8" s="22">
        <v>2678</v>
      </c>
      <c r="S8" s="52">
        <v>640.01</v>
      </c>
      <c r="T8" s="90">
        <v>2944</v>
      </c>
      <c r="U8" s="52">
        <v>1600.01</v>
      </c>
      <c r="V8" s="97">
        <v>7361</v>
      </c>
      <c r="W8" s="157"/>
      <c r="Y8" s="28">
        <f t="shared" si="0"/>
        <v>0</v>
      </c>
      <c r="Z8" s="86">
        <f t="shared" si="2"/>
        <v>681</v>
      </c>
      <c r="AA8" s="95">
        <f t="shared" si="1"/>
        <v>22016</v>
      </c>
      <c r="AB8" s="29" t="s">
        <v>54</v>
      </c>
      <c r="AD8" s="33"/>
      <c r="AE8" s="111"/>
      <c r="AF8" s="33"/>
      <c r="AG8" s="32"/>
    </row>
    <row r="9" spans="1:33" s="18" customFormat="1">
      <c r="A9" s="123"/>
      <c r="B9" s="30" t="s">
        <v>78</v>
      </c>
      <c r="C9" s="47" t="s">
        <v>29</v>
      </c>
      <c r="D9" s="43" t="s">
        <v>25</v>
      </c>
      <c r="E9" s="104" t="s">
        <v>69</v>
      </c>
      <c r="F9" s="122"/>
      <c r="G9" s="23"/>
      <c r="H9" s="76"/>
      <c r="I9" s="23"/>
      <c r="J9" s="76"/>
      <c r="K9" s="23"/>
      <c r="L9" s="24"/>
      <c r="M9" s="4"/>
      <c r="N9" s="19"/>
      <c r="O9" s="19"/>
      <c r="P9" s="19"/>
      <c r="Q9" s="4">
        <v>19.68</v>
      </c>
      <c r="R9" s="19">
        <v>49</v>
      </c>
      <c r="S9" s="52">
        <v>22.22</v>
      </c>
      <c r="T9" s="90">
        <v>92</v>
      </c>
      <c r="U9" s="52">
        <v>66.66</v>
      </c>
      <c r="V9" s="97">
        <v>276</v>
      </c>
      <c r="W9" s="157"/>
      <c r="Y9" s="28">
        <f t="shared" si="0"/>
        <v>0</v>
      </c>
      <c r="Z9" s="28">
        <f t="shared" si="2"/>
        <v>0</v>
      </c>
      <c r="AA9" s="95">
        <f t="shared" si="1"/>
        <v>49</v>
      </c>
      <c r="AB9" s="29" t="s">
        <v>32</v>
      </c>
      <c r="AD9" s="33"/>
      <c r="AE9" s="111"/>
      <c r="AF9" s="33"/>
      <c r="AG9" s="32"/>
    </row>
    <row r="10" spans="1:33" s="18" customFormat="1" ht="13.5" thickBot="1">
      <c r="A10" s="121"/>
      <c r="B10" s="37" t="s">
        <v>55</v>
      </c>
      <c r="C10" s="48" t="s">
        <v>29</v>
      </c>
      <c r="D10" s="51" t="s">
        <v>26</v>
      </c>
      <c r="E10" s="105" t="s">
        <v>70</v>
      </c>
      <c r="F10" s="119"/>
      <c r="G10" s="44"/>
      <c r="H10" s="77"/>
      <c r="I10" s="44"/>
      <c r="J10" s="77"/>
      <c r="K10" s="44"/>
      <c r="L10" s="40"/>
      <c r="M10" s="39"/>
      <c r="N10" s="38"/>
      <c r="O10" s="38"/>
      <c r="P10" s="38"/>
      <c r="Q10" s="39">
        <v>101.32</v>
      </c>
      <c r="R10" s="38">
        <v>250</v>
      </c>
      <c r="S10" s="53">
        <v>640.01</v>
      </c>
      <c r="T10" s="78">
        <v>2790</v>
      </c>
      <c r="U10" s="53">
        <v>1600.01</v>
      </c>
      <c r="V10" s="98">
        <v>6974</v>
      </c>
      <c r="W10" s="132"/>
      <c r="Y10" s="41">
        <f t="shared" si="0"/>
        <v>0</v>
      </c>
      <c r="Z10" s="41">
        <f t="shared" si="2"/>
        <v>0</v>
      </c>
      <c r="AA10" s="101">
        <f t="shared" si="1"/>
        <v>250</v>
      </c>
      <c r="AB10" s="42" t="s">
        <v>33</v>
      </c>
      <c r="AD10" s="33"/>
      <c r="AE10" s="111"/>
      <c r="AF10" s="33"/>
      <c r="AG10" s="32"/>
    </row>
    <row r="11" spans="1:33" s="18" customFormat="1">
      <c r="A11" s="124" t="s">
        <v>34</v>
      </c>
      <c r="B11" s="30" t="s">
        <v>55</v>
      </c>
      <c r="C11" s="11" t="s">
        <v>29</v>
      </c>
      <c r="D11" s="10" t="s">
        <v>35</v>
      </c>
      <c r="E11" s="116" t="s">
        <v>72</v>
      </c>
      <c r="F11" s="116" t="s">
        <v>37</v>
      </c>
      <c r="G11" s="31">
        <v>1301.1199999999999</v>
      </c>
      <c r="H11" s="75">
        <v>14759</v>
      </c>
      <c r="I11" s="31"/>
      <c r="J11" s="75"/>
      <c r="K11" s="31"/>
      <c r="L11" s="32"/>
      <c r="M11" s="33">
        <v>109.17</v>
      </c>
      <c r="N11" s="32">
        <v>1238</v>
      </c>
      <c r="O11" s="32"/>
      <c r="P11" s="32"/>
      <c r="Q11" s="33">
        <v>144.47</v>
      </c>
      <c r="R11" s="32">
        <v>997</v>
      </c>
      <c r="S11" s="34"/>
      <c r="T11" s="35"/>
      <c r="U11" s="93">
        <v>1201.1199999999999</v>
      </c>
      <c r="V11" s="97">
        <v>13625</v>
      </c>
      <c r="W11" s="155" t="s">
        <v>30</v>
      </c>
      <c r="Y11" s="28">
        <f t="shared" si="0"/>
        <v>15997</v>
      </c>
      <c r="Z11" s="28">
        <f t="shared" si="2"/>
        <v>0</v>
      </c>
      <c r="AA11" s="95">
        <f t="shared" si="1"/>
        <v>997</v>
      </c>
      <c r="AB11" s="29" t="s">
        <v>38</v>
      </c>
      <c r="AC11" s="25"/>
      <c r="AD11" s="33"/>
      <c r="AE11" s="111"/>
      <c r="AF11" s="33"/>
      <c r="AG11" s="32"/>
    </row>
    <row r="12" spans="1:33" s="18" customFormat="1" ht="13.5" thickBot="1">
      <c r="A12" s="125"/>
      <c r="B12" s="57" t="s">
        <v>29</v>
      </c>
      <c r="C12" s="48" t="s">
        <v>29</v>
      </c>
      <c r="D12" s="58" t="s">
        <v>36</v>
      </c>
      <c r="E12" s="117"/>
      <c r="F12" s="117"/>
      <c r="G12" s="39"/>
      <c r="H12" s="38"/>
      <c r="I12" s="94">
        <v>780.68</v>
      </c>
      <c r="J12" s="38">
        <v>4785</v>
      </c>
      <c r="K12" s="39"/>
      <c r="L12" s="38"/>
      <c r="M12" s="39"/>
      <c r="N12" s="39"/>
      <c r="O12" s="39"/>
      <c r="P12" s="39">
        <v>663</v>
      </c>
      <c r="Q12" s="39">
        <v>260.61</v>
      </c>
      <c r="R12" s="38">
        <v>1002</v>
      </c>
      <c r="S12" s="53">
        <v>288.25</v>
      </c>
      <c r="T12" s="78">
        <v>1767</v>
      </c>
      <c r="U12" s="53">
        <v>720.53</v>
      </c>
      <c r="V12" s="98">
        <v>4418</v>
      </c>
      <c r="W12" s="156"/>
      <c r="Y12" s="41">
        <f t="shared" si="0"/>
        <v>0</v>
      </c>
      <c r="Z12" s="96">
        <f t="shared" si="2"/>
        <v>5448</v>
      </c>
      <c r="AA12" s="101">
        <f t="shared" si="1"/>
        <v>1002</v>
      </c>
      <c r="AB12" s="42" t="s">
        <v>54</v>
      </c>
      <c r="AD12" s="33"/>
      <c r="AE12" s="111"/>
      <c r="AF12" s="33"/>
      <c r="AG12" s="32"/>
    </row>
    <row r="13" spans="1:33" s="18" customFormat="1">
      <c r="A13" s="120" t="s">
        <v>39</v>
      </c>
      <c r="B13" s="120" t="s">
        <v>52</v>
      </c>
      <c r="C13" s="126">
        <v>35060</v>
      </c>
      <c r="D13" s="55" t="s">
        <v>40</v>
      </c>
      <c r="E13" s="118" t="s">
        <v>41</v>
      </c>
      <c r="F13" s="118" t="s">
        <v>42</v>
      </c>
      <c r="G13" s="34"/>
      <c r="H13" s="35"/>
      <c r="I13" s="34"/>
      <c r="J13" s="35"/>
      <c r="K13" s="34">
        <v>25.43</v>
      </c>
      <c r="L13" s="56">
        <v>1529</v>
      </c>
      <c r="M13" s="34"/>
      <c r="N13" s="34"/>
      <c r="O13" s="34"/>
      <c r="P13" s="34"/>
      <c r="Q13" s="34">
        <v>54.12</v>
      </c>
      <c r="R13" s="32">
        <v>3252</v>
      </c>
      <c r="S13" s="34"/>
      <c r="T13" s="34"/>
      <c r="U13" s="33">
        <v>115.65</v>
      </c>
      <c r="V13" s="61">
        <v>6950</v>
      </c>
      <c r="W13" s="131">
        <v>46192</v>
      </c>
      <c r="Y13" s="28">
        <f t="shared" si="0"/>
        <v>0</v>
      </c>
      <c r="Z13" s="28">
        <f t="shared" si="2"/>
        <v>0</v>
      </c>
      <c r="AA13" s="158">
        <f>L13+R13</f>
        <v>4781</v>
      </c>
      <c r="AB13" s="29" t="s">
        <v>54</v>
      </c>
      <c r="AD13" s="33"/>
      <c r="AE13" s="111"/>
      <c r="AF13" s="33"/>
      <c r="AG13" s="32"/>
    </row>
    <row r="14" spans="1:33" s="18" customFormat="1" ht="13.5" thickBot="1">
      <c r="A14" s="121"/>
      <c r="B14" s="121"/>
      <c r="C14" s="127"/>
      <c r="D14" s="58" t="s">
        <v>53</v>
      </c>
      <c r="E14" s="119"/>
      <c r="F14" s="119"/>
      <c r="G14" s="53" t="s">
        <v>29</v>
      </c>
      <c r="H14" s="78" t="s">
        <v>29</v>
      </c>
      <c r="I14" s="53" t="s">
        <v>29</v>
      </c>
      <c r="J14" s="78" t="s">
        <v>29</v>
      </c>
      <c r="K14" s="53" t="s">
        <v>29</v>
      </c>
      <c r="L14" s="53" t="s">
        <v>29</v>
      </c>
      <c r="M14" s="53" t="s">
        <v>29</v>
      </c>
      <c r="N14" s="53" t="s">
        <v>29</v>
      </c>
      <c r="O14" s="53"/>
      <c r="P14" s="53"/>
      <c r="Q14" s="53" t="s">
        <v>29</v>
      </c>
      <c r="R14" s="53" t="s">
        <v>29</v>
      </c>
      <c r="S14" s="60"/>
      <c r="T14" s="40"/>
      <c r="U14" s="53" t="s">
        <v>29</v>
      </c>
      <c r="V14" s="59" t="s">
        <v>29</v>
      </c>
      <c r="W14" s="132"/>
      <c r="Y14" s="41"/>
      <c r="Z14" s="41"/>
      <c r="AA14" s="62"/>
      <c r="AB14" s="63"/>
      <c r="AD14" s="33"/>
      <c r="AE14" s="111"/>
      <c r="AF14" s="33"/>
      <c r="AG14" s="32"/>
    </row>
    <row r="15" spans="1:33" s="18" customFormat="1" ht="13.5" thickBot="1">
      <c r="A15" s="64" t="s">
        <v>43</v>
      </c>
      <c r="B15" s="64" t="s">
        <v>57</v>
      </c>
      <c r="C15" s="65" t="s">
        <v>29</v>
      </c>
      <c r="D15" s="66" t="s">
        <v>44</v>
      </c>
      <c r="E15" s="67" t="s">
        <v>45</v>
      </c>
      <c r="F15" s="67" t="s">
        <v>46</v>
      </c>
      <c r="G15" s="68"/>
      <c r="H15" s="79"/>
      <c r="I15" s="79"/>
      <c r="J15" s="79"/>
      <c r="K15" s="87">
        <v>5005.55</v>
      </c>
      <c r="L15" s="69">
        <v>68315</v>
      </c>
      <c r="M15" s="70"/>
      <c r="N15" s="69"/>
      <c r="O15" s="69"/>
      <c r="P15" s="69"/>
      <c r="Q15" s="88">
        <v>733.74</v>
      </c>
      <c r="R15" s="69">
        <v>10014</v>
      </c>
      <c r="S15" s="71"/>
      <c r="T15" s="72"/>
      <c r="U15" s="70">
        <v>2184.56</v>
      </c>
      <c r="V15" s="69">
        <v>29815</v>
      </c>
      <c r="W15" s="73">
        <v>46250</v>
      </c>
      <c r="Y15" s="28">
        <f t="shared" si="0"/>
        <v>0</v>
      </c>
      <c r="Z15" s="28">
        <f t="shared" si="2"/>
        <v>0</v>
      </c>
      <c r="AA15" s="95">
        <f>L15+R15</f>
        <v>78329</v>
      </c>
      <c r="AB15" s="29" t="s">
        <v>54</v>
      </c>
      <c r="AD15" s="33"/>
      <c r="AE15" s="111"/>
      <c r="AF15" s="33"/>
      <c r="AG15" s="32"/>
    </row>
    <row r="16" spans="1:33" s="18" customFormat="1">
      <c r="A16" s="120" t="s">
        <v>47</v>
      </c>
      <c r="B16" s="106" t="s">
        <v>74</v>
      </c>
      <c r="C16" s="54">
        <v>32736</v>
      </c>
      <c r="D16" s="55" t="s">
        <v>73</v>
      </c>
      <c r="E16" s="118" t="s">
        <v>48</v>
      </c>
      <c r="F16" s="118" t="s">
        <v>49</v>
      </c>
      <c r="G16" s="33"/>
      <c r="H16" s="32"/>
      <c r="I16" s="32"/>
      <c r="J16" s="32"/>
      <c r="K16" s="159">
        <v>27.13</v>
      </c>
      <c r="L16" s="32">
        <v>11088</v>
      </c>
      <c r="M16" s="33"/>
      <c r="N16" s="33"/>
      <c r="O16" s="33"/>
      <c r="P16" s="33"/>
      <c r="Q16" s="34">
        <v>11.23</v>
      </c>
      <c r="R16" s="32">
        <v>3890</v>
      </c>
      <c r="S16" s="34"/>
      <c r="T16" s="35"/>
      <c r="U16" s="33">
        <v>33.979999999999997</v>
      </c>
      <c r="V16" s="61">
        <v>11783</v>
      </c>
      <c r="W16" s="131">
        <v>46254</v>
      </c>
      <c r="Y16" s="28">
        <f t="shared" si="0"/>
        <v>0</v>
      </c>
      <c r="Z16" s="28">
        <f t="shared" si="2"/>
        <v>0</v>
      </c>
      <c r="AA16" s="158">
        <f t="shared" ref="AA16:AA17" si="3">L16+R16</f>
        <v>14978</v>
      </c>
      <c r="AB16" s="29" t="s">
        <v>54</v>
      </c>
      <c r="AD16" s="33"/>
      <c r="AE16" s="111"/>
      <c r="AF16" s="33"/>
      <c r="AG16" s="32"/>
    </row>
    <row r="17" spans="1:33" s="18" customFormat="1" ht="13.5" thickBot="1">
      <c r="A17" s="121"/>
      <c r="B17" s="107" t="s">
        <v>75</v>
      </c>
      <c r="C17" s="57">
        <v>33738</v>
      </c>
      <c r="D17" s="58" t="s">
        <v>76</v>
      </c>
      <c r="E17" s="119"/>
      <c r="F17" s="119"/>
      <c r="G17" s="39"/>
      <c r="H17" s="38"/>
      <c r="I17" s="38"/>
      <c r="J17" s="38"/>
      <c r="K17" s="44">
        <v>864.28</v>
      </c>
      <c r="L17" s="38">
        <v>176307</v>
      </c>
      <c r="M17" s="39"/>
      <c r="N17" s="39"/>
      <c r="O17" s="39"/>
      <c r="P17" s="39"/>
      <c r="Q17" s="60">
        <v>136.79</v>
      </c>
      <c r="R17" s="38">
        <v>27904</v>
      </c>
      <c r="S17" s="60"/>
      <c r="T17" s="40"/>
      <c r="U17" s="39">
        <v>250.59</v>
      </c>
      <c r="V17" s="74">
        <v>51119</v>
      </c>
      <c r="W17" s="132"/>
      <c r="Y17" s="41">
        <f t="shared" si="0"/>
        <v>0</v>
      </c>
      <c r="Z17" s="41">
        <f t="shared" si="2"/>
        <v>0</v>
      </c>
      <c r="AA17" s="62">
        <f t="shared" si="3"/>
        <v>204211</v>
      </c>
      <c r="AB17" s="42" t="s">
        <v>54</v>
      </c>
      <c r="AD17" s="33"/>
      <c r="AE17" s="111"/>
      <c r="AF17" s="33"/>
      <c r="AG17" s="32"/>
    </row>
    <row r="18" spans="1:33" s="18" customFormat="1">
      <c r="A18" s="12"/>
      <c r="B18" s="12"/>
      <c r="C18" s="13"/>
      <c r="D18" s="14"/>
      <c r="E18" s="15"/>
      <c r="F18" s="15"/>
      <c r="G18" s="16"/>
      <c r="H18" s="80"/>
      <c r="I18" s="80"/>
      <c r="J18" s="80"/>
      <c r="K18" s="16"/>
      <c r="L18" s="20"/>
      <c r="M18" s="17"/>
      <c r="N18" s="20"/>
      <c r="O18" s="20"/>
      <c r="P18" s="20"/>
      <c r="Q18" s="17"/>
      <c r="R18" s="20"/>
      <c r="S18" s="20"/>
      <c r="T18" s="20"/>
      <c r="U18" s="17"/>
      <c r="V18" s="17"/>
      <c r="W18" s="17"/>
    </row>
    <row r="19" spans="1:33" s="18" customFormat="1">
      <c r="A19" s="12"/>
      <c r="B19" s="12"/>
      <c r="C19" s="13"/>
      <c r="D19" s="14"/>
      <c r="E19" s="15"/>
      <c r="F19" s="15"/>
      <c r="G19" s="16"/>
      <c r="H19" s="80"/>
      <c r="I19" s="80"/>
      <c r="J19" s="80"/>
      <c r="K19" s="16"/>
      <c r="L19" s="20"/>
      <c r="M19" s="17"/>
      <c r="N19" s="20"/>
      <c r="O19" s="20"/>
      <c r="P19" s="20"/>
      <c r="Q19" s="17"/>
      <c r="R19" s="20"/>
      <c r="S19" s="20"/>
      <c r="T19" s="20"/>
      <c r="U19" s="17"/>
      <c r="V19" s="17"/>
      <c r="W19" s="17"/>
      <c r="AA19" s="112">
        <f>AA13+AA16+AA17</f>
        <v>223970</v>
      </c>
      <c r="AF19" s="18" t="s">
        <v>83</v>
      </c>
      <c r="AG19" s="112"/>
    </row>
    <row r="20" spans="1:33">
      <c r="A20" s="128" t="s">
        <v>6</v>
      </c>
      <c r="B20" s="129"/>
      <c r="C20" s="129"/>
      <c r="D20" s="129"/>
      <c r="E20" s="130"/>
      <c r="F20" s="130"/>
      <c r="G20" s="6">
        <f t="shared" ref="G20:V20" si="4">SUM(G3:G19)</f>
        <v>1431.12</v>
      </c>
      <c r="H20" s="21">
        <f t="shared" si="4"/>
        <v>16414</v>
      </c>
      <c r="I20" s="6">
        <f t="shared" si="4"/>
        <v>1300.6799999999998</v>
      </c>
      <c r="J20" s="21">
        <f t="shared" si="4"/>
        <v>9049</v>
      </c>
      <c r="K20" s="6">
        <f t="shared" si="4"/>
        <v>22605.71</v>
      </c>
      <c r="L20" s="21">
        <f t="shared" si="4"/>
        <v>399178</v>
      </c>
      <c r="M20" s="6">
        <f t="shared" si="4"/>
        <v>121.05</v>
      </c>
      <c r="N20" s="21">
        <f t="shared" si="4"/>
        <v>1389</v>
      </c>
      <c r="O20" s="6">
        <f t="shared" si="4"/>
        <v>72</v>
      </c>
      <c r="P20" s="21">
        <f t="shared" si="4"/>
        <v>1254</v>
      </c>
      <c r="Q20" s="6">
        <f t="shared" si="4"/>
        <v>3916.2099999999996</v>
      </c>
      <c r="R20" s="21">
        <f t="shared" si="4"/>
        <v>67088</v>
      </c>
      <c r="S20" s="6">
        <f t="shared" si="4"/>
        <v>3173.5499999999993</v>
      </c>
      <c r="T20" s="21">
        <f t="shared" si="4"/>
        <v>21480</v>
      </c>
      <c r="U20" s="6">
        <f t="shared" si="4"/>
        <v>12769.569999999998</v>
      </c>
      <c r="V20" s="21">
        <f t="shared" si="4"/>
        <v>180100</v>
      </c>
      <c r="W20" s="26"/>
      <c r="Y20" s="21">
        <f>SUM(Y3:Y19)</f>
        <v>17803</v>
      </c>
      <c r="Z20" s="84">
        <f t="shared" ref="Z20:AA20" si="5">SUM(Z3:Z19)</f>
        <v>10303</v>
      </c>
      <c r="AA20" s="83">
        <f>SUM(AA3:AA17)-AA19</f>
        <v>242296</v>
      </c>
      <c r="AB20" s="36" t="s">
        <v>17</v>
      </c>
      <c r="AD20" s="6">
        <f>SUM(AD3:AD17)</f>
        <v>0</v>
      </c>
      <c r="AE20" s="6"/>
      <c r="AF20" s="6">
        <f t="shared" ref="AF20:AG20" si="6">SUM(AF3:AF17)</f>
        <v>0</v>
      </c>
      <c r="AG20" s="21">
        <f t="shared" si="6"/>
        <v>0</v>
      </c>
    </row>
    <row r="21" spans="1:33">
      <c r="N21" s="8"/>
      <c r="O21" s="8"/>
      <c r="P21" s="8"/>
      <c r="W21" s="17"/>
    </row>
    <row r="22" spans="1:33">
      <c r="F22" s="99"/>
      <c r="G22" s="100" t="s">
        <v>58</v>
      </c>
      <c r="H22" s="81"/>
      <c r="I22" s="102" t="s">
        <v>64</v>
      </c>
      <c r="J22" s="81"/>
      <c r="K22" s="3" t="s">
        <v>63</v>
      </c>
      <c r="L22" s="99"/>
      <c r="M22" s="100" t="s">
        <v>58</v>
      </c>
      <c r="N22" s="81"/>
      <c r="O22" s="102" t="s">
        <v>64</v>
      </c>
      <c r="P22" s="81"/>
      <c r="Q22" s="3" t="s">
        <v>63</v>
      </c>
      <c r="W22" s="17"/>
      <c r="Y22" s="81">
        <v>46250</v>
      </c>
      <c r="Z22" s="81">
        <v>46250</v>
      </c>
      <c r="AB22" s="3" t="s">
        <v>18</v>
      </c>
      <c r="AG22" s="81">
        <v>46295</v>
      </c>
    </row>
    <row r="23" spans="1:33" ht="15">
      <c r="F23" s="99"/>
      <c r="G23" s="8"/>
      <c r="K23" s="8"/>
      <c r="L23" s="99"/>
      <c r="N23" s="99"/>
      <c r="O23" s="99"/>
      <c r="P23" s="99"/>
      <c r="Q23" s="9"/>
      <c r="W23" s="17"/>
      <c r="Z23" s="89">
        <f>Y20+Z20</f>
        <v>28106</v>
      </c>
    </row>
    <row r="24" spans="1:33">
      <c r="W24" s="17"/>
      <c r="X24" s="99"/>
      <c r="Y24" s="103" t="s">
        <v>58</v>
      </c>
    </row>
    <row r="25" spans="1:33">
      <c r="A25" s="135" t="s">
        <v>9</v>
      </c>
      <c r="B25" s="135"/>
      <c r="C25" s="135"/>
      <c r="D25" s="135"/>
      <c r="E25" s="135"/>
      <c r="F25" s="135"/>
      <c r="G25" s="135"/>
      <c r="H25" s="135"/>
      <c r="I25" s="135"/>
      <c r="J25" s="135"/>
      <c r="K25" s="135"/>
      <c r="L25" s="135"/>
      <c r="M25" s="135"/>
      <c r="N25" s="135"/>
      <c r="O25" s="135"/>
      <c r="P25" s="135"/>
      <c r="Q25" s="135"/>
      <c r="R25" s="135"/>
      <c r="S25" s="135"/>
      <c r="T25" s="135"/>
      <c r="U25" s="135"/>
      <c r="V25" s="135"/>
      <c r="W25" s="17"/>
      <c r="Y25" s="8"/>
      <c r="Z25" s="102" t="s">
        <v>64</v>
      </c>
      <c r="AA25" s="3" t="s">
        <v>63</v>
      </c>
    </row>
    <row r="26" spans="1:33">
      <c r="A26" s="134" t="s">
        <v>13</v>
      </c>
      <c r="B26" s="134"/>
      <c r="C26" s="134"/>
      <c r="D26" s="134"/>
      <c r="E26" s="134"/>
      <c r="F26" s="134"/>
      <c r="G26" s="134"/>
      <c r="H26" s="134"/>
      <c r="I26" s="134"/>
      <c r="J26" s="134"/>
      <c r="K26" s="134"/>
      <c r="L26" s="134"/>
      <c r="M26" s="134"/>
      <c r="N26" s="134"/>
      <c r="O26" s="134"/>
      <c r="P26" s="134"/>
      <c r="Q26" s="134"/>
      <c r="R26" s="134"/>
      <c r="S26" s="134"/>
      <c r="T26" s="134"/>
      <c r="W26" s="17"/>
    </row>
    <row r="27" spans="1:33">
      <c r="U27" s="7"/>
      <c r="V27" s="7"/>
      <c r="W27" s="17"/>
    </row>
    <row r="28" spans="1:33">
      <c r="E28" s="9"/>
      <c r="F28" s="8"/>
      <c r="U28" s="7"/>
      <c r="V28" s="7"/>
    </row>
    <row r="29" spans="1:33">
      <c r="F29" s="9"/>
      <c r="U29" s="7"/>
      <c r="V29" s="7"/>
    </row>
    <row r="32" spans="1:33" ht="12.75" customHeight="1">
      <c r="D32" s="133" t="s">
        <v>7</v>
      </c>
      <c r="E32" s="133"/>
      <c r="F32" s="133"/>
      <c r="G32" s="133"/>
      <c r="H32" s="133"/>
      <c r="I32" s="133"/>
      <c r="J32" s="133"/>
      <c r="K32" s="133"/>
      <c r="L32" s="133"/>
      <c r="M32" s="133"/>
      <c r="N32" s="133"/>
      <c r="O32" s="133"/>
      <c r="P32" s="133"/>
      <c r="Q32" s="133"/>
      <c r="R32" s="133"/>
      <c r="S32" s="133"/>
      <c r="T32" s="133"/>
      <c r="U32" s="133"/>
      <c r="V32" s="133"/>
    </row>
    <row r="33" spans="4:22" ht="12.75" customHeight="1">
      <c r="D33" s="133"/>
      <c r="E33" s="133"/>
      <c r="F33" s="133"/>
      <c r="G33" s="133"/>
      <c r="H33" s="133"/>
      <c r="I33" s="133"/>
      <c r="J33" s="133"/>
      <c r="K33" s="133"/>
      <c r="L33" s="133"/>
      <c r="M33" s="133"/>
      <c r="N33" s="133"/>
      <c r="O33" s="133"/>
      <c r="P33" s="133"/>
      <c r="Q33" s="133"/>
      <c r="R33" s="133"/>
      <c r="S33" s="133"/>
      <c r="T33" s="133"/>
      <c r="U33" s="133"/>
      <c r="V33" s="133"/>
    </row>
    <row r="34" spans="4:22" ht="12.75" customHeight="1">
      <c r="D34" s="133"/>
      <c r="E34" s="133"/>
      <c r="F34" s="133"/>
      <c r="G34" s="133"/>
      <c r="H34" s="133"/>
      <c r="I34" s="133"/>
      <c r="J34" s="133"/>
      <c r="K34" s="133"/>
      <c r="L34" s="133"/>
      <c r="M34" s="133"/>
      <c r="N34" s="133"/>
      <c r="O34" s="133"/>
      <c r="P34" s="133"/>
      <c r="Q34" s="133"/>
      <c r="R34" s="133"/>
      <c r="S34" s="133"/>
      <c r="T34" s="133"/>
      <c r="U34" s="133"/>
      <c r="V34" s="133"/>
    </row>
    <row r="35" spans="4:22" ht="12.75" customHeight="1">
      <c r="D35" s="133"/>
      <c r="E35" s="133"/>
      <c r="F35" s="133"/>
      <c r="G35" s="133"/>
      <c r="H35" s="133"/>
      <c r="I35" s="133"/>
      <c r="J35" s="133"/>
      <c r="K35" s="133"/>
      <c r="L35" s="133"/>
      <c r="M35" s="133"/>
      <c r="N35" s="133"/>
      <c r="O35" s="133"/>
      <c r="P35" s="133"/>
      <c r="Q35" s="133"/>
      <c r="R35" s="133"/>
      <c r="S35" s="133"/>
      <c r="T35" s="133"/>
      <c r="U35" s="133"/>
      <c r="V35" s="133"/>
    </row>
    <row r="36" spans="4:22" ht="12.75" customHeight="1">
      <c r="D36" s="133"/>
      <c r="E36" s="133"/>
      <c r="F36" s="133"/>
      <c r="G36" s="133"/>
      <c r="H36" s="133"/>
      <c r="I36" s="133"/>
      <c r="J36" s="133"/>
      <c r="K36" s="133"/>
      <c r="L36" s="133"/>
      <c r="M36" s="133"/>
      <c r="N36" s="133"/>
      <c r="O36" s="133"/>
      <c r="P36" s="133"/>
      <c r="Q36" s="133"/>
      <c r="R36" s="133"/>
      <c r="S36" s="133"/>
      <c r="T36" s="133"/>
      <c r="U36" s="133"/>
      <c r="V36" s="133"/>
    </row>
    <row r="39" spans="4:22" ht="12.75" customHeight="1">
      <c r="D39" s="133" t="s">
        <v>8</v>
      </c>
      <c r="E39" s="133"/>
      <c r="F39" s="133"/>
      <c r="G39" s="133"/>
      <c r="H39" s="133"/>
      <c r="I39" s="133"/>
      <c r="J39" s="133"/>
      <c r="K39" s="133"/>
      <c r="L39" s="133"/>
      <c r="M39" s="133"/>
      <c r="N39" s="133"/>
      <c r="O39" s="133"/>
      <c r="P39" s="133"/>
      <c r="Q39" s="133"/>
      <c r="R39" s="133"/>
      <c r="S39" s="133"/>
      <c r="T39" s="133"/>
      <c r="U39" s="133"/>
      <c r="V39" s="133"/>
    </row>
    <row r="40" spans="4:22" ht="12.75" customHeight="1">
      <c r="D40" s="133"/>
      <c r="E40" s="133"/>
      <c r="F40" s="133"/>
      <c r="G40" s="133"/>
      <c r="H40" s="133"/>
      <c r="I40" s="133"/>
      <c r="J40" s="133"/>
      <c r="K40" s="133"/>
      <c r="L40" s="133"/>
      <c r="M40" s="133"/>
      <c r="N40" s="133"/>
      <c r="O40" s="133"/>
      <c r="P40" s="133"/>
      <c r="Q40" s="133"/>
      <c r="R40" s="133"/>
      <c r="S40" s="133"/>
      <c r="T40" s="133"/>
      <c r="U40" s="133"/>
      <c r="V40" s="133"/>
    </row>
    <row r="41" spans="4:22" ht="12.75" customHeight="1">
      <c r="D41" s="133"/>
      <c r="E41" s="133"/>
      <c r="F41" s="133"/>
      <c r="G41" s="133"/>
      <c r="H41" s="133"/>
      <c r="I41" s="133"/>
      <c r="J41" s="133"/>
      <c r="K41" s="133"/>
      <c r="L41" s="133"/>
      <c r="M41" s="133"/>
      <c r="N41" s="133"/>
      <c r="O41" s="133"/>
      <c r="P41" s="133"/>
      <c r="Q41" s="133"/>
      <c r="R41" s="133"/>
      <c r="S41" s="133"/>
      <c r="T41" s="133"/>
      <c r="U41" s="133"/>
      <c r="V41" s="133"/>
    </row>
    <row r="42" spans="4:22" ht="12.75" customHeight="1">
      <c r="D42" s="133"/>
      <c r="E42" s="133"/>
      <c r="F42" s="133"/>
      <c r="G42" s="133"/>
      <c r="H42" s="133"/>
      <c r="I42" s="133"/>
      <c r="J42" s="133"/>
      <c r="K42" s="133"/>
      <c r="L42" s="133"/>
      <c r="M42" s="133"/>
      <c r="N42" s="133"/>
      <c r="O42" s="133"/>
      <c r="P42" s="133"/>
      <c r="Q42" s="133"/>
      <c r="R42" s="133"/>
      <c r="S42" s="133"/>
      <c r="T42" s="133"/>
      <c r="U42" s="133"/>
      <c r="V42" s="133"/>
    </row>
    <row r="43" spans="4:22" ht="12.75" customHeight="1">
      <c r="D43" s="133"/>
      <c r="E43" s="133"/>
      <c r="F43" s="133"/>
      <c r="G43" s="133"/>
      <c r="H43" s="133"/>
      <c r="I43" s="133"/>
      <c r="J43" s="133"/>
      <c r="K43" s="133"/>
      <c r="L43" s="133"/>
      <c r="M43" s="133"/>
      <c r="N43" s="133"/>
      <c r="O43" s="133"/>
      <c r="P43" s="133"/>
      <c r="Q43" s="133"/>
      <c r="R43" s="133"/>
      <c r="S43" s="133"/>
      <c r="T43" s="133"/>
      <c r="U43" s="133"/>
      <c r="V43" s="133"/>
    </row>
  </sheetData>
  <mergeCells count="47">
    <mergeCell ref="W11:W12"/>
    <mergeCell ref="W3:W10"/>
    <mergeCell ref="I1:I2"/>
    <mergeCell ref="J1:J2"/>
    <mergeCell ref="O1:O2"/>
    <mergeCell ref="P1:P2"/>
    <mergeCell ref="K1:K2"/>
    <mergeCell ref="Y1:AB1"/>
    <mergeCell ref="L1:L2"/>
    <mergeCell ref="Q1:Q2"/>
    <mergeCell ref="R1:R2"/>
    <mergeCell ref="S1:S2"/>
    <mergeCell ref="T1:T2"/>
    <mergeCell ref="M1:M2"/>
    <mergeCell ref="N1:N2"/>
    <mergeCell ref="U1:U2"/>
    <mergeCell ref="V1:V2"/>
    <mergeCell ref="W1:W2"/>
    <mergeCell ref="C1:C2"/>
    <mergeCell ref="D1:D2"/>
    <mergeCell ref="E1:E2"/>
    <mergeCell ref="F1:F2"/>
    <mergeCell ref="G1:G2"/>
    <mergeCell ref="A20:F20"/>
    <mergeCell ref="W13:W14"/>
    <mergeCell ref="W16:W17"/>
    <mergeCell ref="D32:V36"/>
    <mergeCell ref="D39:V43"/>
    <mergeCell ref="A26:T26"/>
    <mergeCell ref="A25:V25"/>
    <mergeCell ref="E13:E14"/>
    <mergeCell ref="AD1:AG1"/>
    <mergeCell ref="E11:E12"/>
    <mergeCell ref="E16:E17"/>
    <mergeCell ref="A16:A17"/>
    <mergeCell ref="F3:F10"/>
    <mergeCell ref="F11:F12"/>
    <mergeCell ref="F13:F14"/>
    <mergeCell ref="F16:F17"/>
    <mergeCell ref="A3:A10"/>
    <mergeCell ref="A11:A12"/>
    <mergeCell ref="A13:A14"/>
    <mergeCell ref="B13:B14"/>
    <mergeCell ref="C13:C14"/>
    <mergeCell ref="H1:H2"/>
    <mergeCell ref="A1:A2"/>
    <mergeCell ref="B1:B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219γ1α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2020-02-08T07:53:26Z</dcterms:created>
  <dcterms:modified xsi:type="dcterms:W3CDTF">2026-10-03T18:27:10Z</dcterms:modified>
</cp:coreProperties>
</file>