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24" sheetId="1" r:id="rId1"/>
    <sheet name="νταμαρια" sheetId="2" r:id="rId2"/>
    <sheet name="εταιριες" sheetId="3" r:id="rId3"/>
  </sheets>
  <calcPr calcId="125725"/>
</workbook>
</file>

<file path=xl/calcChain.xml><?xml version="1.0" encoding="utf-8"?>
<calcChain xmlns="http://schemas.openxmlformats.org/spreadsheetml/2006/main">
  <c r="I13" i="1"/>
  <c r="E26"/>
  <c r="C57" s="1"/>
  <c r="C56"/>
  <c r="G16" i="3"/>
  <c r="G17"/>
  <c r="G15"/>
  <c r="H36"/>
  <c r="H34"/>
  <c r="H32"/>
  <c r="E13" i="1"/>
  <c r="O47" l="1"/>
  <c r="N47"/>
  <c r="M47"/>
  <c r="K47"/>
  <c r="J47"/>
  <c r="I47"/>
  <c r="C53"/>
  <c r="D53"/>
  <c r="E47"/>
  <c r="D54" l="1"/>
  <c r="G4" i="3"/>
  <c r="G5"/>
  <c r="G6"/>
  <c r="G7"/>
  <c r="H53" i="1"/>
  <c r="G53"/>
  <c r="F53"/>
  <c r="E53"/>
  <c r="D18" l="1"/>
  <c r="G3" i="3"/>
</calcChain>
</file>

<file path=xl/sharedStrings.xml><?xml version="1.0" encoding="utf-8"?>
<sst xmlns="http://schemas.openxmlformats.org/spreadsheetml/2006/main" count="297" uniqueCount="184">
  <si>
    <t>συμβόλαια</t>
  </si>
  <si>
    <t>ποσό</t>
  </si>
  <si>
    <t>απαίτηση</t>
  </si>
  <si>
    <t>χρέωσε</t>
  </si>
  <si>
    <t>έπρεπε</t>
  </si>
  <si>
    <t>1ο</t>
  </si>
  <si>
    <t>2ο</t>
  </si>
  <si>
    <t>4ο</t>
  </si>
  <si>
    <t>5ο</t>
  </si>
  <si>
    <t>6ο</t>
  </si>
  <si>
    <t>μαμά</t>
  </si>
  <si>
    <t>παππούς</t>
  </si>
  <si>
    <t>νταμάρια</t>
  </si>
  <si>
    <t>διαφυγόντα κ-15-17</t>
  </si>
  <si>
    <t>3ο</t>
  </si>
  <si>
    <t>7ο</t>
  </si>
  <si>
    <t>8ο</t>
  </si>
  <si>
    <t>9ο</t>
  </si>
  <si>
    <t>10ο</t>
  </si>
  <si>
    <t>11ο</t>
  </si>
  <si>
    <t>μίσθωση νταμάρι</t>
  </si>
  <si>
    <t>εταιρείες</t>
  </si>
  <si>
    <t>παράταση 3έτη</t>
  </si>
  <si>
    <t>ΥΠΟΛΟΓΟΣ</t>
  </si>
  <si>
    <t>μέτοχος-5 /ποσοστό</t>
  </si>
  <si>
    <t>μέτοχος-4/ποσοστό</t>
  </si>
  <si>
    <t>μέτοχος-3/ποσοστό</t>
  </si>
  <si>
    <t>μέτοχος-2/ποσοστό</t>
  </si>
  <si>
    <t>μέτοχος-1/ποσοστό</t>
  </si>
  <si>
    <t>κεφάλαιο</t>
  </si>
  <si>
    <t>συμβόλαιο</t>
  </si>
  <si>
    <t>ημερ</t>
  </si>
  <si>
    <t>ΒΑΣΕΙ zηλ</t>
  </si>
  <si>
    <t>δρχ</t>
  </si>
  <si>
    <t>σε€</t>
  </si>
  <si>
    <t>διαφυγών φόρος εισοδήματος</t>
  </si>
  <si>
    <t>διαφυγόντα ταμεία</t>
  </si>
  <si>
    <t>διαφυγών-ΦΠΑ</t>
  </si>
  <si>
    <t>34.760.000δρχ[= 102.010,27€] ,[</t>
  </si>
  <si>
    <t>χαριτοπουλοςΔημητριος</t>
  </si>
  <si>
    <t>χΜαρια</t>
  </si>
  <si>
    <t>240.000δρχ[= 704,33€] ,[</t>
  </si>
  <si>
    <t>363χατζη-μπανουΜαριας</t>
  </si>
  <si>
    <t>7611κ</t>
  </si>
  <si>
    <t>νταμαρι</t>
  </si>
  <si>
    <t>μίσθωσης ΠΑΡΑΤΑΣΗ</t>
  </si>
  <si>
    <t>μίσθωση</t>
  </si>
  <si>
    <t>αρχικήΟφειλή</t>
  </si>
  <si>
    <t>ΑΝ όχι σε καθεστώς ΤΟΓΚΑΣ ή ΔΟΛΟΥ</t>
  </si>
  <si>
    <t>υποχρεωτικά</t>
  </si>
  <si>
    <t>ηθικώς πρέπει</t>
  </si>
  <si>
    <t>καθεστώς πληρωμής κ-15-17 από ΑΓΑΠΕ</t>
  </si>
  <si>
    <t>ΜΕΤΑΓΡΑΦΕΣ</t>
  </si>
  <si>
    <t>'δημ. ν. χαριτοπουλος -μαρμαρα σκυρα -ΑΕ'' [= ΔΗΜ. Ν. ΧΑΡΙΤΟΠΟΥΛΟΣ ΑΕ</t>
  </si>
  <si>
    <t>'δημ. ν. χαριτοπουλος -μαρμαρα σκυρα -ΑΕ''[= ΔΗΜ. Ν. ΧΑΡΙΤΟΠΟΥΛΟΣ ΑΕ</t>
  </si>
  <si>
    <t>17.777δραγιουΑθηνων</t>
  </si>
  <si>
    <t>17.777δραγου</t>
  </si>
  <si>
    <t>'δημητριοςΝικΧαριτοπουλος -μαρμαρα σκυρα τεχνικη τουριστικη ξενοδοχειακη ΑΕ'' [= ΔΗΜ. Ν. ΧΑΡΙΤΟΠΟΥΛΟΣ ΑΕ</t>
  </si>
  <si>
    <t>Λιμένας -΄΄μούργενα'' 28,903στρ [3έτη</t>
  </si>
  <si>
    <t>Λιμένας -΄΄μούργενα'' 28,903στρ [σύστασηΑΕ &amp; εισφορά</t>
  </si>
  <si>
    <t>12461κ</t>
  </si>
  <si>
    <t>Λιμένας -΄΄μούργενα'' 28,903στρ ΠΑΡΑΤΑΣΗ 3έτη</t>
  </si>
  <si>
    <t>Λιμένας -΄΄μούργενα'' 28,903στρ ΠΑΡΑΤΑΣΗ 10έτη</t>
  </si>
  <si>
    <t>Λιμένας -΄΄μούργενα'' 28,903στρ ΠΑΡΑΤΑΣΗ 5έτη</t>
  </si>
  <si>
    <t>ΑΕ σύσταση ΕΚ μετατροπής ατομικής [80έτη</t>
  </si>
  <si>
    <t>ΑΕ σύσταση</t>
  </si>
  <si>
    <t>16.117καπολα</t>
  </si>
  <si>
    <t>φεκ230-29/01/1991</t>
  </si>
  <si>
    <t>ΚΤΗΜΑΤΙΚΕΣ -ΟΙΚΟΔΟΜΙΚΕΣ &amp; ΤΟΥΡΙΣΤΙΚΕΣ ΔΡΑΣΤΗΡΙΟΤΗΤΕΣ ΘΑΣΟΥ ΑΕ [= Δ.Ν. ΧΑΡΙΤΟΠΟΥΛΟΣ ΑΕ</t>
  </si>
  <si>
    <t>ΔΗΜ. Ν. ΧΑΡΙΤΟΠΟΥΛΟΣ ΑΕ</t>
  </si>
  <si>
    <t>χΝικολαος</t>
  </si>
  <si>
    <t>χΕυαγγελια</t>
  </si>
  <si>
    <t>χΠαρασκευη</t>
  </si>
  <si>
    <t>ΑΦΜ = 094226627</t>
  </si>
  <si>
    <t>ΚΤΗΜΑΤΙΚΗ ΙΚΕ</t>
  </si>
  <si>
    <t>ΙΚΕ εκ μετατροπής ΑΕ [έως 2045</t>
  </si>
  <si>
    <t>ΦΕΚ</t>
  </si>
  <si>
    <t>799-10/4/1985</t>
  </si>
  <si>
    <t>47-16/01/1987</t>
  </si>
  <si>
    <t>3898-03/08/1992</t>
  </si>
  <si>
    <t>'δημητριοςΝικΧαριτοπουλος -μαρμαρα σκυρα τεχνικη τουριστικη ξενοδοχειακη ΑΕ'' [= ΔΗΜ. Ν. ΧΑΡΙΤΟΠΟΥΛΟΣ ΑΕ] ,[στο 12461κ</t>
  </si>
  <si>
    <t>1010-26/08/2010</t>
  </si>
  <si>
    <t>Παναγία -''3γκρεμοί'' 34,31στρ 3έτη</t>
  </si>
  <si>
    <t>'δημ. ν. χαριτοπουλος -μαρμαρα σκυρα -ΑΕ'' [= ΔΗΜ. Ν. ΧΑΡΙΤΟΠΟΥΛΟΣ ΑΕ] ,[ΆΛΛΟ όνομα &amp; ΑΦΜ]</t>
  </si>
  <si>
    <t>αγορά</t>
  </si>
  <si>
    <t>27.556καπολα</t>
  </si>
  <si>
    <t>ιδΣυμφ</t>
  </si>
  <si>
    <t>πρωτοδ=56-14/02/2012</t>
  </si>
  <si>
    <t>μαρμαραΜουργεναΘασουΕΕ</t>
  </si>
  <si>
    <t>ΕΕ σύσταση</t>
  </si>
  <si>
    <t>1.630παπαρη</t>
  </si>
  <si>
    <t>ΕΕτροπ[=είσοδοςΣυνεταιριστικήΑΕ</t>
  </si>
  <si>
    <t>ΑΦΜ = 800128937</t>
  </si>
  <si>
    <t>Λιμένας -''μούργενα'' 21,753στρ</t>
  </si>
  <si>
    <t>συνεταιριστικηΜαρμαρωνΘασου ΑΕ</t>
  </si>
  <si>
    <t>ΕΕτροπ[=μεταβιβασηΜεριδιου</t>
  </si>
  <si>
    <t>πρωτοδ=178-05/06/2012</t>
  </si>
  <si>
    <t>'δημητριοςΝ.Χαριτοπουλος -μαρμαρα σκυρα τεχνικη τουριστικη ξενοδοχειακη ΑΕ'' [= ΔΗΜ. Ν. ΧΑΡΙΤΟΠΟΥΛΟΣ ΑΕ [στο 12.424ρ</t>
  </si>
  <si>
    <t>'δημητριοςΧαριτοπουλος -μαρμαρα σκυρα τεχνικη τουριστικη ξενοδοχειακη ΑΕ'' [= ΔΗΜ. Ν. ΧΑΡΙΤΟΠΟΥΛΟΣ ΑΕ [στα 6.292 &amp; 8.695 &amp; 10.641ρ &amp; 12.424ρ</t>
  </si>
  <si>
    <t>ΑΦΜ = 094102723 στα 6.292 &amp; 8.695 &amp; 10.641 &amp; 12.060 &amp; 12.424ρ</t>
  </si>
  <si>
    <t>πώλησης 2.907 ΕΞΟΦΛΗΣΗ</t>
  </si>
  <si>
    <t>πώλησης 3.418 ΕΞΟΦΛΗΣΗ</t>
  </si>
  <si>
    <t>γκαραζ χρήση ΠΑΡΑΧΩΡΗΣΗ</t>
  </si>
  <si>
    <t>πώλησης 3.418 μερική ΕΞΟΦΛΗΣΗ</t>
  </si>
  <si>
    <t>πώληση [44.020,54€</t>
  </si>
  <si>
    <t>πώλησης 2.907 μερική ΕΞΟΦΛΗΣΗ</t>
  </si>
  <si>
    <t>ΣΥΝΟΛΟΝ</t>
  </si>
  <si>
    <t>οριζόντιος ΣΥΣΤΑΣΗ</t>
  </si>
  <si>
    <t>ΑΕ σύστασης ΣΥΜΠΛΗΡΩΣΗ [ + 12 πολλαπλές</t>
  </si>
  <si>
    <t>μίσθωση νταμάρι ΠΑΡΑΤΑΣΗ [+ 7 πολλαπλές</t>
  </si>
  <si>
    <t>μίσθωση νταμάρι ΠΑΡΑΤΑΣΗ [ + 12 πολλαπλές</t>
  </si>
  <si>
    <t>καθεστώς πληρωμής κ-15-17 από παππού</t>
  </si>
  <si>
    <t>ΔΕΝ έχω</t>
  </si>
  <si>
    <t>&amp; 53-αα22</t>
  </si>
  <si>
    <t>κ-15σεΟΡΟΥΣ1971</t>
  </si>
  <si>
    <t>πώλησης 2907 ΔΙΟΡΘΩΣΗ [ + 1 πολλαπλή</t>
  </si>
  <si>
    <t xml:space="preserve">σε ΌΛΑ τα συμβόλαια ΑΧΤΑΡΜΑΣ 1] ''δημ. ν. χαριτοπουλος -μαρμαρα σκυρα -ΑΕ'' [= ΔΗΜ. Ν. ΧΑΡΙΤΟΠΟΥΛΟΣ ΑΕ ,2] ''δημητριοςΧαριτοπουλος -μαρμαρα σκυρα ΑΕ'' [= ΔΗΜ. Ν. ΧΑΡΙΤΟΠΟΥΛΟΣ ΑΕ] ,3] ''δημητριοςΝικΧαριτοπουλος -μαρμαρα σκυρα τεχνικη τουριστικη ξενοδοχειακη ΑΕ'' [= ΔΗΜ. Ν. ΧΑΡΙΤΟΠΟΥΛΟΣ ΑΕ] ,3] </t>
  </si>
  <si>
    <t>λογίζονται στην 219-30</t>
  </si>
  <si>
    <t>12ο</t>
  </si>
  <si>
    <t>13ο</t>
  </si>
  <si>
    <t>14ο</t>
  </si>
  <si>
    <t>15ο</t>
  </si>
  <si>
    <t>16ο</t>
  </si>
  <si>
    <t>17ο</t>
  </si>
  <si>
    <t>18ο</t>
  </si>
  <si>
    <t>19ο</t>
  </si>
  <si>
    <t>20ο</t>
  </si>
  <si>
    <t>τ-379///αα-12</t>
  </si>
  <si>
    <t>καζαναςΑποστολος</t>
  </si>
  <si>
    <t>καλουδηςΒασιλειος</t>
  </si>
  <si>
    <t>αναφέρει στο 11.114 η ΑΓΑΠΕ [σε αντίθεση με 6.142-12/06/2012ΓΕΜΗ</t>
  </si>
  <si>
    <t>συνεταιρισρικήΜαρμαρωνΘασουΑΕ</t>
  </si>
  <si>
    <t>2.500 [= 83,33%</t>
  </si>
  <si>
    <t>500 [= 16,67%</t>
  </si>
  <si>
    <t>12.000 [= 40%</t>
  </si>
  <si>
    <t>2.700 [= 9%</t>
  </si>
  <si>
    <t>15.300 [= 51%</t>
  </si>
  <si>
    <t>1.630παπαρη30/05/2012 ΕΙΣΦΟΡΑ =15.000 [πάγιο = 14.447,54] ,[αναλογικό = 9.600,03] ,[= 5.000] ,[κτιριακά-τεχνΕγκ = 76.000] ,[κόστοςΕργωνΑποκαταστ = 16.000]     ….=….91.047,57   …ΑΡΑ … =  15.000 + 91.047,57 = 106.047,57</t>
  </si>
  <si>
    <t>12.000 [= 9,91%</t>
  </si>
  <si>
    <t>106.047,57 [= 87,61%</t>
  </si>
  <si>
    <t>2.700 [= 2,23%</t>
  </si>
  <si>
    <t>χαριτοπουλοςΝικολαος</t>
  </si>
  <si>
    <t>πρωτοδ=198-12/06/2012</t>
  </si>
  <si>
    <t>χαριτοπουλουΕυαγγελια</t>
  </si>
  <si>
    <t>εισφοραΜισθΔικαιωμ</t>
  </si>
  <si>
    <t>παράταση 10έτη</t>
  </si>
  <si>
    <t>παράταση 5έτη</t>
  </si>
  <si>
    <t>παράταση 40έτη</t>
  </si>
  <si>
    <t>;;;???</t>
  </si>
  <si>
    <t>παράταση 15έτη</t>
  </si>
  <si>
    <t>επόμενες πράξεις ΑΛΛΟΥ</t>
  </si>
  <si>
    <t>Λιμένας -΄΄μούργενα'' 28,903στρ ΠΑΡΑΤΑΣΗ 40έτη</t>
  </si>
  <si>
    <t>μίσθωσης 363χ Λιμένας -΄΄μούργενα'' 28,903στρ ΠΑΡΑΤΑΣΗ 40έτη</t>
  </si>
  <si>
    <t>Λιμένας -''μούργενα'' 21,753στρ 3έτη</t>
  </si>
  <si>
    <t>Λιμένας -''μούργενα'' 21,753στρ ΠΑΡΑΤΑΣΗ 3έτη</t>
  </si>
  <si>
    <t>Παναγία -''3γκρεμοί'' 34,31στρ ΠΑΡΑΤΑΣΗ 3έτη</t>
  </si>
  <si>
    <t>Παναγία -''3γκρεμοί'' 34,31στρ ΠΑΡΑΤΑΣΗ 15έτη</t>
  </si>
  <si>
    <t>Λιμένας -''μούργενα'' 21,753στρ ΠΑΡΑΤΑΣΗ 15έτη</t>
  </si>
  <si>
    <t>μίσθωσης 27.556καπ Παναγία -''3γκρεμοί'' 34,31στρ ΠΑΡΑΤΑΣΗ 15έτη</t>
  </si>
  <si>
    <t>μετατροπή ΑΕ σε ΙΚΕ</t>
  </si>
  <si>
    <t>ΑΦΜ = 094226627 ΚΑΙ στις 2</t>
  </si>
  <si>
    <t>το 1994</t>
  </si>
  <si>
    <t>αγορά [= 1.625.000δρχ</t>
  </si>
  <si>
    <t xml:space="preserve">αγορά [= </t>
  </si>
  <si>
    <t>έπρεπεΝΑχρεώσει</t>
  </si>
  <si>
    <t>αρχικής μίσθωσης ΣΥΜΠΛΗΡΩΣΗ [ + 6 πολλαπλές</t>
  </si>
  <si>
    <t>μίσθωσης ΠΑΡΑΤΑΣΗ [ + 8 πολλαπλές</t>
  </si>
  <si>
    <t>μίσθωσης ΠΑΡΑΤΑΣΗ [ +  9 πολλαπλές</t>
  </si>
  <si>
    <t>μίσθωσης ΠΑΡΑΤΑΣΗ [ + 10 πολλαπλές</t>
  </si>
  <si>
    <t xml:space="preserve">ΈΕ σύστασης ΣΥΜΠΛΗΡΩΣΗ </t>
  </si>
  <si>
    <t>ΕΕ ιδΣυμφ 1' ΕΠΙΚΑΙΡΟΠΟΙΗΣΗ</t>
  </si>
  <si>
    <t>ΕΕ ιδΣυμφ 2' ΕΠΙΚΑΙΡΟΠΟΙΗΣΗ</t>
  </si>
  <si>
    <t>μίσθωσης αρχικής &amp; παρατάσεων ΣΥΜΠΛΗΡΩΣΗ [ + 24 πολλαπλές</t>
  </si>
  <si>
    <t>μίσθωση νταμάρι 3έτη</t>
  </si>
  <si>
    <t>Λιμενάρια -''αηΛιάς'' 20,4305στρ 3έτη</t>
  </si>
  <si>
    <t>καζαναςΑποστολος &amp; σια ΟΕ</t>
  </si>
  <si>
    <t>ΑΕσύσταση 2002 -ΣΥΜΠΛΗΡΩΣΗ εισφορά</t>
  </si>
  <si>
    <t>καζαναςΑποστολος &amp; σια ΟΕ στην συνεταιριστικήΜαρμαρωνΘασουΑΕ</t>
  </si>
  <si>
    <t>καζαναςΑποστολος &amp; σια ΟΕ [= ΚΑΚΩΣ ,καθώς από 2002 = συνεταιριστικήΜαρμαρωνΘασουΑΕ</t>
  </si>
  <si>
    <t>ΛΥΣΗ 4.059 &amp; 4.070 &amp; 7.284</t>
  </si>
  <si>
    <t>09/08/2002 οι :                1] καζαναςΑποστολος &amp; σια ΟΕ               &amp; 2] συνεταιριστικηΜαρμαρωνΘασου ΟΕ …………….. μετατρέπονται σε συνεταιριστικήΜαρμαρωνΘασουΑΕ</t>
  </si>
  <si>
    <t>15έτη</t>
  </si>
  <si>
    <t>ΠΡΟΒΛΗΜΑ με συνετΑΕ = μουργενα ΕΕ από 30/05/2102</t>
  </si>
  <si>
    <t>ΑΝ όχι σε καθεστώς ΤΟΓΚΑΣ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</si>
</sst>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2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"/>
      <color theme="1"/>
      <name val="Arial"/>
      <family val="2"/>
      <charset val="161"/>
    </font>
    <font>
      <sz val="12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name val="Arial"/>
      <family val="2"/>
      <charset val="161"/>
    </font>
    <font>
      <b/>
      <u/>
      <sz val="12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u/>
      <sz val="8"/>
      <color rgb="FFFF0000"/>
      <name val="Arial"/>
      <family val="2"/>
      <charset val="161"/>
    </font>
    <font>
      <sz val="8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7">
    <xf numFmtId="0" fontId="0" fillId="0" borderId="0" xfId="0"/>
    <xf numFmtId="43" fontId="2" fillId="0" borderId="0" xfId="0" applyNumberFormat="1" applyFont="1" applyFill="1"/>
    <xf numFmtId="0" fontId="2" fillId="0" borderId="0" xfId="0" applyFont="1" applyFill="1"/>
    <xf numFmtId="0" fontId="2" fillId="0" borderId="0" xfId="0" applyFont="1"/>
    <xf numFmtId="0" fontId="4" fillId="0" borderId="0" xfId="0" applyFont="1"/>
    <xf numFmtId="164" fontId="4" fillId="0" borderId="0" xfId="1" applyNumberFormat="1" applyFont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1" applyNumberFormat="1" applyFont="1" applyFill="1"/>
    <xf numFmtId="14" fontId="2" fillId="0" borderId="0" xfId="1" applyNumberFormat="1" applyFont="1" applyFill="1" applyAlignment="1"/>
    <xf numFmtId="164" fontId="5" fillId="0" borderId="0" xfId="1" applyNumberFormat="1" applyFont="1" applyFill="1" applyAlignment="1"/>
    <xf numFmtId="164" fontId="6" fillId="0" borderId="0" xfId="1" applyNumberFormat="1" applyFont="1" applyFill="1" applyAlignment="1">
      <alignment horizontal="left"/>
    </xf>
    <xf numFmtId="14" fontId="6" fillId="0" borderId="0" xfId="0" applyNumberFormat="1" applyFont="1" applyFill="1"/>
    <xf numFmtId="164" fontId="2" fillId="0" borderId="0" xfId="1" applyNumberFormat="1" applyFont="1" applyFill="1" applyAlignment="1">
      <alignment horizontal="center"/>
    </xf>
    <xf numFmtId="14" fontId="2" fillId="0" borderId="0" xfId="0" applyNumberFormat="1" applyFont="1" applyFill="1" applyAlignment="1"/>
    <xf numFmtId="0" fontId="2" fillId="0" borderId="0" xfId="0" applyFont="1" applyFill="1" applyBorder="1" applyAlignment="1"/>
    <xf numFmtId="14" fontId="2" fillId="0" borderId="0" xfId="1" applyNumberFormat="1" applyFont="1" applyFill="1"/>
    <xf numFmtId="43" fontId="2" fillId="0" borderId="0" xfId="1" applyFont="1"/>
    <xf numFmtId="164" fontId="2" fillId="0" borderId="0" xfId="1" applyNumberFormat="1" applyFont="1"/>
    <xf numFmtId="164" fontId="2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43" fontId="2" fillId="0" borderId="0" xfId="1" applyFont="1" applyFill="1"/>
    <xf numFmtId="43" fontId="4" fillId="0" borderId="0" xfId="1" applyFont="1"/>
    <xf numFmtId="0" fontId="8" fillId="0" borderId="0" xfId="0" applyFont="1"/>
    <xf numFmtId="164" fontId="8" fillId="0" borderId="0" xfId="1" applyNumberFormat="1" applyFont="1"/>
    <xf numFmtId="0" fontId="2" fillId="5" borderId="0" xfId="0" applyFont="1" applyFill="1"/>
    <xf numFmtId="14" fontId="2" fillId="5" borderId="0" xfId="1" applyNumberFormat="1" applyFont="1" applyFill="1" applyAlignment="1"/>
    <xf numFmtId="0" fontId="8" fillId="5" borderId="0" xfId="0" applyFont="1" applyFill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quotePrefix="1" applyFont="1" applyAlignment="1"/>
    <xf numFmtId="0" fontId="2" fillId="0" borderId="0" xfId="0" applyFont="1" applyAlignment="1"/>
    <xf numFmtId="0" fontId="8" fillId="0" borderId="0" xfId="0" applyFont="1" applyFill="1" applyAlignment="1"/>
    <xf numFmtId="0" fontId="2" fillId="0" borderId="0" xfId="0" applyFont="1" applyAlignment="1">
      <alignment horizontal="left"/>
    </xf>
    <xf numFmtId="43" fontId="8" fillId="0" borderId="0" xfId="1" applyFont="1" applyAlignment="1"/>
    <xf numFmtId="0" fontId="8" fillId="0" borderId="0" xfId="0" applyFont="1" applyAlignment="1">
      <alignment horizontal="center"/>
    </xf>
    <xf numFmtId="164" fontId="8" fillId="0" borderId="0" xfId="1" applyNumberFormat="1" applyFont="1" applyAlignment="1"/>
    <xf numFmtId="164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 applyFill="1"/>
    <xf numFmtId="0" fontId="0" fillId="0" borderId="0" xfId="0" applyFill="1"/>
    <xf numFmtId="164" fontId="0" fillId="0" borderId="0" xfId="1" applyNumberFormat="1" applyFont="1" applyFill="1"/>
    <xf numFmtId="164" fontId="11" fillId="0" borderId="0" xfId="0" applyNumberFormat="1" applyFont="1" applyFill="1"/>
    <xf numFmtId="0" fontId="12" fillId="0" borderId="0" xfId="0" applyFont="1" applyAlignment="1"/>
    <xf numFmtId="0" fontId="0" fillId="0" borderId="0" xfId="0" applyAlignment="1"/>
    <xf numFmtId="14" fontId="13" fillId="0" borderId="0" xfId="2" applyNumberFormat="1" applyFont="1"/>
    <xf numFmtId="164" fontId="14" fillId="5" borderId="0" xfId="1" applyNumberFormat="1" applyFont="1" applyFill="1" applyAlignment="1">
      <alignment horizontal="left"/>
    </xf>
    <xf numFmtId="43" fontId="0" fillId="0" borderId="0" xfId="1" applyFont="1" applyFill="1"/>
    <xf numFmtId="0" fontId="0" fillId="4" borderId="0" xfId="0" applyFill="1"/>
    <xf numFmtId="14" fontId="9" fillId="0" borderId="0" xfId="0" applyNumberFormat="1" applyFont="1" applyFill="1"/>
    <xf numFmtId="0" fontId="8" fillId="2" borderId="0" xfId="0" applyFont="1" applyFill="1"/>
    <xf numFmtId="14" fontId="15" fillId="0" borderId="0" xfId="0" applyNumberFormat="1" applyFont="1" applyFill="1"/>
    <xf numFmtId="43" fontId="0" fillId="4" borderId="0" xfId="1" applyFont="1" applyFill="1"/>
    <xf numFmtId="164" fontId="0" fillId="4" borderId="0" xfId="1" applyNumberFormat="1" applyFont="1" applyFill="1"/>
    <xf numFmtId="14" fontId="14" fillId="0" borderId="0" xfId="0" applyNumberFormat="1" applyFont="1" applyFill="1"/>
    <xf numFmtId="43" fontId="10" fillId="0" borderId="0" xfId="0" applyNumberFormat="1" applyFont="1" applyFill="1"/>
    <xf numFmtId="0" fontId="10" fillId="0" borderId="0" xfId="0" applyFont="1"/>
    <xf numFmtId="164" fontId="10" fillId="0" borderId="0" xfId="1" applyNumberFormat="1" applyFont="1"/>
    <xf numFmtId="0" fontId="8" fillId="0" borderId="0" xfId="0" quotePrefix="1" applyFont="1" applyFill="1" applyAlignment="1"/>
    <xf numFmtId="14" fontId="8" fillId="0" borderId="0" xfId="1" applyNumberFormat="1" applyFont="1" applyFill="1" applyAlignment="1"/>
    <xf numFmtId="164" fontId="8" fillId="0" borderId="0" xfId="1" applyNumberFormat="1" applyFont="1" applyFill="1"/>
    <xf numFmtId="43" fontId="8" fillId="0" borderId="0" xfId="1" applyFont="1"/>
    <xf numFmtId="14" fontId="8" fillId="0" borderId="0" xfId="1" applyNumberFormat="1" applyFont="1"/>
    <xf numFmtId="164" fontId="8" fillId="2" borderId="0" xfId="1" applyNumberFormat="1" applyFont="1" applyFill="1"/>
    <xf numFmtId="0" fontId="16" fillId="0" borderId="0" xfId="0" quotePrefix="1" applyFont="1" applyAlignment="1"/>
    <xf numFmtId="164" fontId="8" fillId="7" borderId="0" xfId="1" applyNumberFormat="1" applyFont="1" applyFill="1"/>
    <xf numFmtId="0" fontId="8" fillId="7" borderId="0" xfId="0" applyFont="1" applyFill="1" applyAlignment="1"/>
    <xf numFmtId="164" fontId="8" fillId="6" borderId="0" xfId="1" applyNumberFormat="1" applyFont="1" applyFill="1"/>
    <xf numFmtId="164" fontId="8" fillId="5" borderId="0" xfId="1" applyNumberFormat="1" applyFont="1" applyFill="1"/>
    <xf numFmtId="14" fontId="8" fillId="5" borderId="0" xfId="1" applyNumberFormat="1" applyFont="1" applyFill="1" applyAlignment="1"/>
    <xf numFmtId="164" fontId="5" fillId="2" borderId="0" xfId="1" applyNumberFormat="1" applyFont="1" applyFill="1" applyAlignment="1"/>
    <xf numFmtId="14" fontId="2" fillId="0" borderId="0" xfId="0" applyNumberFormat="1" applyFont="1" applyFill="1" applyAlignment="1">
      <alignment horizontal="center"/>
    </xf>
    <xf numFmtId="164" fontId="5" fillId="5" borderId="0" xfId="1" applyNumberFormat="1" applyFont="1" applyFill="1" applyAlignment="1"/>
    <xf numFmtId="14" fontId="2" fillId="5" borderId="0" xfId="0" applyNumberFormat="1" applyFont="1" applyFill="1" applyAlignment="1"/>
    <xf numFmtId="0" fontId="2" fillId="7" borderId="0" xfId="0" applyFont="1" applyFill="1"/>
    <xf numFmtId="164" fontId="5" fillId="7" borderId="0" xfId="1" applyNumberFormat="1" applyFont="1" applyFill="1" applyAlignment="1"/>
    <xf numFmtId="43" fontId="7" fillId="0" borderId="0" xfId="1" applyNumberFormat="1" applyFont="1" applyFill="1"/>
    <xf numFmtId="14" fontId="2" fillId="0" borderId="0" xfId="0" applyNumberFormat="1" applyFont="1"/>
    <xf numFmtId="0" fontId="17" fillId="0" borderId="0" xfId="0" applyFont="1" applyAlignment="1">
      <alignment horizontal="center"/>
    </xf>
    <xf numFmtId="0" fontId="18" fillId="0" borderId="0" xfId="0" applyFont="1" applyFill="1"/>
    <xf numFmtId="14" fontId="16" fillId="0" borderId="0" xfId="1" applyNumberFormat="1" applyFont="1"/>
    <xf numFmtId="14" fontId="2" fillId="2" borderId="0" xfId="0" applyNumberFormat="1" applyFont="1" applyFill="1" applyAlignment="1"/>
    <xf numFmtId="0" fontId="2" fillId="2" borderId="0" xfId="0" applyFont="1" applyFill="1"/>
    <xf numFmtId="164" fontId="14" fillId="2" borderId="0" xfId="1" applyNumberFormat="1" applyFont="1" applyFill="1" applyAlignment="1">
      <alignment horizontal="left"/>
    </xf>
    <xf numFmtId="164" fontId="2" fillId="2" borderId="0" xfId="1" applyNumberFormat="1" applyFont="1" applyFill="1"/>
    <xf numFmtId="14" fontId="2" fillId="2" borderId="0" xfId="1" applyNumberFormat="1" applyFont="1" applyFill="1" applyAlignment="1"/>
    <xf numFmtId="14" fontId="2" fillId="2" borderId="0" xfId="0" applyNumberFormat="1" applyFont="1" applyFill="1" applyAlignment="1">
      <alignment horizontal="center"/>
    </xf>
    <xf numFmtId="43" fontId="0" fillId="2" borderId="0" xfId="1" applyFont="1" applyFill="1"/>
    <xf numFmtId="164" fontId="0" fillId="2" borderId="0" xfId="1" applyNumberFormat="1" applyFont="1" applyFill="1"/>
    <xf numFmtId="0" fontId="0" fillId="2" borderId="0" xfId="0" applyFill="1"/>
    <xf numFmtId="43" fontId="2" fillId="0" borderId="0" xfId="1" applyFont="1" applyAlignment="1">
      <alignment horizontal="right"/>
    </xf>
    <xf numFmtId="0" fontId="0" fillId="0" borderId="0" xfId="0" applyFill="1" applyAlignment="1">
      <alignment horizontal="right"/>
    </xf>
    <xf numFmtId="164" fontId="6" fillId="5" borderId="0" xfId="1" applyNumberFormat="1" applyFont="1" applyFill="1" applyAlignment="1">
      <alignment horizontal="left"/>
    </xf>
    <xf numFmtId="43" fontId="7" fillId="0" borderId="0" xfId="1" applyFont="1" applyFill="1"/>
    <xf numFmtId="0" fontId="2" fillId="3" borderId="0" xfId="0" applyFont="1" applyFill="1"/>
    <xf numFmtId="14" fontId="2" fillId="3" borderId="0" xfId="1" applyNumberFormat="1" applyFont="1" applyFill="1" applyAlignment="1"/>
    <xf numFmtId="164" fontId="2" fillId="3" borderId="0" xfId="1" applyNumberFormat="1" applyFont="1" applyFill="1"/>
    <xf numFmtId="0" fontId="8" fillId="3" borderId="0" xfId="0" applyFont="1" applyFill="1"/>
    <xf numFmtId="43" fontId="8" fillId="3" borderId="0" xfId="1" applyFont="1" applyFill="1"/>
    <xf numFmtId="14" fontId="8" fillId="7" borderId="0" xfId="1" applyNumberFormat="1" applyFont="1" applyFill="1"/>
    <xf numFmtId="14" fontId="8" fillId="8" borderId="0" xfId="1" applyNumberFormat="1" applyFont="1" applyFill="1"/>
    <xf numFmtId="0" fontId="8" fillId="7" borderId="0" xfId="0" applyFont="1" applyFill="1"/>
    <xf numFmtId="43" fontId="8" fillId="8" borderId="0" xfId="0" applyNumberFormat="1" applyFont="1" applyFill="1"/>
    <xf numFmtId="0" fontId="8" fillId="8" borderId="0" xfId="0" applyFont="1" applyFill="1"/>
    <xf numFmtId="0" fontId="8" fillId="9" borderId="0" xfId="0" applyFont="1" applyFill="1"/>
    <xf numFmtId="0" fontId="8" fillId="7" borderId="0" xfId="0" applyFont="1" applyFill="1" applyAlignment="1">
      <alignment horizontal="right"/>
    </xf>
    <xf numFmtId="43" fontId="8" fillId="7" borderId="0" xfId="0" applyNumberFormat="1" applyFont="1" applyFill="1"/>
    <xf numFmtId="0" fontId="19" fillId="0" borderId="0" xfId="0" applyFont="1"/>
    <xf numFmtId="164" fontId="8" fillId="0" borderId="0" xfId="1" applyNumberFormat="1" applyFont="1" applyAlignment="1">
      <alignment horizontal="center"/>
    </xf>
    <xf numFmtId="14" fontId="8" fillId="3" borderId="0" xfId="1" applyNumberFormat="1" applyFont="1" applyFill="1" applyAlignment="1"/>
    <xf numFmtId="14" fontId="8" fillId="3" borderId="0" xfId="1" applyNumberFormat="1" applyFont="1" applyFill="1"/>
    <xf numFmtId="0" fontId="7" fillId="0" borderId="0" xfId="0" applyFont="1"/>
    <xf numFmtId="0" fontId="16" fillId="0" borderId="2" xfId="0" applyFont="1" applyFill="1" applyBorder="1" applyAlignment="1"/>
    <xf numFmtId="164" fontId="5" fillId="4" borderId="0" xfId="1" applyNumberFormat="1" applyFont="1" applyFill="1" applyAlignment="1"/>
    <xf numFmtId="0" fontId="2" fillId="4" borderId="0" xfId="0" applyFont="1" applyFill="1"/>
    <xf numFmtId="10" fontId="8" fillId="0" borderId="0" xfId="0" applyNumberFormat="1" applyFont="1"/>
    <xf numFmtId="0" fontId="8" fillId="10" borderId="0" xfId="0" applyFont="1" applyFill="1" applyAlignment="1">
      <alignment horizontal="center"/>
    </xf>
    <xf numFmtId="43" fontId="8" fillId="10" borderId="0" xfId="1" applyFont="1" applyFill="1"/>
    <xf numFmtId="0" fontId="20" fillId="0" borderId="0" xfId="0" applyFont="1" applyFill="1"/>
    <xf numFmtId="164" fontId="20" fillId="0" borderId="0" xfId="1" applyNumberFormat="1" applyFont="1" applyFill="1"/>
    <xf numFmtId="164" fontId="5" fillId="8" borderId="0" xfId="1" applyNumberFormat="1" applyFont="1" applyFill="1" applyAlignment="1"/>
    <xf numFmtId="0" fontId="2" fillId="8" borderId="0" xfId="0" applyFont="1" applyFill="1"/>
    <xf numFmtId="164" fontId="8" fillId="0" borderId="0" xfId="1" applyNumberFormat="1" applyFont="1" applyFill="1" applyAlignment="1">
      <alignment horizontal="center"/>
    </xf>
    <xf numFmtId="164" fontId="2" fillId="0" borderId="0" xfId="0" applyNumberFormat="1" applyFont="1" applyFill="1"/>
    <xf numFmtId="164" fontId="2" fillId="5" borderId="0" xfId="1" applyNumberFormat="1" applyFont="1" applyFill="1"/>
    <xf numFmtId="0" fontId="2" fillId="0" borderId="0" xfId="0" applyFont="1" applyFill="1" applyAlignment="1"/>
    <xf numFmtId="0" fontId="17" fillId="0" borderId="0" xfId="0" applyFont="1" applyFill="1" applyAlignment="1"/>
    <xf numFmtId="0" fontId="2" fillId="2" borderId="0" xfId="0" applyFont="1" applyFill="1" applyAlignment="1"/>
    <xf numFmtId="0" fontId="17" fillId="2" borderId="0" xfId="0" applyFont="1" applyFill="1" applyAlignment="1"/>
    <xf numFmtId="0" fontId="2" fillId="0" borderId="0" xfId="0" quotePrefix="1" applyFont="1" applyFill="1" applyAlignment="1"/>
    <xf numFmtId="0" fontId="4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1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7" fillId="3" borderId="0" xfId="0" applyFont="1" applyFill="1" applyAlignment="1">
      <alignment horizontal="center" wrapText="1"/>
    </xf>
    <xf numFmtId="43" fontId="8" fillId="3" borderId="0" xfId="1" applyFont="1" applyFill="1" applyAlignment="1">
      <alignment horizontal="center"/>
    </xf>
    <xf numFmtId="0" fontId="8" fillId="0" borderId="0" xfId="0" applyFont="1" applyAlignment="1">
      <alignment horizontal="center"/>
    </xf>
    <xf numFmtId="164" fontId="8" fillId="8" borderId="0" xfId="1" applyNumberFormat="1" applyFont="1" applyFill="1" applyAlignment="1">
      <alignment horizontal="right"/>
    </xf>
    <xf numFmtId="164" fontId="2" fillId="0" borderId="0" xfId="1" applyNumberFormat="1" applyFont="1" applyAlignment="1">
      <alignment horizontal="center"/>
    </xf>
    <xf numFmtId="14" fontId="2" fillId="0" borderId="0" xfId="1" applyNumberFormat="1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0" xfId="0" applyFont="1" applyFill="1"/>
    <xf numFmtId="164" fontId="14" fillId="0" borderId="0" xfId="1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4" fontId="0" fillId="0" borderId="0" xfId="0" applyNumberFormat="1" applyFill="1"/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99"/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2"/>
  <sheetViews>
    <sheetView tabSelected="1" topLeftCell="A13" workbookViewId="0">
      <selection activeCell="N34" sqref="N34"/>
    </sheetView>
  </sheetViews>
  <sheetFormatPr defaultRowHeight="12.75"/>
  <cols>
    <col min="1" max="1" width="3.109375" style="3" bestFit="1" customWidth="1"/>
    <col min="2" max="2" width="40.21875" style="3" bestFit="1" customWidth="1"/>
    <col min="3" max="3" width="10.44140625" style="3" customWidth="1"/>
    <col min="4" max="4" width="10" style="18" customWidth="1"/>
    <col min="5" max="5" width="13" style="3" customWidth="1"/>
    <col min="6" max="6" width="13.5546875" style="3" bestFit="1" customWidth="1"/>
    <col min="7" max="7" width="11.109375" style="3" customWidth="1"/>
    <col min="8" max="8" width="9.77734375" style="3" customWidth="1"/>
    <col min="9" max="9" width="12.6640625" style="3" customWidth="1"/>
    <col min="10" max="10" width="9.109375" style="3" bestFit="1" customWidth="1"/>
    <col min="11" max="11" width="9.88671875" style="3" bestFit="1" customWidth="1"/>
    <col min="12" max="12" width="4.21875" style="3" customWidth="1"/>
    <col min="13" max="15" width="8.88671875" style="3"/>
    <col min="16" max="16" width="5.5546875" style="3" customWidth="1"/>
    <col min="17" max="17" width="9.88671875" style="3" bestFit="1" customWidth="1"/>
    <col min="18" max="18" width="9.21875" style="3" bestFit="1" customWidth="1"/>
    <col min="19" max="16384" width="8.88671875" style="3"/>
  </cols>
  <sheetData>
    <row r="2" spans="1:18" ht="13.5" thickBot="1">
      <c r="C2" s="131" t="s">
        <v>11</v>
      </c>
      <c r="D2" s="131"/>
      <c r="E2" s="131"/>
      <c r="F2" s="131"/>
      <c r="G2" s="131"/>
      <c r="H2" s="131"/>
      <c r="I2" s="142" t="s">
        <v>183</v>
      </c>
      <c r="J2" s="142"/>
      <c r="K2" s="142"/>
    </row>
    <row r="3" spans="1:18" ht="15.75">
      <c r="C3" s="4" t="s">
        <v>0</v>
      </c>
      <c r="D3" s="5"/>
      <c r="E3" s="4" t="s">
        <v>1</v>
      </c>
      <c r="F3" s="4" t="s">
        <v>2</v>
      </c>
      <c r="G3" s="4"/>
      <c r="H3" s="6"/>
      <c r="I3" s="143" t="s">
        <v>106</v>
      </c>
      <c r="J3" s="2" t="s">
        <v>49</v>
      </c>
      <c r="K3" s="2" t="s">
        <v>50</v>
      </c>
      <c r="M3" s="145" t="s">
        <v>111</v>
      </c>
      <c r="N3" s="145"/>
      <c r="O3" s="145"/>
      <c r="P3"/>
      <c r="Q3" s="46" t="s">
        <v>52</v>
      </c>
    </row>
    <row r="4" spans="1:18" ht="15" customHeight="1">
      <c r="A4" s="7" t="s">
        <v>5</v>
      </c>
      <c r="B4" s="75" t="s">
        <v>109</v>
      </c>
      <c r="C4" s="8">
        <v>7611</v>
      </c>
      <c r="D4" s="9">
        <v>31629</v>
      </c>
      <c r="E4" s="76">
        <v>661284</v>
      </c>
      <c r="F4" s="132">
        <v>46240</v>
      </c>
      <c r="G4" s="6"/>
      <c r="H4" s="11"/>
      <c r="I4" s="11">
        <v>1011690</v>
      </c>
      <c r="J4" s="11"/>
      <c r="K4" s="93"/>
      <c r="Q4" s="78">
        <v>31629</v>
      </c>
      <c r="R4" s="3" t="s">
        <v>113</v>
      </c>
    </row>
    <row r="5" spans="1:18" ht="15" customHeight="1">
      <c r="A5" s="7"/>
      <c r="B5" s="102" t="s">
        <v>172</v>
      </c>
      <c r="C5" s="8"/>
      <c r="D5" s="9"/>
      <c r="E5" s="76">
        <v>1868238</v>
      </c>
      <c r="F5" s="132"/>
      <c r="G5" s="80" t="s">
        <v>114</v>
      </c>
      <c r="H5" s="11"/>
      <c r="I5" s="11"/>
      <c r="J5" s="11"/>
      <c r="K5" s="93"/>
    </row>
    <row r="6" spans="1:18" ht="15" customHeight="1">
      <c r="A6" s="7"/>
      <c r="B6" s="75" t="s">
        <v>108</v>
      </c>
      <c r="C6" s="8"/>
      <c r="D6" s="9"/>
      <c r="E6" s="76">
        <v>347615</v>
      </c>
      <c r="F6" s="132"/>
      <c r="G6" s="6"/>
      <c r="H6" s="11"/>
      <c r="I6" s="11"/>
      <c r="J6" s="11"/>
      <c r="K6" s="93"/>
    </row>
    <row r="7" spans="1:18" s="2" customFormat="1" ht="15" customHeight="1">
      <c r="A7" s="7" t="s">
        <v>6</v>
      </c>
      <c r="B7" s="2" t="s">
        <v>163</v>
      </c>
      <c r="C7" s="8">
        <v>11694</v>
      </c>
      <c r="D7" s="9" t="s">
        <v>161</v>
      </c>
      <c r="E7" s="114"/>
      <c r="F7" s="132"/>
      <c r="G7" s="6"/>
      <c r="H7" s="11"/>
      <c r="I7" s="11"/>
      <c r="J7" s="11"/>
      <c r="K7" s="93"/>
      <c r="Q7" s="115"/>
    </row>
    <row r="8" spans="1:18" s="2" customFormat="1" ht="15" customHeight="1">
      <c r="A8" s="7" t="s">
        <v>14</v>
      </c>
      <c r="B8" s="2" t="s">
        <v>163</v>
      </c>
      <c r="C8" s="8">
        <v>11862</v>
      </c>
      <c r="D8" s="9" t="s">
        <v>161</v>
      </c>
      <c r="E8" s="114"/>
      <c r="F8" s="132"/>
      <c r="G8" s="6"/>
      <c r="H8" s="11"/>
      <c r="I8" s="11"/>
      <c r="J8" s="11"/>
      <c r="K8" s="93"/>
      <c r="Q8" s="115"/>
    </row>
    <row r="9" spans="1:18" s="2" customFormat="1" ht="15" customHeight="1">
      <c r="A9" s="7" t="s">
        <v>7</v>
      </c>
      <c r="B9" s="2" t="s">
        <v>163</v>
      </c>
      <c r="C9" s="8">
        <v>11870</v>
      </c>
      <c r="D9" s="9" t="s">
        <v>161</v>
      </c>
      <c r="E9" s="114"/>
      <c r="F9" s="132"/>
      <c r="G9" s="6"/>
      <c r="H9" s="11"/>
      <c r="I9" s="11"/>
      <c r="J9" s="11"/>
      <c r="K9" s="93"/>
      <c r="Q9" s="115"/>
    </row>
    <row r="10" spans="1:18" s="2" customFormat="1" ht="15" customHeight="1">
      <c r="A10" s="7" t="s">
        <v>8</v>
      </c>
      <c r="B10" s="2" t="s">
        <v>163</v>
      </c>
      <c r="C10" s="8">
        <v>12031</v>
      </c>
      <c r="D10" s="9" t="s">
        <v>161</v>
      </c>
      <c r="E10" s="114"/>
      <c r="F10" s="132"/>
      <c r="G10" s="6"/>
      <c r="H10" s="11"/>
      <c r="I10" s="11"/>
      <c r="J10" s="11"/>
      <c r="K10" s="93"/>
      <c r="Q10" s="115"/>
    </row>
    <row r="11" spans="1:18" s="2" customFormat="1" ht="15" customHeight="1">
      <c r="A11" s="7" t="s">
        <v>9</v>
      </c>
      <c r="B11" s="2" t="s">
        <v>162</v>
      </c>
      <c r="C11" s="8">
        <v>12032</v>
      </c>
      <c r="D11" s="9" t="s">
        <v>161</v>
      </c>
      <c r="E11" s="114"/>
      <c r="F11" s="132"/>
      <c r="G11" s="6"/>
      <c r="H11" s="11"/>
      <c r="I11" s="11"/>
      <c r="J11" s="11"/>
      <c r="K11" s="93"/>
      <c r="Q11" s="115"/>
    </row>
    <row r="12" spans="1:18" ht="15" customHeight="1">
      <c r="A12" s="7" t="s">
        <v>15</v>
      </c>
      <c r="B12" s="2" t="s">
        <v>110</v>
      </c>
      <c r="C12" s="8">
        <v>12461</v>
      </c>
      <c r="D12" s="9">
        <v>34978</v>
      </c>
      <c r="E12" s="10">
        <v>107769</v>
      </c>
      <c r="F12" s="132"/>
      <c r="G12" s="6"/>
      <c r="H12" s="11"/>
      <c r="I12" s="11">
        <v>72282</v>
      </c>
      <c r="J12" s="11"/>
      <c r="K12" s="93"/>
      <c r="M12" s="3">
        <v>8.68</v>
      </c>
      <c r="N12" s="49"/>
      <c r="O12" s="49"/>
      <c r="Q12" s="79" t="s">
        <v>112</v>
      </c>
    </row>
    <row r="13" spans="1:18" ht="20.25">
      <c r="A13" s="2"/>
      <c r="B13" s="33"/>
      <c r="C13" s="13"/>
      <c r="D13" s="9"/>
      <c r="E13" s="43">
        <f>SUM(E4:E12)</f>
        <v>2984906</v>
      </c>
      <c r="F13" s="14"/>
      <c r="G13" s="6"/>
      <c r="H13" s="11"/>
      <c r="I13" s="43">
        <f>SUM(I4:I12)</f>
        <v>1083972</v>
      </c>
      <c r="J13" s="2"/>
      <c r="K13" s="12"/>
      <c r="L13" s="15"/>
    </row>
    <row r="14" spans="1:18" s="2" customFormat="1">
      <c r="B14" s="33"/>
      <c r="C14" s="123"/>
      <c r="D14" s="60"/>
      <c r="F14" s="124"/>
      <c r="G14" s="21"/>
      <c r="H14" s="21"/>
    </row>
    <row r="15" spans="1:18">
      <c r="C15" s="8" t="s">
        <v>4</v>
      </c>
      <c r="D15" s="16" t="s">
        <v>3</v>
      </c>
      <c r="E15" s="2" t="s">
        <v>13</v>
      </c>
      <c r="F15" s="8" t="s">
        <v>36</v>
      </c>
      <c r="G15" s="8"/>
      <c r="H15" s="2" t="s">
        <v>35</v>
      </c>
    </row>
    <row r="16" spans="1:18">
      <c r="C16" s="21">
        <v>1175.28</v>
      </c>
      <c r="D16" s="21">
        <v>33.71</v>
      </c>
      <c r="E16" s="21">
        <v>290.60000000000002</v>
      </c>
      <c r="F16" s="17">
        <v>129.4</v>
      </c>
      <c r="G16" s="21"/>
      <c r="H16" s="21">
        <v>240.95</v>
      </c>
    </row>
    <row r="17" spans="1:18">
      <c r="C17" s="17"/>
      <c r="D17" s="16"/>
      <c r="E17" s="17"/>
      <c r="F17" s="17"/>
      <c r="G17" s="17"/>
      <c r="H17" s="17"/>
    </row>
    <row r="18" spans="1:18">
      <c r="C18" s="91" t="s">
        <v>47</v>
      </c>
      <c r="D18" s="77">
        <f>C16-D16</f>
        <v>1141.57</v>
      </c>
      <c r="E18" s="17"/>
      <c r="F18" s="17"/>
      <c r="G18" s="17"/>
      <c r="H18" s="17"/>
    </row>
    <row r="19" spans="1:18">
      <c r="C19" s="17"/>
      <c r="D19" s="16"/>
      <c r="F19" s="19"/>
      <c r="G19" s="17"/>
      <c r="H19" s="17"/>
    </row>
    <row r="20" spans="1:18" ht="15.75" thickBot="1">
      <c r="C20" s="131" t="s">
        <v>10</v>
      </c>
      <c r="D20" s="131"/>
      <c r="E20" s="131"/>
      <c r="F20" s="131"/>
      <c r="G20" s="131"/>
      <c r="H20" s="131"/>
      <c r="I20" s="142" t="s">
        <v>48</v>
      </c>
      <c r="J20" s="142"/>
      <c r="K20" s="142"/>
      <c r="L20"/>
      <c r="M20" s="44"/>
      <c r="N20" s="44"/>
      <c r="O20" s="44"/>
      <c r="P20" s="45"/>
      <c r="Q20"/>
    </row>
    <row r="21" spans="1:18" ht="15.75">
      <c r="C21" s="57" t="s">
        <v>0</v>
      </c>
      <c r="D21" s="58"/>
      <c r="E21" s="57" t="s">
        <v>1</v>
      </c>
      <c r="F21" s="57" t="s">
        <v>2</v>
      </c>
      <c r="I21" s="143" t="s">
        <v>106</v>
      </c>
      <c r="J21" s="2" t="s">
        <v>49</v>
      </c>
      <c r="K21" s="2" t="s">
        <v>50</v>
      </c>
      <c r="L21"/>
      <c r="M21" s="145" t="s">
        <v>51</v>
      </c>
      <c r="N21" s="145"/>
      <c r="O21" s="145"/>
      <c r="P21"/>
      <c r="Q21" s="46" t="s">
        <v>52</v>
      </c>
    </row>
    <row r="22" spans="1:18" ht="15">
      <c r="A22" s="7" t="s">
        <v>5</v>
      </c>
      <c r="B22" s="2" t="s">
        <v>107</v>
      </c>
      <c r="C22" s="8">
        <v>2906</v>
      </c>
      <c r="D22" s="9">
        <v>37777</v>
      </c>
      <c r="E22" s="10">
        <v>3330</v>
      </c>
      <c r="F22" s="14">
        <v>46242</v>
      </c>
      <c r="I22" s="11">
        <v>2220</v>
      </c>
      <c r="J22" s="144"/>
      <c r="K22" s="144"/>
      <c r="L22" s="40"/>
      <c r="M22" s="48"/>
      <c r="N22" s="41"/>
      <c r="O22" s="41"/>
      <c r="P22" s="41"/>
      <c r="Q22" s="50"/>
      <c r="R22" s="3" t="s">
        <v>127</v>
      </c>
    </row>
    <row r="23" spans="1:18" ht="15">
      <c r="A23" s="7" t="s">
        <v>6</v>
      </c>
      <c r="B23" s="2" t="s">
        <v>104</v>
      </c>
      <c r="C23" s="8">
        <v>2907</v>
      </c>
      <c r="D23" s="26">
        <v>37777</v>
      </c>
      <c r="E23" s="73"/>
      <c r="F23" s="74"/>
      <c r="G23" s="25"/>
      <c r="H23" s="25"/>
      <c r="I23" s="93"/>
      <c r="J23" s="47"/>
      <c r="K23" s="47"/>
      <c r="L23" s="40"/>
      <c r="M23" s="48"/>
      <c r="N23" s="41"/>
      <c r="O23" s="41"/>
      <c r="P23" s="41"/>
      <c r="Q23" s="50"/>
    </row>
    <row r="24" spans="1:18" ht="15">
      <c r="A24" s="7" t="s">
        <v>14</v>
      </c>
      <c r="B24" s="2" t="s">
        <v>115</v>
      </c>
      <c r="C24" s="8">
        <v>2971</v>
      </c>
      <c r="D24" s="26">
        <v>37804</v>
      </c>
      <c r="E24" s="73"/>
      <c r="F24" s="74"/>
      <c r="G24" s="25"/>
      <c r="H24" s="25"/>
      <c r="I24" s="93"/>
      <c r="J24" s="47"/>
      <c r="K24" s="47"/>
      <c r="L24" s="40"/>
      <c r="M24" s="48"/>
      <c r="N24" s="41"/>
      <c r="O24" s="41"/>
      <c r="P24" s="41"/>
      <c r="Q24" s="50"/>
    </row>
    <row r="25" spans="1:18" ht="15">
      <c r="A25" s="7" t="s">
        <v>7</v>
      </c>
      <c r="B25" s="2" t="s">
        <v>105</v>
      </c>
      <c r="C25" s="8">
        <v>3025</v>
      </c>
      <c r="D25" s="26">
        <v>37823</v>
      </c>
      <c r="E25" s="73"/>
      <c r="F25" s="74"/>
      <c r="G25" s="25"/>
      <c r="H25" s="25"/>
      <c r="I25" s="93"/>
      <c r="J25" s="47"/>
      <c r="K25" s="47"/>
      <c r="L25" s="40"/>
      <c r="M25" s="48"/>
      <c r="N25" s="41"/>
      <c r="O25" s="41"/>
      <c r="P25" s="41"/>
      <c r="Q25" s="50"/>
    </row>
    <row r="26" spans="1:18" ht="15">
      <c r="A26" s="7" t="s">
        <v>8</v>
      </c>
      <c r="B26" s="75" t="s">
        <v>167</v>
      </c>
      <c r="C26" s="8">
        <v>3035</v>
      </c>
      <c r="D26" s="9">
        <v>37825</v>
      </c>
      <c r="E26" s="76">
        <f>201215-E27</f>
        <v>40151</v>
      </c>
      <c r="F26" s="14">
        <v>46242</v>
      </c>
      <c r="I26" s="11">
        <v>124888</v>
      </c>
      <c r="J26" s="144"/>
      <c r="K26" s="144"/>
      <c r="L26" s="41"/>
      <c r="M26" s="48">
        <v>6.1</v>
      </c>
      <c r="N26" s="49"/>
      <c r="O26" s="49"/>
      <c r="P26" s="41"/>
      <c r="Q26" s="50"/>
    </row>
    <row r="27" spans="1:18" ht="15">
      <c r="A27" s="7"/>
      <c r="B27" s="75" t="s">
        <v>165</v>
      </c>
      <c r="C27" s="8"/>
      <c r="D27" s="9"/>
      <c r="E27" s="76">
        <v>161064</v>
      </c>
      <c r="F27" s="14"/>
      <c r="I27" s="11"/>
      <c r="J27" s="144"/>
      <c r="K27" s="144"/>
      <c r="L27" s="41"/>
      <c r="M27" s="48"/>
      <c r="N27" s="49"/>
      <c r="O27" s="49"/>
      <c r="P27" s="41"/>
      <c r="Q27" s="50"/>
    </row>
    <row r="28" spans="1:18" ht="15">
      <c r="A28" s="7" t="s">
        <v>9</v>
      </c>
      <c r="B28" s="2" t="s">
        <v>104</v>
      </c>
      <c r="C28" s="8">
        <v>3418</v>
      </c>
      <c r="D28" s="26">
        <v>37930</v>
      </c>
      <c r="E28" s="73"/>
      <c r="F28" s="74"/>
      <c r="G28" s="25"/>
      <c r="H28" s="25"/>
      <c r="I28" s="93"/>
      <c r="J28" s="47"/>
      <c r="K28" s="47"/>
      <c r="L28" s="40"/>
      <c r="M28" s="48"/>
      <c r="N28" s="41"/>
      <c r="O28" s="41"/>
      <c r="P28" s="41"/>
      <c r="Q28" s="50"/>
    </row>
    <row r="29" spans="1:18" ht="15">
      <c r="A29" s="7" t="s">
        <v>15</v>
      </c>
      <c r="B29" s="2" t="s">
        <v>103</v>
      </c>
      <c r="C29" s="8">
        <v>3500</v>
      </c>
      <c r="D29" s="26">
        <v>37956</v>
      </c>
      <c r="E29" s="73"/>
      <c r="F29" s="74"/>
      <c r="G29" s="25"/>
      <c r="H29" s="25"/>
      <c r="I29" s="93"/>
      <c r="J29" s="47"/>
      <c r="K29" s="47"/>
      <c r="L29" s="40"/>
      <c r="M29" s="48"/>
      <c r="N29" s="41"/>
      <c r="O29" s="41"/>
      <c r="P29" s="41"/>
      <c r="Q29" s="50"/>
    </row>
    <row r="30" spans="1:18" ht="15">
      <c r="A30" s="7" t="s">
        <v>16</v>
      </c>
      <c r="B30" s="2" t="s">
        <v>102</v>
      </c>
      <c r="C30" s="8">
        <v>3670</v>
      </c>
      <c r="D30" s="9">
        <v>38037</v>
      </c>
      <c r="E30" s="10">
        <v>3145</v>
      </c>
      <c r="F30" s="14">
        <v>46242</v>
      </c>
      <c r="I30" s="11">
        <v>2097</v>
      </c>
      <c r="J30" s="144"/>
      <c r="K30" s="144"/>
      <c r="L30" s="40"/>
      <c r="M30" s="48"/>
      <c r="N30" s="41"/>
      <c r="O30" s="41"/>
      <c r="P30" s="41"/>
      <c r="Q30" s="50" t="s">
        <v>112</v>
      </c>
    </row>
    <row r="31" spans="1:18" ht="15">
      <c r="A31" s="7" t="s">
        <v>17</v>
      </c>
      <c r="B31" s="83" t="s">
        <v>46</v>
      </c>
      <c r="C31" s="85">
        <v>4070</v>
      </c>
      <c r="D31" s="86">
        <v>38198</v>
      </c>
      <c r="E31" s="71"/>
      <c r="F31" s="82"/>
      <c r="G31" s="83"/>
      <c r="H31" s="83"/>
      <c r="I31" s="51" t="s">
        <v>117</v>
      </c>
      <c r="J31" s="84"/>
      <c r="K31" s="84"/>
      <c r="L31" s="51"/>
      <c r="M31" s="88"/>
      <c r="N31" s="90"/>
      <c r="O31" s="90"/>
      <c r="P31" s="41"/>
      <c r="Q31" s="50"/>
    </row>
    <row r="32" spans="1:18" ht="15">
      <c r="A32" s="7" t="s">
        <v>18</v>
      </c>
      <c r="B32" s="2" t="s">
        <v>101</v>
      </c>
      <c r="C32" s="8">
        <v>4276</v>
      </c>
      <c r="D32" s="26">
        <v>38251</v>
      </c>
      <c r="E32" s="73"/>
      <c r="F32" s="74"/>
      <c r="G32" s="25"/>
      <c r="H32" s="25"/>
      <c r="I32" s="47"/>
      <c r="J32" s="47"/>
      <c r="K32" s="47"/>
      <c r="L32" s="40"/>
      <c r="M32" s="48"/>
      <c r="N32" s="41"/>
      <c r="O32" s="41"/>
      <c r="P32" s="41"/>
      <c r="Q32" s="50"/>
    </row>
    <row r="33" spans="1:17" s="2" customFormat="1" ht="15">
      <c r="A33" s="7" t="s">
        <v>19</v>
      </c>
      <c r="B33" s="2" t="s">
        <v>100</v>
      </c>
      <c r="C33" s="8">
        <v>4277</v>
      </c>
      <c r="D33" s="26">
        <v>38251</v>
      </c>
      <c r="E33" s="73"/>
      <c r="F33" s="74"/>
      <c r="G33" s="25"/>
      <c r="H33" s="25"/>
      <c r="I33" s="47"/>
      <c r="J33" s="47"/>
      <c r="K33" s="47"/>
      <c r="L33" s="40"/>
      <c r="M33" s="48"/>
      <c r="N33" s="41"/>
      <c r="O33" s="41"/>
      <c r="P33" s="41"/>
      <c r="Q33" s="50"/>
    </row>
    <row r="34" spans="1:17" ht="15.75">
      <c r="A34" s="7" t="s">
        <v>118</v>
      </c>
      <c r="B34" s="2" t="s">
        <v>166</v>
      </c>
      <c r="C34" s="8">
        <v>6292</v>
      </c>
      <c r="D34" s="9">
        <v>38971</v>
      </c>
      <c r="E34" s="10">
        <v>27669</v>
      </c>
      <c r="F34" s="14">
        <v>46242</v>
      </c>
      <c r="I34" s="11">
        <v>17720</v>
      </c>
      <c r="J34" s="144"/>
      <c r="K34" s="144"/>
      <c r="L34" s="40"/>
      <c r="M34" s="48"/>
      <c r="N34" s="48"/>
      <c r="O34" s="42"/>
      <c r="P34" s="41"/>
      <c r="Q34" s="52"/>
    </row>
    <row r="35" spans="1:17" ht="15.75">
      <c r="A35" s="7" t="s">
        <v>119</v>
      </c>
      <c r="B35" s="83" t="s">
        <v>45</v>
      </c>
      <c r="C35" s="85">
        <v>7283</v>
      </c>
      <c r="D35" s="86">
        <v>39330</v>
      </c>
      <c r="E35" s="71"/>
      <c r="F35" s="87"/>
      <c r="G35" s="83"/>
      <c r="H35" s="83"/>
      <c r="I35" s="51" t="s">
        <v>117</v>
      </c>
      <c r="J35" s="84"/>
      <c r="K35" s="84"/>
      <c r="L35" s="51"/>
      <c r="M35" s="88"/>
      <c r="N35" s="88"/>
      <c r="O35" s="89"/>
      <c r="P35" s="41"/>
      <c r="Q35" s="52"/>
    </row>
    <row r="36" spans="1:17" ht="15.75">
      <c r="A36" s="7" t="s">
        <v>120</v>
      </c>
      <c r="B36" s="2" t="s">
        <v>168</v>
      </c>
      <c r="C36" s="8">
        <v>8695</v>
      </c>
      <c r="D36" s="9">
        <v>39974</v>
      </c>
      <c r="E36" s="10">
        <v>32186</v>
      </c>
      <c r="F36" s="14">
        <v>46242</v>
      </c>
      <c r="I36" s="11">
        <v>18280</v>
      </c>
      <c r="J36" s="144"/>
      <c r="K36" s="144"/>
      <c r="L36" s="40"/>
      <c r="M36" s="48">
        <v>5.48</v>
      </c>
      <c r="N36" s="53"/>
      <c r="O36" s="54"/>
      <c r="P36" s="41"/>
      <c r="Q36" s="52"/>
    </row>
    <row r="37" spans="1:17" ht="15.75">
      <c r="A37" s="7" t="s">
        <v>121</v>
      </c>
      <c r="B37" s="83" t="s">
        <v>45</v>
      </c>
      <c r="C37" s="85">
        <v>9511</v>
      </c>
      <c r="D37" s="86">
        <v>40338</v>
      </c>
      <c r="E37" s="71"/>
      <c r="F37" s="87"/>
      <c r="G37" s="83"/>
      <c r="H37" s="83"/>
      <c r="I37" s="51" t="s">
        <v>117</v>
      </c>
      <c r="J37" s="84"/>
      <c r="K37" s="84"/>
      <c r="L37" s="51"/>
      <c r="M37" s="88"/>
      <c r="N37" s="88"/>
      <c r="O37" s="89"/>
      <c r="P37" s="41"/>
      <c r="Q37" s="52"/>
    </row>
    <row r="38" spans="1:17" ht="15">
      <c r="A38" s="7" t="s">
        <v>122</v>
      </c>
      <c r="B38" s="75" t="s">
        <v>168</v>
      </c>
      <c r="C38" s="8">
        <v>10641</v>
      </c>
      <c r="D38" s="9">
        <v>41092</v>
      </c>
      <c r="E38" s="76">
        <v>32071</v>
      </c>
      <c r="F38" s="14"/>
      <c r="I38" s="11">
        <v>18371</v>
      </c>
      <c r="J38" s="11"/>
      <c r="K38" s="11"/>
      <c r="L38" s="40"/>
      <c r="M38" s="48"/>
      <c r="N38" s="48"/>
      <c r="O38" s="42"/>
      <c r="P38" s="41"/>
      <c r="Q38" s="55"/>
    </row>
    <row r="39" spans="1:17" ht="15">
      <c r="A39" s="7" t="s">
        <v>123</v>
      </c>
      <c r="B39" s="122" t="s">
        <v>168</v>
      </c>
      <c r="C39" s="8">
        <v>11114</v>
      </c>
      <c r="D39" s="9">
        <v>41390</v>
      </c>
      <c r="E39" s="121">
        <v>22125</v>
      </c>
      <c r="F39" s="14"/>
      <c r="I39" s="11">
        <v>91779</v>
      </c>
      <c r="J39" s="11"/>
      <c r="K39" s="11"/>
      <c r="L39" s="40"/>
      <c r="M39" s="48">
        <v>64.66</v>
      </c>
      <c r="N39" s="53"/>
      <c r="O39" s="54"/>
      <c r="P39" s="41"/>
      <c r="Q39" s="55"/>
    </row>
    <row r="40" spans="1:17" ht="15">
      <c r="A40" s="7"/>
      <c r="B40" s="122" t="s">
        <v>169</v>
      </c>
      <c r="C40" s="8"/>
      <c r="D40" s="9"/>
      <c r="E40" s="121">
        <v>106402</v>
      </c>
      <c r="F40" s="14"/>
      <c r="I40" s="11"/>
      <c r="J40" s="11"/>
      <c r="K40" s="11"/>
      <c r="L40" s="40"/>
      <c r="M40" s="48"/>
      <c r="N40" s="53"/>
      <c r="O40" s="54"/>
      <c r="P40" s="41"/>
      <c r="Q40" s="55"/>
    </row>
    <row r="41" spans="1:17" ht="15">
      <c r="A41" s="7"/>
      <c r="B41" s="122" t="s">
        <v>170</v>
      </c>
      <c r="C41" s="8"/>
      <c r="D41" s="9"/>
      <c r="E41" s="121">
        <v>7596</v>
      </c>
      <c r="F41" s="14"/>
      <c r="I41" s="11"/>
      <c r="J41" s="11"/>
      <c r="K41" s="11"/>
      <c r="L41" s="40"/>
      <c r="M41" s="48"/>
      <c r="N41" s="53"/>
      <c r="O41" s="54"/>
      <c r="P41" s="41"/>
      <c r="Q41" s="55"/>
    </row>
    <row r="42" spans="1:17" ht="15">
      <c r="A42" s="7"/>
      <c r="B42" s="122" t="s">
        <v>171</v>
      </c>
      <c r="C42" s="8"/>
      <c r="D42" s="9"/>
      <c r="E42" s="121">
        <v>3646</v>
      </c>
      <c r="F42" s="14"/>
      <c r="I42" s="11"/>
      <c r="J42" s="11"/>
      <c r="K42" s="11"/>
      <c r="L42" s="40"/>
      <c r="M42" s="48"/>
      <c r="N42" s="53"/>
      <c r="O42" s="54"/>
      <c r="P42" s="41"/>
      <c r="Q42" s="55"/>
    </row>
    <row r="43" spans="1:17" ht="15">
      <c r="A43" s="7" t="s">
        <v>124</v>
      </c>
      <c r="B43" s="2" t="s">
        <v>84</v>
      </c>
      <c r="C43" s="8">
        <v>12060</v>
      </c>
      <c r="D43" s="9">
        <v>41954</v>
      </c>
      <c r="E43" s="10">
        <v>21719</v>
      </c>
      <c r="F43" s="72"/>
      <c r="I43" s="11">
        <v>14479</v>
      </c>
      <c r="J43" s="11"/>
      <c r="K43" s="11"/>
      <c r="L43" s="41"/>
      <c r="M43" s="48"/>
      <c r="N43" s="48"/>
      <c r="O43" s="42"/>
      <c r="P43" s="41"/>
      <c r="Q43" s="55">
        <v>41954</v>
      </c>
    </row>
    <row r="44" spans="1:17" ht="15">
      <c r="A44" s="7" t="s">
        <v>125</v>
      </c>
      <c r="B44" s="2" t="s">
        <v>45</v>
      </c>
      <c r="C44" s="8">
        <v>12424</v>
      </c>
      <c r="D44" s="9">
        <v>42166</v>
      </c>
      <c r="E44" s="10">
        <v>23468</v>
      </c>
      <c r="F44" s="14"/>
      <c r="I44" s="11">
        <v>14860</v>
      </c>
      <c r="J44" s="11"/>
      <c r="K44" s="11"/>
      <c r="L44" s="41"/>
      <c r="M44" s="48"/>
      <c r="N44" s="48"/>
      <c r="O44" s="42"/>
      <c r="P44" s="41"/>
      <c r="Q44" s="55"/>
    </row>
    <row r="45" spans="1:17" ht="15">
      <c r="A45" s="7" t="s">
        <v>126</v>
      </c>
      <c r="B45" s="2" t="s">
        <v>159</v>
      </c>
      <c r="C45" s="8">
        <v>12576</v>
      </c>
      <c r="D45" s="9">
        <v>42242</v>
      </c>
      <c r="E45" s="10">
        <v>1388658</v>
      </c>
      <c r="F45" s="14"/>
      <c r="I45" s="11">
        <v>769841</v>
      </c>
      <c r="J45" s="11"/>
      <c r="K45" s="11"/>
      <c r="L45" s="41"/>
      <c r="M45" s="48"/>
      <c r="N45" s="48"/>
      <c r="O45" s="42"/>
      <c r="P45" s="41"/>
      <c r="Q45" s="50" t="s">
        <v>112</v>
      </c>
    </row>
    <row r="46" spans="1:17" ht="15">
      <c r="A46" s="7"/>
      <c r="B46" s="2"/>
      <c r="C46" s="8"/>
      <c r="D46" s="9"/>
      <c r="E46" s="10"/>
      <c r="F46" s="14"/>
      <c r="I46" s="144"/>
      <c r="J46" s="144"/>
      <c r="K46" s="144"/>
      <c r="L46" s="41"/>
      <c r="M46" s="48"/>
      <c r="N46" s="41"/>
      <c r="O46" s="41"/>
      <c r="P46" s="41"/>
      <c r="Q46" s="55"/>
    </row>
    <row r="47" spans="1:17" ht="20.25">
      <c r="A47" s="7"/>
      <c r="B47" s="41"/>
      <c r="C47" s="41"/>
      <c r="D47" s="42"/>
      <c r="E47" s="43">
        <f>SUM(E22:E46)</f>
        <v>1873230</v>
      </c>
      <c r="F47" s="41"/>
      <c r="I47" s="43">
        <f>SUM(I22:I46)</f>
        <v>1074535</v>
      </c>
      <c r="J47" s="146">
        <f>SUM(J22:J46)</f>
        <v>0</v>
      </c>
      <c r="K47" s="146">
        <f>SUM(K22:K46)</f>
        <v>0</v>
      </c>
      <c r="L47" s="41"/>
      <c r="M47" s="56">
        <f>SUM(M34:M46)</f>
        <v>70.14</v>
      </c>
      <c r="N47" s="56">
        <f>SUM(N34:N46)</f>
        <v>0</v>
      </c>
      <c r="O47" s="43">
        <f>SUM(O34:O46)</f>
        <v>0</v>
      </c>
      <c r="P47" s="41"/>
      <c r="Q47" s="41"/>
    </row>
    <row r="48" spans="1:17">
      <c r="A48" s="2"/>
      <c r="B48" s="2"/>
      <c r="C48" s="2"/>
      <c r="D48" s="8"/>
      <c r="E48" s="2"/>
      <c r="F48" s="2"/>
      <c r="G48" s="2"/>
      <c r="H48" s="2"/>
      <c r="I48" s="2"/>
      <c r="J48" s="2"/>
    </row>
    <row r="49" spans="1:10">
      <c r="A49" s="2"/>
      <c r="B49" s="2"/>
      <c r="C49" s="38" t="s">
        <v>164</v>
      </c>
      <c r="D49" s="16" t="s">
        <v>3</v>
      </c>
      <c r="E49" s="119" t="s">
        <v>13</v>
      </c>
      <c r="F49" s="120" t="s">
        <v>36</v>
      </c>
      <c r="G49" s="38" t="s">
        <v>37</v>
      </c>
      <c r="H49" s="2" t="s">
        <v>35</v>
      </c>
      <c r="I49" s="2"/>
      <c r="J49" s="20"/>
    </row>
    <row r="50" spans="1:10">
      <c r="A50" s="2"/>
      <c r="B50" s="2"/>
      <c r="C50" s="21">
        <v>6995.35</v>
      </c>
      <c r="D50" s="21">
        <v>220.57</v>
      </c>
      <c r="E50" s="21">
        <v>2313.4</v>
      </c>
      <c r="F50" s="21">
        <v>677.05</v>
      </c>
      <c r="G50" s="93"/>
      <c r="H50" s="21">
        <v>1672.11</v>
      </c>
      <c r="I50" s="1"/>
      <c r="J50" s="2"/>
    </row>
    <row r="51" spans="1:10">
      <c r="C51" s="17">
        <v>110719.27</v>
      </c>
      <c r="D51" s="17">
        <v>1327.35</v>
      </c>
      <c r="E51" s="17">
        <v>48678.8</v>
      </c>
      <c r="F51" s="17">
        <v>6268.97</v>
      </c>
      <c r="G51" s="17">
        <v>8256.99</v>
      </c>
      <c r="H51" s="17">
        <v>16457.12</v>
      </c>
      <c r="I51" s="1"/>
    </row>
    <row r="52" spans="1:10">
      <c r="C52" s="17"/>
      <c r="D52" s="17"/>
      <c r="E52" s="17"/>
      <c r="F52" s="17"/>
      <c r="G52" s="17"/>
      <c r="H52" s="17"/>
      <c r="I52" s="1"/>
    </row>
    <row r="53" spans="1:10">
      <c r="C53" s="22">
        <f t="shared" ref="C53:H53" si="0">SUM(C50:C52)</f>
        <v>117714.62000000001</v>
      </c>
      <c r="D53" s="22">
        <f t="shared" si="0"/>
        <v>1547.9199999999998</v>
      </c>
      <c r="E53" s="22">
        <f t="shared" si="0"/>
        <v>50992.200000000004</v>
      </c>
      <c r="F53" s="22">
        <f t="shared" si="0"/>
        <v>6946.02</v>
      </c>
      <c r="G53" s="22">
        <f t="shared" si="0"/>
        <v>8256.99</v>
      </c>
      <c r="H53" s="22">
        <f t="shared" si="0"/>
        <v>18129.23</v>
      </c>
      <c r="I53" s="17"/>
    </row>
    <row r="54" spans="1:10" ht="15">
      <c r="C54" s="92" t="s">
        <v>47</v>
      </c>
      <c r="D54" s="94">
        <f>C53-D53</f>
        <v>116166.70000000001</v>
      </c>
      <c r="E54" s="17"/>
      <c r="F54" s="17"/>
      <c r="G54" s="17"/>
      <c r="H54" s="17"/>
    </row>
    <row r="56" spans="1:10">
      <c r="B56" s="2" t="s">
        <v>21</v>
      </c>
      <c r="C56" s="19">
        <f>E45</f>
        <v>1388658</v>
      </c>
    </row>
    <row r="57" spans="1:10">
      <c r="B57" s="3" t="s">
        <v>12</v>
      </c>
      <c r="C57" s="19">
        <f>E26+E34+E36+E38+E39+E44</f>
        <v>177670</v>
      </c>
    </row>
    <row r="59" spans="1:10">
      <c r="B59" s="112" t="s">
        <v>150</v>
      </c>
    </row>
    <row r="60" spans="1:10">
      <c r="B60" s="33" t="s">
        <v>152</v>
      </c>
      <c r="C60" s="109" t="s">
        <v>148</v>
      </c>
      <c r="D60" s="110">
        <v>37016</v>
      </c>
    </row>
    <row r="61" spans="1:10">
      <c r="B61" s="23" t="s">
        <v>158</v>
      </c>
      <c r="C61" s="109" t="s">
        <v>148</v>
      </c>
      <c r="D61" s="111">
        <v>43257</v>
      </c>
    </row>
    <row r="62" spans="1:10">
      <c r="B62" s="23" t="s">
        <v>157</v>
      </c>
      <c r="C62" s="109" t="s">
        <v>148</v>
      </c>
      <c r="D62" s="111">
        <v>44384</v>
      </c>
    </row>
  </sheetData>
  <mergeCells count="7">
    <mergeCell ref="C2:H2"/>
    <mergeCell ref="F4:F12"/>
    <mergeCell ref="I20:K20"/>
    <mergeCell ref="M21:O21"/>
    <mergeCell ref="C20:H20"/>
    <mergeCell ref="I2:K2"/>
    <mergeCell ref="M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pane ySplit="1" topLeftCell="A2" activePane="bottomLeft" state="frozen"/>
      <selection pane="bottomLeft" activeCell="G55" sqref="G55"/>
    </sheetView>
  </sheetViews>
  <sheetFormatPr defaultRowHeight="12.75"/>
  <cols>
    <col min="1" max="1" width="20.44140625" style="3" bestFit="1" customWidth="1"/>
    <col min="2" max="2" width="17.88671875" style="3" bestFit="1" customWidth="1"/>
    <col min="3" max="3" width="9.88671875" style="18" bestFit="1" customWidth="1"/>
    <col min="4" max="4" width="34.88671875" style="3" customWidth="1"/>
    <col min="5" max="5" width="63.33203125" style="3" bestFit="1" customWidth="1"/>
    <col min="6" max="6" width="4.21875" style="3" customWidth="1"/>
    <col min="7" max="7" width="25.33203125" style="3" customWidth="1"/>
    <col min="8" max="8" width="10.5546875" style="3" customWidth="1"/>
    <col min="9" max="9" width="97.21875" style="3" bestFit="1" customWidth="1"/>
    <col min="10" max="10" width="2.6640625" style="3" customWidth="1"/>
    <col min="11" max="11" width="9.88671875" style="3" bestFit="1" customWidth="1"/>
    <col min="12" max="12" width="5" style="3" customWidth="1"/>
    <col min="13" max="16384" width="8.88671875" style="3"/>
  </cols>
  <sheetData>
    <row r="1" spans="1:9">
      <c r="D1" s="3" t="s">
        <v>44</v>
      </c>
    </row>
    <row r="2" spans="1:9">
      <c r="A2" s="40" t="s">
        <v>20</v>
      </c>
      <c r="B2" s="61" t="s">
        <v>42</v>
      </c>
      <c r="C2" s="60">
        <v>26158</v>
      </c>
      <c r="D2" s="33" t="s">
        <v>58</v>
      </c>
      <c r="E2" s="33" t="s">
        <v>39</v>
      </c>
      <c r="F2" s="23"/>
      <c r="G2" s="32"/>
      <c r="H2" s="30"/>
      <c r="I2" s="30"/>
    </row>
    <row r="3" spans="1:9">
      <c r="A3" s="23" t="s">
        <v>22</v>
      </c>
      <c r="B3" s="61"/>
      <c r="C3" s="60">
        <v>27161</v>
      </c>
      <c r="D3" s="33" t="s">
        <v>61</v>
      </c>
      <c r="E3" s="33" t="s">
        <v>39</v>
      </c>
      <c r="F3" s="23"/>
      <c r="G3" s="32"/>
      <c r="H3" s="30"/>
      <c r="I3" s="30"/>
    </row>
    <row r="4" spans="1:9">
      <c r="A4" s="23" t="s">
        <v>22</v>
      </c>
      <c r="B4" s="61"/>
      <c r="C4" s="60">
        <v>28257</v>
      </c>
      <c r="D4" s="33" t="s">
        <v>61</v>
      </c>
      <c r="E4" s="33" t="s">
        <v>39</v>
      </c>
      <c r="F4" s="23"/>
      <c r="G4" s="32"/>
      <c r="H4" s="30"/>
      <c r="I4" s="30"/>
    </row>
    <row r="5" spans="1:9">
      <c r="A5" s="23" t="s">
        <v>22</v>
      </c>
      <c r="B5" s="24"/>
      <c r="C5" s="60">
        <v>29353</v>
      </c>
      <c r="D5" s="33" t="s">
        <v>61</v>
      </c>
      <c r="E5" s="33" t="s">
        <v>39</v>
      </c>
      <c r="F5" s="23"/>
      <c r="G5" s="32"/>
      <c r="H5" s="23"/>
    </row>
    <row r="6" spans="1:9">
      <c r="A6" s="23" t="s">
        <v>22</v>
      </c>
      <c r="B6" s="24"/>
      <c r="C6" s="60">
        <v>30448</v>
      </c>
      <c r="D6" s="33" t="s">
        <v>61</v>
      </c>
      <c r="E6" s="33" t="s">
        <v>39</v>
      </c>
      <c r="F6" s="23"/>
      <c r="G6" s="32"/>
      <c r="H6" s="23"/>
    </row>
    <row r="7" spans="1:9">
      <c r="A7" s="23"/>
      <c r="B7" s="24" t="s">
        <v>56</v>
      </c>
      <c r="C7" s="60">
        <v>31324</v>
      </c>
      <c r="D7" s="33" t="s">
        <v>59</v>
      </c>
      <c r="E7" s="59" t="s">
        <v>54</v>
      </c>
      <c r="F7" s="23"/>
      <c r="G7" s="32"/>
      <c r="H7" s="23"/>
    </row>
    <row r="8" spans="1:9">
      <c r="A8" s="23" t="s">
        <v>145</v>
      </c>
      <c r="B8" s="68" t="s">
        <v>43</v>
      </c>
      <c r="C8" s="60">
        <v>31629</v>
      </c>
      <c r="D8" s="33" t="s">
        <v>62</v>
      </c>
      <c r="E8" s="59" t="s">
        <v>54</v>
      </c>
      <c r="F8" s="23"/>
      <c r="G8" s="32"/>
      <c r="H8" s="23"/>
    </row>
    <row r="9" spans="1:9">
      <c r="A9" s="23" t="s">
        <v>146</v>
      </c>
      <c r="B9" s="68" t="s">
        <v>60</v>
      </c>
      <c r="C9" s="60">
        <v>34978</v>
      </c>
      <c r="D9" s="33" t="s">
        <v>63</v>
      </c>
      <c r="E9" s="59" t="s">
        <v>57</v>
      </c>
      <c r="F9" s="23"/>
      <c r="G9" s="32"/>
      <c r="H9" s="23"/>
    </row>
    <row r="10" spans="1:9">
      <c r="A10" s="23" t="s">
        <v>147</v>
      </c>
      <c r="B10" s="109" t="s">
        <v>148</v>
      </c>
      <c r="C10" s="110">
        <v>37016</v>
      </c>
      <c r="D10" s="33" t="s">
        <v>151</v>
      </c>
      <c r="E10" s="33"/>
      <c r="F10" s="23"/>
      <c r="G10" s="32"/>
      <c r="H10" s="23"/>
    </row>
    <row r="11" spans="1:9">
      <c r="A11" s="23"/>
      <c r="B11" s="24"/>
      <c r="C11" s="60"/>
      <c r="D11" s="33"/>
      <c r="E11" s="33"/>
      <c r="F11" s="23"/>
      <c r="G11" s="32"/>
      <c r="H11" s="23"/>
    </row>
    <row r="12" spans="1:9">
      <c r="A12" s="23"/>
      <c r="B12" s="24"/>
      <c r="C12" s="60"/>
      <c r="D12" s="33"/>
      <c r="E12" s="33"/>
      <c r="F12" s="23"/>
      <c r="G12" s="32"/>
      <c r="H12" s="23"/>
    </row>
    <row r="13" spans="1:9">
      <c r="A13" s="27"/>
      <c r="B13" s="69"/>
      <c r="C13" s="70"/>
      <c r="D13" s="27"/>
      <c r="E13" s="27"/>
      <c r="F13" s="27"/>
      <c r="G13" s="27"/>
      <c r="H13" s="27"/>
    </row>
    <row r="14" spans="1:9">
      <c r="A14" s="40" t="s">
        <v>20</v>
      </c>
      <c r="B14" s="23" t="s">
        <v>85</v>
      </c>
      <c r="C14" s="63">
        <v>36788</v>
      </c>
      <c r="D14" s="23" t="s">
        <v>82</v>
      </c>
      <c r="E14" s="65" t="s">
        <v>83</v>
      </c>
      <c r="F14" s="23"/>
      <c r="G14" s="23"/>
    </row>
    <row r="15" spans="1:9">
      <c r="A15" s="23" t="s">
        <v>22</v>
      </c>
      <c r="B15" s="51">
        <v>3035</v>
      </c>
      <c r="C15" s="81">
        <v>37825</v>
      </c>
      <c r="D15" s="23" t="s">
        <v>155</v>
      </c>
      <c r="E15" s="65" t="s">
        <v>83</v>
      </c>
      <c r="F15" s="23"/>
      <c r="G15" s="23"/>
    </row>
    <row r="16" spans="1:9">
      <c r="A16" s="23" t="s">
        <v>22</v>
      </c>
      <c r="B16" s="51">
        <v>6292</v>
      </c>
      <c r="C16" s="81">
        <v>38971</v>
      </c>
      <c r="D16" s="23" t="s">
        <v>155</v>
      </c>
      <c r="E16" s="65" t="s">
        <v>83</v>
      </c>
      <c r="F16" s="23"/>
      <c r="G16" s="23"/>
    </row>
    <row r="17" spans="1:8">
      <c r="A17" s="23" t="s">
        <v>22</v>
      </c>
      <c r="B17" s="51">
        <v>8695</v>
      </c>
      <c r="C17" s="63">
        <v>39974</v>
      </c>
      <c r="D17" s="23" t="s">
        <v>155</v>
      </c>
      <c r="E17" s="65" t="s">
        <v>83</v>
      </c>
      <c r="F17" s="23"/>
      <c r="G17" s="23"/>
    </row>
    <row r="18" spans="1:8">
      <c r="A18" s="23" t="s">
        <v>22</v>
      </c>
      <c r="B18" s="51">
        <v>10641</v>
      </c>
      <c r="C18" s="81">
        <v>41092</v>
      </c>
      <c r="D18" s="23" t="s">
        <v>155</v>
      </c>
      <c r="E18" s="65" t="s">
        <v>83</v>
      </c>
      <c r="F18" s="23"/>
      <c r="G18" s="23"/>
    </row>
    <row r="19" spans="1:8">
      <c r="A19" s="23" t="s">
        <v>22</v>
      </c>
      <c r="B19" s="51">
        <v>12424</v>
      </c>
      <c r="C19" s="63">
        <v>42165</v>
      </c>
      <c r="D19" s="23" t="s">
        <v>155</v>
      </c>
      <c r="E19" s="65" t="s">
        <v>83</v>
      </c>
      <c r="F19" s="23"/>
      <c r="G19" s="23"/>
    </row>
    <row r="20" spans="1:8">
      <c r="A20" s="23" t="s">
        <v>149</v>
      </c>
      <c r="B20" s="109" t="s">
        <v>148</v>
      </c>
      <c r="C20" s="111">
        <v>43257</v>
      </c>
      <c r="D20" s="23" t="s">
        <v>156</v>
      </c>
      <c r="E20" s="31"/>
      <c r="F20" s="23"/>
      <c r="G20" s="23"/>
    </row>
    <row r="21" spans="1:8">
      <c r="A21" s="23"/>
      <c r="B21" s="23"/>
      <c r="C21" s="24"/>
      <c r="D21" s="23"/>
      <c r="E21" s="23"/>
    </row>
    <row r="22" spans="1:8">
      <c r="A22" s="27"/>
      <c r="B22" s="69"/>
      <c r="C22" s="70"/>
      <c r="D22" s="27"/>
      <c r="E22" s="27"/>
      <c r="F22" s="27"/>
      <c r="G22" s="27"/>
      <c r="H22" s="27"/>
    </row>
    <row r="23" spans="1:8">
      <c r="A23" s="40" t="s">
        <v>20</v>
      </c>
      <c r="B23" s="51">
        <v>4070</v>
      </c>
      <c r="C23" s="63">
        <v>38198</v>
      </c>
      <c r="D23" s="23" t="s">
        <v>153</v>
      </c>
      <c r="E23" s="23" t="s">
        <v>94</v>
      </c>
    </row>
    <row r="24" spans="1:8">
      <c r="A24" s="23" t="s">
        <v>22</v>
      </c>
      <c r="B24" s="51">
        <v>7283</v>
      </c>
      <c r="C24" s="63">
        <v>39330</v>
      </c>
      <c r="D24" s="23" t="s">
        <v>154</v>
      </c>
      <c r="E24" s="23" t="s">
        <v>94</v>
      </c>
    </row>
    <row r="25" spans="1:8">
      <c r="A25" s="23" t="s">
        <v>22</v>
      </c>
      <c r="B25" s="51">
        <v>9511</v>
      </c>
      <c r="C25" s="63">
        <v>40338</v>
      </c>
      <c r="D25" s="23" t="s">
        <v>154</v>
      </c>
      <c r="E25" s="23" t="s">
        <v>94</v>
      </c>
    </row>
    <row r="26" spans="1:8">
      <c r="A26" s="23" t="s">
        <v>144</v>
      </c>
      <c r="B26" s="40" t="s">
        <v>90</v>
      </c>
      <c r="C26" s="63">
        <v>41059</v>
      </c>
      <c r="D26" s="23" t="s">
        <v>93</v>
      </c>
      <c r="E26" s="108" t="s">
        <v>88</v>
      </c>
    </row>
    <row r="27" spans="1:8">
      <c r="A27" s="23" t="s">
        <v>22</v>
      </c>
      <c r="B27" s="51">
        <v>11114</v>
      </c>
      <c r="C27" s="63">
        <v>41390</v>
      </c>
      <c r="D27" s="23" t="s">
        <v>154</v>
      </c>
      <c r="E27" s="108" t="s">
        <v>88</v>
      </c>
    </row>
    <row r="28" spans="1:8">
      <c r="A28" s="23" t="s">
        <v>22</v>
      </c>
      <c r="B28" s="109" t="s">
        <v>148</v>
      </c>
      <c r="C28" s="111">
        <v>43288</v>
      </c>
      <c r="D28" s="23" t="s">
        <v>154</v>
      </c>
      <c r="E28" s="23"/>
    </row>
    <row r="29" spans="1:8">
      <c r="A29" s="23" t="s">
        <v>149</v>
      </c>
      <c r="B29" s="109" t="s">
        <v>148</v>
      </c>
      <c r="C29" s="111">
        <v>44384</v>
      </c>
      <c r="D29" s="23" t="s">
        <v>157</v>
      </c>
      <c r="E29" s="23"/>
    </row>
    <row r="30" spans="1:8">
      <c r="A30" s="23"/>
      <c r="B30" s="109"/>
      <c r="C30" s="63"/>
      <c r="D30" s="23"/>
      <c r="E30" s="23"/>
    </row>
    <row r="31" spans="1:8">
      <c r="A31" s="23"/>
      <c r="B31" s="23"/>
      <c r="C31" s="63"/>
      <c r="D31" s="23"/>
      <c r="E31" s="23"/>
    </row>
    <row r="32" spans="1:8" ht="15" customHeight="1">
      <c r="A32" s="133" t="s">
        <v>116</v>
      </c>
      <c r="B32" s="133"/>
      <c r="C32" s="133"/>
      <c r="D32" s="133"/>
      <c r="E32" s="133"/>
    </row>
    <row r="33" spans="1:8" ht="19.5" customHeight="1">
      <c r="A33" s="133"/>
      <c r="B33" s="133"/>
      <c r="C33" s="133"/>
      <c r="D33" s="133"/>
      <c r="E33" s="133"/>
    </row>
    <row r="34" spans="1:8">
      <c r="A34" s="23"/>
      <c r="B34" s="23"/>
      <c r="C34" s="63"/>
      <c r="D34" s="23"/>
      <c r="E34" s="23"/>
    </row>
    <row r="35" spans="1:8">
      <c r="A35" s="23"/>
      <c r="B35" s="23"/>
      <c r="C35" s="63"/>
      <c r="D35" s="23"/>
      <c r="E35" s="23"/>
    </row>
    <row r="36" spans="1:8">
      <c r="A36" s="23"/>
      <c r="B36" s="23"/>
      <c r="C36" s="63"/>
      <c r="D36" s="23"/>
      <c r="E36" s="23"/>
    </row>
    <row r="37" spans="1:8">
      <c r="A37" s="25"/>
      <c r="B37" s="125"/>
      <c r="C37" s="26"/>
      <c r="D37" s="25"/>
      <c r="E37" s="25"/>
      <c r="F37" s="25"/>
      <c r="G37" s="25"/>
      <c r="H37" s="25"/>
    </row>
    <row r="38" spans="1:8">
      <c r="A38" s="2" t="s">
        <v>173</v>
      </c>
      <c r="B38" s="85">
        <v>4059</v>
      </c>
      <c r="C38" s="9">
        <v>38191</v>
      </c>
      <c r="D38" s="126" t="s">
        <v>174</v>
      </c>
      <c r="E38" s="126" t="s">
        <v>175</v>
      </c>
      <c r="F38" s="2"/>
      <c r="G38" s="126"/>
      <c r="H38" s="135" t="s">
        <v>182</v>
      </c>
    </row>
    <row r="39" spans="1:8">
      <c r="A39" s="3" t="s">
        <v>176</v>
      </c>
      <c r="B39" s="85">
        <v>4070</v>
      </c>
      <c r="C39" s="9">
        <v>38198</v>
      </c>
      <c r="D39" s="126" t="s">
        <v>174</v>
      </c>
      <c r="E39" s="127" t="s">
        <v>177</v>
      </c>
      <c r="F39" s="2"/>
      <c r="G39" s="126"/>
      <c r="H39" s="135"/>
    </row>
    <row r="40" spans="1:8">
      <c r="A40" s="3" t="s">
        <v>22</v>
      </c>
      <c r="B40" s="85">
        <v>7284</v>
      </c>
      <c r="C40" s="9">
        <v>39330</v>
      </c>
      <c r="D40" s="126" t="s">
        <v>174</v>
      </c>
      <c r="E40" s="127" t="s">
        <v>178</v>
      </c>
      <c r="F40" s="2"/>
      <c r="G40" s="126"/>
      <c r="H40" s="135"/>
    </row>
    <row r="41" spans="1:8">
      <c r="A41" s="2" t="s">
        <v>179</v>
      </c>
      <c r="B41" s="85">
        <v>8922</v>
      </c>
      <c r="C41" s="86">
        <v>40063</v>
      </c>
      <c r="D41" s="128" t="s">
        <v>174</v>
      </c>
      <c r="E41" s="129" t="s">
        <v>178</v>
      </c>
      <c r="F41" s="2"/>
      <c r="G41" s="126"/>
      <c r="H41" s="135"/>
    </row>
    <row r="42" spans="1:8">
      <c r="A42" s="2" t="s">
        <v>173</v>
      </c>
      <c r="B42" s="85"/>
      <c r="C42" s="86"/>
      <c r="D42" s="128"/>
      <c r="E42" s="128"/>
      <c r="F42" s="2"/>
      <c r="G42" s="126"/>
      <c r="H42" s="135"/>
    </row>
    <row r="43" spans="1:8">
      <c r="A43" s="23"/>
      <c r="B43" s="61"/>
      <c r="C43" s="60"/>
      <c r="D43" s="33"/>
      <c r="E43" s="33"/>
      <c r="F43" s="23"/>
      <c r="G43" s="32"/>
      <c r="H43" s="135"/>
    </row>
    <row r="44" spans="1:8">
      <c r="A44" s="134" t="s">
        <v>180</v>
      </c>
      <c r="B44" s="134"/>
      <c r="C44" s="134"/>
      <c r="D44" s="134"/>
      <c r="E44" s="134"/>
      <c r="F44" s="134"/>
      <c r="G44" s="134"/>
      <c r="H44" s="135"/>
    </row>
    <row r="45" spans="1:8">
      <c r="A45" s="134"/>
      <c r="B45" s="134"/>
      <c r="C45" s="134"/>
      <c r="D45" s="134"/>
      <c r="E45" s="134"/>
      <c r="F45" s="134"/>
      <c r="G45" s="134"/>
      <c r="H45" s="135"/>
    </row>
    <row r="46" spans="1:8">
      <c r="A46" s="23"/>
      <c r="B46" s="61"/>
      <c r="C46" s="60"/>
      <c r="D46" s="33"/>
      <c r="E46" s="33"/>
      <c r="F46" s="23"/>
      <c r="G46" s="32"/>
      <c r="H46" s="135"/>
    </row>
    <row r="47" spans="1:8">
      <c r="B47" s="8"/>
      <c r="C47" s="9"/>
      <c r="D47" s="126"/>
      <c r="E47" s="126"/>
      <c r="G47" s="32"/>
      <c r="H47" s="135"/>
    </row>
    <row r="48" spans="1:8">
      <c r="B48" s="18"/>
      <c r="D48" s="126"/>
      <c r="E48" s="126"/>
      <c r="G48" s="32"/>
      <c r="H48" s="135"/>
    </row>
    <row r="49" spans="2:8">
      <c r="B49" s="18"/>
      <c r="C49" s="96">
        <v>41159</v>
      </c>
      <c r="D49" s="126"/>
      <c r="E49" s="130"/>
      <c r="G49" s="32"/>
      <c r="H49" s="135"/>
    </row>
    <row r="50" spans="2:8">
      <c r="B50" s="18"/>
      <c r="C50" s="96">
        <v>42254</v>
      </c>
      <c r="D50" s="126"/>
      <c r="E50" s="130"/>
      <c r="G50" s="32"/>
      <c r="H50" s="135"/>
    </row>
    <row r="51" spans="2:8">
      <c r="B51" s="18"/>
      <c r="C51" s="96">
        <v>43350</v>
      </c>
      <c r="D51" s="126"/>
      <c r="E51" s="130"/>
      <c r="G51" s="32"/>
    </row>
    <row r="52" spans="2:8">
      <c r="C52" s="96">
        <v>44446</v>
      </c>
    </row>
    <row r="53" spans="2:8">
      <c r="C53" s="96">
        <v>45542</v>
      </c>
      <c r="D53" s="3" t="s">
        <v>181</v>
      </c>
    </row>
  </sheetData>
  <mergeCells count="3">
    <mergeCell ref="A32:E33"/>
    <mergeCell ref="A44:G45"/>
    <mergeCell ref="H38:H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2"/>
  <sheetViews>
    <sheetView topLeftCell="B1" workbookViewId="0">
      <pane ySplit="2" topLeftCell="A3" activePane="bottomLeft" state="frozen"/>
      <selection activeCell="B1" sqref="B1"/>
      <selection pane="bottomLeft" activeCell="K31" sqref="K31"/>
    </sheetView>
  </sheetViews>
  <sheetFormatPr defaultRowHeight="12.75"/>
  <cols>
    <col min="1" max="1" width="24.77734375" style="3" bestFit="1" customWidth="1"/>
    <col min="2" max="2" width="9.88671875" style="18" bestFit="1" customWidth="1"/>
    <col min="3" max="3" width="14.109375" style="18" bestFit="1" customWidth="1"/>
    <col min="4" max="4" width="14.5546875" style="18" bestFit="1" customWidth="1"/>
    <col min="5" max="5" width="20.44140625" style="3" customWidth="1"/>
    <col min="6" max="6" width="11.6640625" style="3" bestFit="1" customWidth="1"/>
    <col min="7" max="8" width="11.6640625" style="3" customWidth="1"/>
    <col min="9" max="9" width="20.44140625" style="3" customWidth="1"/>
    <col min="10" max="10" width="14.109375" style="3" customWidth="1"/>
    <col min="11" max="11" width="19.88671875" style="3" bestFit="1" customWidth="1"/>
    <col min="12" max="12" width="13.5546875" style="3" customWidth="1"/>
    <col min="13" max="13" width="13.88671875" style="3" bestFit="1" customWidth="1"/>
    <col min="14" max="14" width="9.77734375" style="3" customWidth="1"/>
    <col min="15" max="15" width="4.77734375" style="3" customWidth="1"/>
    <col min="16" max="16" width="5.21875" style="3" customWidth="1"/>
    <col min="17" max="17" width="2.6640625" style="3" customWidth="1"/>
    <col min="18" max="18" width="9.88671875" style="3" bestFit="1" customWidth="1"/>
    <col min="19" max="19" width="5" style="3" customWidth="1"/>
    <col min="20" max="16384" width="8.88671875" style="3"/>
  </cols>
  <sheetData>
    <row r="1" spans="1:16">
      <c r="B1" s="140" t="s">
        <v>31</v>
      </c>
      <c r="C1" s="139" t="s">
        <v>30</v>
      </c>
      <c r="D1" s="139" t="s">
        <v>76</v>
      </c>
      <c r="E1" s="137" t="s">
        <v>23</v>
      </c>
      <c r="F1" s="141" t="s">
        <v>29</v>
      </c>
      <c r="G1" s="141"/>
      <c r="H1" s="141"/>
      <c r="I1" s="30" t="s">
        <v>28</v>
      </c>
      <c r="J1" s="30" t="s">
        <v>27</v>
      </c>
      <c r="K1" s="30" t="s">
        <v>26</v>
      </c>
      <c r="L1" s="30" t="s">
        <v>25</v>
      </c>
      <c r="M1" s="30" t="s">
        <v>24</v>
      </c>
      <c r="N1" s="30"/>
      <c r="O1" s="30"/>
    </row>
    <row r="2" spans="1:16">
      <c r="B2" s="140"/>
      <c r="C2" s="139"/>
      <c r="D2" s="139"/>
      <c r="E2" s="137"/>
      <c r="F2" s="36" t="s">
        <v>33</v>
      </c>
      <c r="G2" s="36" t="s">
        <v>34</v>
      </c>
      <c r="H2" s="28" t="s">
        <v>32</v>
      </c>
      <c r="I2" s="30" t="s">
        <v>39</v>
      </c>
      <c r="J2" s="30" t="s">
        <v>40</v>
      </c>
      <c r="K2" s="30"/>
      <c r="L2" s="30"/>
      <c r="M2" s="30"/>
      <c r="N2" s="30"/>
      <c r="O2" s="30"/>
    </row>
    <row r="3" spans="1:16">
      <c r="A3" s="23" t="s">
        <v>64</v>
      </c>
      <c r="B3" s="9">
        <v>31324</v>
      </c>
      <c r="C3" s="24" t="s">
        <v>55</v>
      </c>
      <c r="D3" s="24" t="s">
        <v>77</v>
      </c>
      <c r="E3" s="31" t="s">
        <v>53</v>
      </c>
      <c r="F3" s="37">
        <v>35000000</v>
      </c>
      <c r="G3" s="35">
        <f>F3/340.75</f>
        <v>102714.60014673515</v>
      </c>
      <c r="H3" s="35"/>
      <c r="I3" s="30" t="s">
        <v>38</v>
      </c>
      <c r="J3" s="30"/>
      <c r="K3" s="30"/>
      <c r="L3" s="30"/>
      <c r="M3" s="30"/>
      <c r="N3" s="30"/>
      <c r="O3" s="30"/>
      <c r="P3" s="29"/>
    </row>
    <row r="4" spans="1:16">
      <c r="A4" s="23"/>
      <c r="B4" s="60"/>
      <c r="C4" s="61"/>
      <c r="D4" s="61"/>
      <c r="E4" s="30"/>
      <c r="F4" s="37">
        <v>34760000</v>
      </c>
      <c r="G4" s="35">
        <f t="shared" ref="G4:G7" si="0">F4/340.75</f>
        <v>102010.27146001467</v>
      </c>
      <c r="H4" s="35"/>
      <c r="I4" s="30" t="s">
        <v>41</v>
      </c>
      <c r="J4" s="30"/>
      <c r="K4" s="30"/>
      <c r="L4" s="30"/>
      <c r="M4" s="30"/>
      <c r="N4" s="30"/>
      <c r="O4" s="30"/>
      <c r="P4" s="29"/>
    </row>
    <row r="5" spans="1:16">
      <c r="A5" s="23"/>
      <c r="B5" s="60"/>
      <c r="C5" s="61"/>
      <c r="D5" s="66" t="s">
        <v>78</v>
      </c>
      <c r="E5" s="31" t="s">
        <v>80</v>
      </c>
      <c r="F5" s="37"/>
      <c r="G5" s="35">
        <f t="shared" si="0"/>
        <v>0</v>
      </c>
      <c r="H5" s="35"/>
      <c r="I5" s="30"/>
      <c r="J5" s="30"/>
      <c r="K5" s="30"/>
      <c r="L5" s="30"/>
      <c r="M5" s="30"/>
      <c r="N5" s="30"/>
      <c r="O5" s="30"/>
      <c r="P5" s="34"/>
    </row>
    <row r="6" spans="1:16">
      <c r="A6" s="23"/>
      <c r="B6" s="60"/>
      <c r="C6" s="61"/>
      <c r="D6" s="66"/>
      <c r="E6" s="65" t="s">
        <v>98</v>
      </c>
      <c r="F6" s="37">
        <v>240000</v>
      </c>
      <c r="G6" s="35">
        <f t="shared" si="0"/>
        <v>704.32868672046959</v>
      </c>
      <c r="H6" s="35"/>
      <c r="I6" s="30"/>
      <c r="J6" s="30"/>
      <c r="K6" s="30"/>
      <c r="L6" s="30"/>
      <c r="M6" s="30"/>
      <c r="N6" s="30"/>
      <c r="O6" s="30"/>
      <c r="P6" s="34"/>
    </row>
    <row r="7" spans="1:16">
      <c r="A7" s="23"/>
      <c r="B7" s="60"/>
      <c r="C7" s="61"/>
      <c r="D7" s="66"/>
      <c r="E7" s="65" t="s">
        <v>97</v>
      </c>
      <c r="F7" s="37"/>
      <c r="G7" s="35">
        <f t="shared" si="0"/>
        <v>0</v>
      </c>
      <c r="H7" s="35"/>
      <c r="I7" s="30"/>
      <c r="J7" s="30"/>
      <c r="K7" s="30"/>
      <c r="L7" s="30"/>
      <c r="M7" s="30"/>
      <c r="N7" s="30"/>
      <c r="O7" s="30"/>
      <c r="P7" s="34"/>
    </row>
    <row r="8" spans="1:16">
      <c r="A8" s="23"/>
      <c r="B8" s="60"/>
      <c r="C8" s="61"/>
      <c r="D8" s="61" t="s">
        <v>79</v>
      </c>
      <c r="E8" s="30"/>
      <c r="F8" s="37"/>
      <c r="G8" s="35"/>
      <c r="H8" s="35"/>
      <c r="I8" s="30"/>
      <c r="J8" s="30"/>
      <c r="K8" s="30"/>
      <c r="L8" s="30"/>
      <c r="M8" s="30"/>
      <c r="N8" s="30"/>
      <c r="O8" s="30"/>
      <c r="P8" s="39"/>
    </row>
    <row r="9" spans="1:16">
      <c r="A9" s="23"/>
      <c r="B9" s="60"/>
      <c r="C9" s="61"/>
      <c r="D9" s="61" t="s">
        <v>81</v>
      </c>
      <c r="E9" s="30"/>
      <c r="F9" s="37"/>
      <c r="G9" s="35"/>
      <c r="H9" s="35"/>
      <c r="I9" s="30"/>
      <c r="J9" s="30"/>
      <c r="K9" s="30"/>
      <c r="L9" s="30"/>
      <c r="M9" s="30"/>
      <c r="N9" s="30"/>
      <c r="O9" s="30"/>
      <c r="P9" s="34"/>
    </row>
    <row r="10" spans="1:16">
      <c r="A10" s="23"/>
      <c r="B10" s="60"/>
      <c r="C10" s="61"/>
      <c r="D10" s="61"/>
      <c r="E10" s="67" t="s">
        <v>73</v>
      </c>
      <c r="F10" s="37"/>
      <c r="G10" s="35"/>
      <c r="H10" s="35"/>
      <c r="I10" s="30"/>
      <c r="J10" s="30"/>
      <c r="K10" s="30"/>
      <c r="L10" s="30"/>
      <c r="M10" s="30"/>
      <c r="N10" s="30"/>
      <c r="O10" s="30"/>
      <c r="P10" s="34"/>
    </row>
    <row r="11" spans="1:16">
      <c r="A11" s="23"/>
      <c r="B11" s="60"/>
      <c r="C11" s="61"/>
      <c r="D11" s="61"/>
      <c r="E11" s="67" t="s">
        <v>99</v>
      </c>
      <c r="F11" s="37"/>
      <c r="G11" s="35"/>
      <c r="H11" s="35"/>
      <c r="I11" s="30"/>
      <c r="J11" s="30"/>
      <c r="K11" s="30"/>
      <c r="L11" s="30"/>
      <c r="M11" s="30"/>
      <c r="N11" s="30"/>
      <c r="O11" s="30"/>
      <c r="P11" s="34"/>
    </row>
    <row r="12" spans="1:16">
      <c r="A12" s="23"/>
      <c r="B12" s="60"/>
      <c r="C12" s="61"/>
      <c r="D12" s="61"/>
      <c r="E12" s="30"/>
      <c r="F12" s="37"/>
      <c r="G12" s="35"/>
      <c r="H12" s="35"/>
      <c r="I12" s="30"/>
      <c r="J12" s="30"/>
      <c r="K12" s="30"/>
      <c r="L12" s="30"/>
      <c r="M12" s="30"/>
      <c r="N12" s="30"/>
      <c r="O12" s="30"/>
      <c r="P12" s="39"/>
    </row>
    <row r="13" spans="1:16">
      <c r="B13" s="9"/>
      <c r="C13" s="8"/>
      <c r="D13" s="8"/>
      <c r="E13" s="30"/>
      <c r="F13" s="35"/>
      <c r="G13" s="35"/>
      <c r="H13" s="35"/>
      <c r="I13" s="30"/>
      <c r="J13" s="30"/>
      <c r="K13" s="30"/>
      <c r="L13" s="30"/>
      <c r="M13" s="30"/>
      <c r="N13" s="30"/>
      <c r="O13" s="30"/>
      <c r="P13" s="34"/>
    </row>
    <row r="14" spans="1:16">
      <c r="A14" s="95"/>
      <c r="B14" s="96"/>
      <c r="C14" s="97"/>
      <c r="D14" s="97"/>
      <c r="E14" s="98"/>
      <c r="F14" s="99"/>
      <c r="G14" s="99"/>
      <c r="H14" s="117" t="s">
        <v>32</v>
      </c>
      <c r="I14" s="98" t="s">
        <v>69</v>
      </c>
      <c r="J14" s="98" t="s">
        <v>39</v>
      </c>
      <c r="K14" s="98" t="s">
        <v>70</v>
      </c>
      <c r="L14" s="98" t="s">
        <v>71</v>
      </c>
      <c r="M14" s="98" t="s">
        <v>72</v>
      </c>
      <c r="N14" s="98"/>
      <c r="O14" s="98"/>
      <c r="P14" s="29"/>
    </row>
    <row r="15" spans="1:16">
      <c r="A15" s="23" t="s">
        <v>65</v>
      </c>
      <c r="B15" s="63">
        <v>33235</v>
      </c>
      <c r="C15" s="24" t="s">
        <v>66</v>
      </c>
      <c r="D15" s="24" t="s">
        <v>67</v>
      </c>
      <c r="E15" s="40" t="s">
        <v>68</v>
      </c>
      <c r="F15" s="24">
        <v>30000000</v>
      </c>
      <c r="G15" s="62">
        <f>F15/340.75</f>
        <v>88041.085840058688</v>
      </c>
      <c r="H15" s="23"/>
      <c r="I15" s="116"/>
      <c r="J15" s="116"/>
      <c r="K15" s="116"/>
      <c r="L15" s="116"/>
      <c r="M15" s="116"/>
      <c r="N15" s="23"/>
      <c r="O15" s="23"/>
    </row>
    <row r="16" spans="1:16">
      <c r="A16" s="23"/>
      <c r="B16" s="63">
        <v>34683</v>
      </c>
      <c r="C16" s="24"/>
      <c r="D16" s="24"/>
      <c r="E16" s="40"/>
      <c r="F16" s="24">
        <v>50000000</v>
      </c>
      <c r="G16" s="62">
        <f t="shared" ref="G16:G17" si="1">F16/340.75</f>
        <v>146735.14306676449</v>
      </c>
      <c r="H16" s="23"/>
      <c r="I16" s="116"/>
      <c r="J16" s="116"/>
      <c r="K16" s="116"/>
      <c r="L16" s="116"/>
      <c r="M16" s="116"/>
      <c r="N16" s="23"/>
      <c r="O16" s="23"/>
    </row>
    <row r="17" spans="1:16">
      <c r="A17" s="23"/>
      <c r="B17" s="63">
        <v>36707</v>
      </c>
      <c r="C17" s="24"/>
      <c r="D17" s="24"/>
      <c r="E17" s="40"/>
      <c r="F17" s="24">
        <v>70000000</v>
      </c>
      <c r="G17" s="62">
        <f t="shared" si="1"/>
        <v>205429.20029347029</v>
      </c>
      <c r="H17" s="23"/>
      <c r="I17" s="116"/>
      <c r="J17" s="116"/>
      <c r="K17" s="116"/>
      <c r="L17" s="116"/>
      <c r="M17" s="116"/>
      <c r="N17" s="23"/>
      <c r="O17" s="23"/>
    </row>
    <row r="18" spans="1:16">
      <c r="A18" s="23"/>
      <c r="B18" s="63">
        <v>37620</v>
      </c>
      <c r="C18" s="24"/>
      <c r="D18" s="24"/>
      <c r="E18" s="40"/>
      <c r="F18" s="24"/>
      <c r="G18" s="62">
        <v>205100</v>
      </c>
      <c r="H18" s="23"/>
      <c r="I18" s="116"/>
      <c r="J18" s="116"/>
      <c r="K18" s="116"/>
      <c r="L18" s="116"/>
      <c r="M18" s="116"/>
      <c r="N18" s="23"/>
      <c r="O18" s="23"/>
    </row>
    <row r="19" spans="1:16">
      <c r="A19" s="23"/>
      <c r="B19" s="63">
        <v>41359</v>
      </c>
      <c r="C19" s="24"/>
      <c r="D19" s="24"/>
      <c r="E19" s="40"/>
      <c r="F19" s="24"/>
      <c r="G19" s="62">
        <v>905370</v>
      </c>
      <c r="H19" s="23"/>
      <c r="I19" s="116"/>
      <c r="J19" s="116"/>
      <c r="K19" s="116"/>
      <c r="L19" s="116"/>
      <c r="M19" s="116"/>
      <c r="N19" s="23"/>
      <c r="O19" s="23"/>
    </row>
    <row r="20" spans="1:16">
      <c r="A20" s="23"/>
      <c r="B20" s="63">
        <v>41684</v>
      </c>
      <c r="C20" s="24"/>
      <c r="D20" s="24"/>
      <c r="E20" s="40"/>
      <c r="F20" s="24"/>
      <c r="G20" s="62">
        <v>1403470</v>
      </c>
      <c r="H20" s="23"/>
      <c r="I20" s="116"/>
      <c r="J20" s="116"/>
      <c r="K20" s="116"/>
      <c r="L20" s="116"/>
      <c r="M20" s="116"/>
      <c r="N20" s="23"/>
      <c r="O20" s="23"/>
    </row>
    <row r="21" spans="1:16">
      <c r="A21" s="23" t="s">
        <v>75</v>
      </c>
      <c r="B21" s="63">
        <v>42242</v>
      </c>
      <c r="C21" s="64">
        <v>12576</v>
      </c>
      <c r="D21" s="24"/>
      <c r="E21" s="23" t="s">
        <v>74</v>
      </c>
      <c r="F21" s="24"/>
      <c r="G21" s="62">
        <v>1403470</v>
      </c>
      <c r="H21" s="118">
        <v>3824130.24</v>
      </c>
      <c r="I21" s="116">
        <v>0.85389999999999999</v>
      </c>
      <c r="J21" s="116">
        <v>6.1400000000000003E-2</v>
      </c>
      <c r="K21" s="116">
        <v>2.8199999999999999E-2</v>
      </c>
      <c r="L21" s="116">
        <v>2.8199999999999999E-2</v>
      </c>
      <c r="M21" s="116">
        <v>2.8299999999999999E-2</v>
      </c>
      <c r="N21" s="23"/>
      <c r="O21" s="23"/>
    </row>
    <row r="22" spans="1:16">
      <c r="A22" s="23"/>
      <c r="B22" s="63"/>
      <c r="C22" s="24"/>
      <c r="D22" s="24"/>
      <c r="E22" s="23"/>
      <c r="F22" s="24"/>
      <c r="G22" s="62"/>
      <c r="H22" s="23"/>
      <c r="I22" s="23"/>
      <c r="J22" s="23"/>
      <c r="K22" s="23"/>
      <c r="L22" s="23"/>
      <c r="M22" s="23"/>
      <c r="N22" s="23"/>
      <c r="O22" s="23"/>
    </row>
    <row r="23" spans="1:16">
      <c r="A23" s="23"/>
      <c r="B23" s="63"/>
      <c r="C23" s="24"/>
      <c r="D23" s="24"/>
      <c r="E23" s="23"/>
      <c r="F23" s="24"/>
      <c r="G23" s="62"/>
      <c r="H23" s="23"/>
      <c r="I23" s="23"/>
      <c r="J23" s="23"/>
      <c r="K23" s="23"/>
      <c r="L23" s="23"/>
      <c r="M23" s="23"/>
      <c r="N23" s="23"/>
      <c r="O23" s="23"/>
    </row>
    <row r="24" spans="1:16">
      <c r="A24" s="23"/>
      <c r="B24" s="63"/>
      <c r="C24" s="24"/>
      <c r="D24" s="24"/>
      <c r="E24" s="23"/>
      <c r="F24" s="23"/>
      <c r="G24" s="62"/>
      <c r="H24" s="23"/>
      <c r="I24" s="23"/>
      <c r="J24" s="23"/>
      <c r="K24" s="23"/>
      <c r="L24" s="23"/>
      <c r="M24" s="23"/>
      <c r="N24" s="23"/>
      <c r="O24" s="23"/>
    </row>
    <row r="25" spans="1:16">
      <c r="A25" s="23"/>
      <c r="B25" s="63"/>
      <c r="C25" s="24"/>
      <c r="D25" s="24"/>
      <c r="E25" s="113" t="s">
        <v>160</v>
      </c>
      <c r="F25" s="23"/>
      <c r="G25" s="62"/>
      <c r="H25" s="23"/>
      <c r="I25" s="23"/>
      <c r="J25" s="23"/>
      <c r="K25" s="23"/>
      <c r="L25" s="23"/>
      <c r="M25" s="23"/>
      <c r="N25" s="23"/>
      <c r="O25" s="23"/>
    </row>
    <row r="26" spans="1:16">
      <c r="A26" s="23"/>
      <c r="B26" s="63"/>
      <c r="C26" s="24"/>
      <c r="D26" s="24"/>
      <c r="E26" s="23"/>
      <c r="F26" s="23"/>
      <c r="G26" s="62"/>
      <c r="H26" s="23"/>
      <c r="I26" s="23"/>
      <c r="J26" s="23"/>
      <c r="K26" s="23"/>
      <c r="L26" s="23"/>
      <c r="M26" s="23"/>
      <c r="N26" s="23"/>
      <c r="O26" s="23"/>
    </row>
    <row r="27" spans="1:16">
      <c r="A27" s="23"/>
      <c r="B27" s="63"/>
      <c r="C27" s="24"/>
      <c r="D27" s="24"/>
      <c r="E27" s="23"/>
      <c r="F27" s="23"/>
      <c r="G27" s="62"/>
    </row>
    <row r="28" spans="1:16">
      <c r="A28" s="23"/>
      <c r="B28" s="63"/>
      <c r="C28" s="24"/>
      <c r="D28" s="24"/>
      <c r="E28" s="23"/>
      <c r="F28" s="23"/>
      <c r="G28" s="62"/>
    </row>
    <row r="29" spans="1:16">
      <c r="A29" s="95"/>
      <c r="B29" s="96"/>
      <c r="C29" s="97"/>
      <c r="D29" s="97"/>
      <c r="E29" s="98"/>
      <c r="F29" s="136" t="s">
        <v>29</v>
      </c>
      <c r="G29" s="136"/>
      <c r="H29" s="136"/>
      <c r="I29" s="98" t="s">
        <v>128</v>
      </c>
      <c r="J29" s="98" t="s">
        <v>129</v>
      </c>
      <c r="K29" s="98" t="s">
        <v>131</v>
      </c>
      <c r="L29" s="98" t="s">
        <v>141</v>
      </c>
      <c r="M29" s="98" t="s">
        <v>143</v>
      </c>
      <c r="N29" s="98"/>
      <c r="O29" s="98"/>
      <c r="P29" s="39"/>
    </row>
    <row r="30" spans="1:16">
      <c r="A30" s="23" t="s">
        <v>89</v>
      </c>
      <c r="B30" s="100">
        <v>40583</v>
      </c>
      <c r="C30" s="24" t="s">
        <v>86</v>
      </c>
      <c r="D30" s="24" t="s">
        <v>87</v>
      </c>
      <c r="E30" s="23" t="s">
        <v>88</v>
      </c>
      <c r="F30" s="23"/>
      <c r="G30" s="62">
        <v>3000</v>
      </c>
      <c r="I30" s="51" t="s">
        <v>132</v>
      </c>
      <c r="J30" s="23" t="s">
        <v>133</v>
      </c>
      <c r="K30" s="23"/>
      <c r="L30" s="23"/>
      <c r="M30" s="23"/>
    </row>
    <row r="31" spans="1:16">
      <c r="A31" s="23" t="s">
        <v>91</v>
      </c>
      <c r="B31" s="101">
        <v>41059</v>
      </c>
      <c r="C31" s="24" t="s">
        <v>90</v>
      </c>
      <c r="D31" s="24"/>
      <c r="E31" s="23" t="s">
        <v>88</v>
      </c>
      <c r="F31" s="23"/>
      <c r="G31" s="62">
        <v>30000</v>
      </c>
      <c r="H31" s="23"/>
      <c r="I31" s="51" t="s">
        <v>134</v>
      </c>
      <c r="J31" s="23" t="s">
        <v>135</v>
      </c>
      <c r="K31" s="51" t="s">
        <v>136</v>
      </c>
      <c r="L31" s="23"/>
      <c r="M31" s="23"/>
    </row>
    <row r="32" spans="1:16">
      <c r="A32" s="23" t="s">
        <v>95</v>
      </c>
      <c r="B32" s="101"/>
      <c r="C32" s="138" t="s">
        <v>32</v>
      </c>
      <c r="D32" s="138"/>
      <c r="E32" s="138"/>
      <c r="F32" s="138"/>
      <c r="G32" s="23"/>
      <c r="H32" s="103">
        <f>G31+91047.57</f>
        <v>121047.57</v>
      </c>
      <c r="I32" s="104" t="s">
        <v>138</v>
      </c>
      <c r="J32" s="23" t="s">
        <v>140</v>
      </c>
      <c r="K32" s="104" t="s">
        <v>139</v>
      </c>
      <c r="L32" s="23"/>
      <c r="M32" s="23"/>
    </row>
    <row r="33" spans="1:13">
      <c r="A33" s="23"/>
      <c r="B33" s="100">
        <v>41065</v>
      </c>
      <c r="C33" s="24" t="s">
        <v>86</v>
      </c>
      <c r="D33" s="24" t="s">
        <v>96</v>
      </c>
      <c r="E33" s="23" t="s">
        <v>88</v>
      </c>
      <c r="F33" s="23"/>
      <c r="G33" s="62">
        <v>30000</v>
      </c>
      <c r="H33" s="23"/>
      <c r="I33" s="105"/>
      <c r="J33" s="23" t="s">
        <v>135</v>
      </c>
      <c r="K33" s="51" t="s">
        <v>136</v>
      </c>
      <c r="L33" s="51" t="s">
        <v>134</v>
      </c>
      <c r="M33" s="23"/>
    </row>
    <row r="34" spans="1:13">
      <c r="A34" s="23"/>
      <c r="B34" s="100"/>
      <c r="C34" s="66"/>
      <c r="D34" s="66"/>
      <c r="E34" s="102"/>
      <c r="F34" s="106" t="s">
        <v>32</v>
      </c>
      <c r="G34" s="23"/>
      <c r="H34" s="107">
        <f>G33+91047.57</f>
        <v>121047.57</v>
      </c>
      <c r="I34" s="105"/>
      <c r="J34" s="23" t="s">
        <v>140</v>
      </c>
      <c r="K34" s="102" t="s">
        <v>139</v>
      </c>
      <c r="L34" s="102" t="s">
        <v>138</v>
      </c>
      <c r="M34" s="23"/>
    </row>
    <row r="35" spans="1:13">
      <c r="A35" s="23"/>
      <c r="B35" s="101">
        <v>41071</v>
      </c>
      <c r="C35" s="24" t="s">
        <v>86</v>
      </c>
      <c r="D35" s="24" t="s">
        <v>142</v>
      </c>
      <c r="E35" s="23" t="s">
        <v>88</v>
      </c>
      <c r="F35" s="23"/>
      <c r="G35" s="62">
        <v>30000</v>
      </c>
      <c r="H35" s="23"/>
      <c r="I35" s="105"/>
      <c r="J35" s="105"/>
      <c r="K35" s="51" t="s">
        <v>136</v>
      </c>
      <c r="L35" s="51" t="s">
        <v>134</v>
      </c>
      <c r="M35" s="23" t="s">
        <v>135</v>
      </c>
    </row>
    <row r="36" spans="1:13">
      <c r="A36" s="23"/>
      <c r="B36" s="101"/>
      <c r="C36" s="138" t="s">
        <v>32</v>
      </c>
      <c r="D36" s="138"/>
      <c r="E36" s="138"/>
      <c r="F36" s="138"/>
      <c r="G36" s="62"/>
      <c r="H36" s="103">
        <f>G35+91047.57</f>
        <v>121047.57</v>
      </c>
      <c r="I36" s="105"/>
      <c r="J36" s="105"/>
      <c r="K36" s="104" t="s">
        <v>139</v>
      </c>
      <c r="L36" s="104" t="s">
        <v>138</v>
      </c>
      <c r="M36" s="23" t="s">
        <v>140</v>
      </c>
    </row>
    <row r="37" spans="1:13">
      <c r="A37" s="23"/>
      <c r="B37" s="63"/>
      <c r="C37" s="24"/>
      <c r="D37" s="24"/>
      <c r="E37" s="23"/>
      <c r="F37" s="23"/>
      <c r="G37" s="62"/>
      <c r="H37" s="23"/>
      <c r="I37" s="23"/>
      <c r="J37" s="23"/>
      <c r="K37" s="23"/>
      <c r="L37" s="62"/>
      <c r="M37" s="23"/>
    </row>
    <row r="38" spans="1:13">
      <c r="A38" s="23"/>
      <c r="B38" s="63"/>
      <c r="C38" s="24"/>
      <c r="D38" s="24"/>
      <c r="E38" s="23"/>
      <c r="F38" s="23"/>
      <c r="G38" s="62"/>
      <c r="H38" s="23"/>
      <c r="I38" s="23"/>
      <c r="J38" s="23"/>
      <c r="K38" s="23"/>
      <c r="L38" s="62"/>
      <c r="M38" s="23"/>
    </row>
    <row r="39" spans="1:13">
      <c r="A39" s="23"/>
      <c r="B39" s="63"/>
      <c r="C39" s="24"/>
      <c r="D39" s="24"/>
      <c r="E39" s="23" t="s">
        <v>92</v>
      </c>
      <c r="F39" s="23"/>
      <c r="G39" s="62"/>
      <c r="H39" s="23"/>
      <c r="I39" s="23"/>
      <c r="J39" s="23"/>
      <c r="K39" s="23"/>
      <c r="L39" s="62"/>
      <c r="M39" s="23"/>
    </row>
    <row r="40" spans="1:13">
      <c r="A40" s="23"/>
      <c r="B40" s="63"/>
      <c r="C40" s="24"/>
      <c r="D40" s="24"/>
      <c r="E40" s="23"/>
      <c r="F40" s="23"/>
      <c r="G40" s="23"/>
      <c r="H40" s="23"/>
      <c r="I40" s="23"/>
      <c r="J40" s="23"/>
      <c r="K40" s="23"/>
      <c r="L40" s="62"/>
      <c r="M40" s="23"/>
    </row>
    <row r="41" spans="1:13">
      <c r="A41" s="23"/>
      <c r="B41" s="100">
        <v>40948</v>
      </c>
      <c r="C41" s="24" t="s">
        <v>130</v>
      </c>
      <c r="D41" s="24"/>
      <c r="E41" s="23"/>
      <c r="F41" s="23"/>
      <c r="G41" s="23"/>
      <c r="H41" s="23"/>
      <c r="I41" s="23"/>
      <c r="J41" s="23"/>
      <c r="K41" s="23"/>
      <c r="L41" s="62"/>
      <c r="M41" s="23"/>
    </row>
    <row r="42" spans="1:13">
      <c r="A42" s="23"/>
      <c r="B42" s="101">
        <v>41424</v>
      </c>
      <c r="C42" s="24" t="s">
        <v>130</v>
      </c>
      <c r="D42" s="24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23"/>
      <c r="B43" s="63"/>
      <c r="C43" s="24"/>
      <c r="D43" s="24"/>
      <c r="E43" s="23"/>
      <c r="F43" s="23"/>
      <c r="G43" s="62"/>
      <c r="H43" s="62"/>
      <c r="I43" s="23"/>
      <c r="J43" s="23"/>
      <c r="K43" s="23"/>
      <c r="L43" s="23"/>
      <c r="M43" s="23"/>
    </row>
    <row r="44" spans="1:13">
      <c r="A44" s="23"/>
      <c r="B44" s="63"/>
      <c r="C44" s="24"/>
      <c r="D44" s="24"/>
      <c r="E44" s="23"/>
      <c r="F44" s="23"/>
      <c r="G44" s="62"/>
      <c r="H44" s="62"/>
      <c r="I44" s="23"/>
      <c r="J44" s="23"/>
      <c r="K44" s="23"/>
      <c r="L44" s="23"/>
      <c r="M44" s="23"/>
    </row>
    <row r="45" spans="1:13">
      <c r="A45" s="23"/>
      <c r="B45" s="24"/>
      <c r="C45" s="24"/>
      <c r="D45" s="24"/>
      <c r="E45" s="23"/>
      <c r="F45" s="23"/>
      <c r="G45" s="62"/>
      <c r="H45" s="62"/>
      <c r="I45" s="23"/>
      <c r="J45" s="23"/>
      <c r="K45" s="23"/>
      <c r="L45" s="23"/>
      <c r="M45" s="23"/>
    </row>
    <row r="46" spans="1:13">
      <c r="A46" s="137" t="s">
        <v>137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23"/>
    </row>
    <row r="47" spans="1:13">
      <c r="G47" s="62"/>
      <c r="H47" s="62"/>
      <c r="I47" s="23"/>
      <c r="J47" s="23"/>
      <c r="K47" s="23"/>
      <c r="L47" s="23"/>
      <c r="M47" s="23"/>
    </row>
    <row r="48" spans="1:13">
      <c r="G48" s="23"/>
      <c r="H48" s="23"/>
      <c r="I48" s="23"/>
      <c r="J48" s="23"/>
      <c r="K48" s="23"/>
      <c r="L48" s="23"/>
      <c r="M48" s="23"/>
    </row>
    <row r="49" spans="7:13">
      <c r="G49" s="23"/>
      <c r="H49" s="23"/>
      <c r="I49" s="23"/>
      <c r="J49" s="23"/>
      <c r="K49" s="23"/>
      <c r="L49" s="23"/>
      <c r="M49" s="23"/>
    </row>
    <row r="50" spans="7:13">
      <c r="G50" s="23"/>
      <c r="H50" s="23"/>
      <c r="I50" s="23"/>
      <c r="J50" s="23"/>
      <c r="K50" s="23"/>
      <c r="L50" s="23"/>
      <c r="M50" s="23"/>
    </row>
    <row r="51" spans="7:13">
      <c r="G51" s="23"/>
      <c r="H51" s="23"/>
      <c r="I51" s="23"/>
      <c r="J51" s="23"/>
      <c r="K51" s="23"/>
    </row>
    <row r="52" spans="7:13">
      <c r="G52" s="23"/>
      <c r="H52" s="23"/>
      <c r="I52" s="23"/>
      <c r="J52" s="23"/>
      <c r="K52" s="23"/>
    </row>
  </sheetData>
  <mergeCells count="9">
    <mergeCell ref="F29:H29"/>
    <mergeCell ref="A46:L46"/>
    <mergeCell ref="C32:F32"/>
    <mergeCell ref="C36:F36"/>
    <mergeCell ref="E1:E2"/>
    <mergeCell ref="C1:C2"/>
    <mergeCell ref="B1:B2"/>
    <mergeCell ref="F1:H1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219-24</vt:lpstr>
      <vt:lpstr>νταμαρια</vt:lpstr>
      <vt:lpstr>εταιριες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2026-10-19T06:02:54Z</dcterms:modified>
</cp:coreProperties>
</file>