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6" sheetId="4" r:id="rId1"/>
  </sheets>
  <definedNames>
    <definedName name="_xlnm._FilterDatabase" localSheetId="0" hidden="1">'219γ6'!$F$1:$F$102</definedName>
  </definedNames>
  <calcPr calcId="125725"/>
</workbook>
</file>

<file path=xl/calcChain.xml><?xml version="1.0" encoding="utf-8"?>
<calcChain xmlns="http://schemas.openxmlformats.org/spreadsheetml/2006/main">
  <c r="Q155" i="4"/>
  <c r="Q153"/>
  <c r="P153"/>
  <c r="I135"/>
  <c r="I134"/>
  <c r="I133"/>
  <c r="I124"/>
  <c r="I123"/>
  <c r="I70"/>
  <c r="N150"/>
  <c r="N149"/>
  <c r="N148"/>
  <c r="N147"/>
  <c r="N146"/>
  <c r="N145"/>
  <c r="N144"/>
  <c r="N143"/>
  <c r="N142"/>
  <c r="N141"/>
  <c r="N140"/>
  <c r="N139"/>
  <c r="N138"/>
  <c r="N137"/>
  <c r="N136"/>
  <c r="N135"/>
  <c r="N134"/>
  <c r="N133"/>
  <c r="N132"/>
  <c r="N131"/>
  <c r="N130"/>
  <c r="N129"/>
  <c r="N128"/>
  <c r="N127"/>
  <c r="N126"/>
  <c r="N125"/>
  <c r="N124"/>
  <c r="N123"/>
  <c r="N122"/>
  <c r="N121"/>
  <c r="N120"/>
  <c r="N119"/>
  <c r="N118"/>
  <c r="N117"/>
  <c r="N116"/>
  <c r="N115"/>
  <c r="N114"/>
  <c r="N113"/>
  <c r="N112"/>
  <c r="N111"/>
  <c r="N110"/>
  <c r="N109"/>
  <c r="N108"/>
  <c r="N107"/>
  <c r="N106"/>
  <c r="N105"/>
  <c r="N104"/>
  <c r="N103"/>
  <c r="N102"/>
  <c r="N101"/>
  <c r="N100"/>
  <c r="N99"/>
  <c r="N98"/>
  <c r="N97"/>
  <c r="N96"/>
  <c r="N95"/>
  <c r="N94"/>
  <c r="N93"/>
  <c r="N92"/>
  <c r="N91"/>
  <c r="N90"/>
  <c r="N89"/>
  <c r="N88"/>
  <c r="N87"/>
  <c r="N86"/>
  <c r="N85"/>
  <c r="N84"/>
  <c r="N83"/>
  <c r="N82"/>
  <c r="N81"/>
  <c r="N80"/>
  <c r="N79"/>
  <c r="N78"/>
  <c r="N77"/>
  <c r="N76"/>
  <c r="N75"/>
  <c r="N74"/>
  <c r="N73"/>
  <c r="N72"/>
  <c r="N71"/>
  <c r="N70"/>
  <c r="N69"/>
  <c r="N68"/>
  <c r="N67"/>
  <c r="N66"/>
  <c r="N65"/>
  <c r="N64"/>
  <c r="N63"/>
  <c r="N62"/>
  <c r="N61"/>
  <c r="N60"/>
  <c r="N59"/>
  <c r="N58"/>
  <c r="N57"/>
  <c r="N56"/>
  <c r="N55"/>
  <c r="N54"/>
  <c r="N53"/>
  <c r="N52"/>
  <c r="N51"/>
  <c r="N50"/>
  <c r="N49"/>
  <c r="N153" s="1"/>
  <c r="N48"/>
  <c r="N47"/>
  <c r="N46"/>
  <c r="N45"/>
  <c r="N44"/>
  <c r="N43"/>
  <c r="N42"/>
  <c r="N41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3"/>
  <c r="N12"/>
  <c r="N11"/>
  <c r="N10"/>
  <c r="N9"/>
  <c r="N8"/>
  <c r="N7"/>
  <c r="N6"/>
  <c r="N5"/>
  <c r="N4"/>
  <c r="N3"/>
  <c r="I144"/>
  <c r="I143"/>
  <c r="I142"/>
  <c r="I141"/>
  <c r="I140"/>
  <c r="I139"/>
  <c r="I131"/>
  <c r="I130"/>
  <c r="I129"/>
  <c r="I128"/>
  <c r="I127"/>
  <c r="I27"/>
  <c r="I26"/>
  <c r="I25"/>
  <c r="I24"/>
  <c r="I23"/>
  <c r="I22"/>
  <c r="I21"/>
  <c r="I20"/>
  <c r="I19"/>
  <c r="R151"/>
  <c r="R150"/>
  <c r="R149"/>
  <c r="R148"/>
  <c r="R147"/>
  <c r="R146"/>
  <c r="R145"/>
  <c r="R144"/>
  <c r="R143"/>
  <c r="R142"/>
  <c r="R141"/>
  <c r="R140"/>
  <c r="R139"/>
  <c r="R138"/>
  <c r="R137"/>
  <c r="R136"/>
  <c r="R135"/>
  <c r="R134"/>
  <c r="R133"/>
  <c r="R132"/>
  <c r="R131"/>
  <c r="R130"/>
  <c r="R129"/>
  <c r="R128"/>
  <c r="R127"/>
  <c r="R126"/>
  <c r="R125"/>
  <c r="R124"/>
  <c r="R123"/>
  <c r="R122"/>
  <c r="R121"/>
  <c r="R120"/>
  <c r="R119"/>
  <c r="R118"/>
  <c r="R117"/>
  <c r="R116"/>
  <c r="R115"/>
  <c r="R114"/>
  <c r="R113"/>
  <c r="R112"/>
  <c r="R111"/>
  <c r="R110"/>
  <c r="R109"/>
  <c r="R108"/>
  <c r="R107"/>
  <c r="R106"/>
  <c r="R105"/>
  <c r="R104"/>
  <c r="R103"/>
  <c r="R102"/>
  <c r="R101"/>
  <c r="R100"/>
  <c r="R99"/>
  <c r="R98"/>
  <c r="R97"/>
  <c r="R96"/>
  <c r="R95"/>
  <c r="R94"/>
  <c r="R93"/>
  <c r="R92"/>
  <c r="R91"/>
  <c r="R90"/>
  <c r="R89"/>
  <c r="R88"/>
  <c r="R87"/>
  <c r="R86"/>
  <c r="R85"/>
  <c r="R84"/>
  <c r="R83"/>
  <c r="R82"/>
  <c r="R81"/>
  <c r="R80"/>
  <c r="R79"/>
  <c r="R78"/>
  <c r="R77"/>
  <c r="R76"/>
  <c r="R75"/>
  <c r="R74"/>
  <c r="R73"/>
  <c r="R72"/>
  <c r="R71"/>
  <c r="R70"/>
  <c r="R69"/>
  <c r="R68"/>
  <c r="R67"/>
  <c r="R66"/>
  <c r="R65"/>
  <c r="R64"/>
  <c r="R63"/>
  <c r="R62"/>
  <c r="R61"/>
  <c r="R60"/>
  <c r="R59"/>
  <c r="R58"/>
  <c r="R57"/>
  <c r="R56"/>
  <c r="R55"/>
  <c r="R54"/>
  <c r="R53"/>
  <c r="R52"/>
  <c r="R51"/>
  <c r="R50"/>
  <c r="R49"/>
  <c r="R153" s="1"/>
  <c r="R48"/>
  <c r="R47"/>
  <c r="R46"/>
  <c r="R45"/>
  <c r="R44"/>
  <c r="R43"/>
  <c r="R4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6"/>
  <c r="R5"/>
  <c r="N155" l="1"/>
  <c r="R3"/>
  <c r="R4"/>
  <c r="I155"/>
  <c r="K155"/>
  <c r="L155"/>
  <c r="G155"/>
  <c r="P155"/>
  <c r="R155" l="1"/>
</calcChain>
</file>

<file path=xl/sharedStrings.xml><?xml version="1.0" encoding="utf-8"?>
<sst xmlns="http://schemas.openxmlformats.org/spreadsheetml/2006/main" count="721" uniqueCount="242">
  <si>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</si>
  <si>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</si>
  <si>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</si>
  <si>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</si>
  <si>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</si>
  <si>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</si>
  <si>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</si>
  <si>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</si>
  <si>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</si>
  <si>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</si>
  <si>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 καταγραφή σταμάτησε το 2006-2ο ΛΟΓΩ BrB &amp; μετακομίσεων γραφείων             ΘΑ συνεχιστεί εν ευθέτω χρόνω</t>
  </si>
  <si>
    <t>ποσό</t>
  </si>
  <si>
    <t>ημερομηνία</t>
  </si>
  <si>
    <t>;;;???</t>
  </si>
  <si>
    <t>πληρωθήκανε</t>
  </si>
  <si>
    <t>ΛΙΜΕΝΑΡΙΑ</t>
  </si>
  <si>
    <t>ζημία</t>
  </si>
  <si>
    <t>ΜΑΡΙΕΣ</t>
  </si>
  <si>
    <t>γονική</t>
  </si>
  <si>
    <t>*γονική ΕΠΙΚΑΡΠΙΑΣ</t>
  </si>
  <si>
    <t>*δωρεά ΨΙΛΗΣ ΚΥΡΙΟΤΗΤΑΣ</t>
  </si>
  <si>
    <t>219-14</t>
  </si>
  <si>
    <t>*ΠΡΟΤΑΣΗ δωρεάς</t>
  </si>
  <si>
    <t>ΘΕΟΛΟΓΟΣ</t>
  </si>
  <si>
    <t>δωρεά</t>
  </si>
  <si>
    <t>219-17</t>
  </si>
  <si>
    <t>ΠΑΝΑΓΙΑ</t>
  </si>
  <si>
    <t xml:space="preserve">*δωρεά ΜΕ ΠΑΡΑΚΡΑΤΗΣΗ ΕΠΙΚΑΡΠΙΑΣ </t>
  </si>
  <si>
    <t>*γονική ΨΙΛΗΣ ΚΥΡΙΟΤΗΤΑΣ</t>
  </si>
  <si>
    <t>ΠΡΙΝΟΣ</t>
  </si>
  <si>
    <t>ΛΙΜΕΝΑΣ</t>
  </si>
  <si>
    <t>ΚΑΛΗΡΑΧΗ</t>
  </si>
  <si>
    <t>ΠΟΤΑΜΙΑ</t>
  </si>
  <si>
    <t>219-23</t>
  </si>
  <si>
    <t xml:space="preserve"> λασκαριδηςΝικολαος   ΠΡΟΣ λΚωνσταντινος</t>
  </si>
  <si>
    <t>πατήρ &amp; μήτηρ ΠΡΟΣ υιούς</t>
  </si>
  <si>
    <t>219-54</t>
  </si>
  <si>
    <t>ΠΡΟΣ   θυγατέρα</t>
  </si>
  <si>
    <t>ΠΡΟΣ   υιό 1ο</t>
  </si>
  <si>
    <t>219-103</t>
  </si>
  <si>
    <t>219-104</t>
  </si>
  <si>
    <t>κυδωνηςΙωαννης</t>
  </si>
  <si>
    <t>219-105</t>
  </si>
  <si>
    <t>καρλα-μπιρζαμανηΜαρια</t>
  </si>
  <si>
    <t>καρλα-σοφιαΕλενη</t>
  </si>
  <si>
    <t>219-106</t>
  </si>
  <si>
    <t>δωρεά ΨΙΛΗΣ ΚΥΡΙΟΤΗΤΑΣ</t>
  </si>
  <si>
    <t>219-107</t>
  </si>
  <si>
    <t>219-109</t>
  </si>
  <si>
    <t>219-113</t>
  </si>
  <si>
    <t>219-118</t>
  </si>
  <si>
    <t>219-119</t>
  </si>
  <si>
    <t>*δωρεά ΑΙΤΙΑ θανάτου</t>
  </si>
  <si>
    <t>219-120</t>
  </si>
  <si>
    <t xml:space="preserve">γονική </t>
  </si>
  <si>
    <t>219-148</t>
  </si>
  <si>
    <t>219-150</t>
  </si>
  <si>
    <t>δωρεά με ΠΑΡΑΚΡΑΤΗΣΗ ΕΠΙΚΑΡΠΙΑΣ</t>
  </si>
  <si>
    <t>219-152</t>
  </si>
  <si>
    <t>219-153</t>
  </si>
  <si>
    <t>219-154</t>
  </si>
  <si>
    <t>219-158</t>
  </si>
  <si>
    <t>219-160</t>
  </si>
  <si>
    <t>δωρεά ΕΠΙΚΑΡΠΙΑΣ</t>
  </si>
  <si>
    <t>γονική ΨΙΛΗΣ ΚΥΡΙΟΤΗΤΑΣ</t>
  </si>
  <si>
    <t>219-163</t>
  </si>
  <si>
    <t>219-166</t>
  </si>
  <si>
    <t>γονικη ΕΠΙΚΑΡΠΙΑΣ</t>
  </si>
  <si>
    <t>δωρεα ΨΙΛΗΣ ΚΥΡΙΟΤΗΤΑΣ</t>
  </si>
  <si>
    <t xml:space="preserve">δωρεά </t>
  </si>
  <si>
    <t>219-169</t>
  </si>
  <si>
    <t>δωρεά [= 2.381.105δρχ</t>
  </si>
  <si>
    <t xml:space="preserve">δωρεά  [= 408.814δρχ </t>
  </si>
  <si>
    <t>219-175</t>
  </si>
  <si>
    <t>219-196</t>
  </si>
  <si>
    <t xml:space="preserve">γονική  </t>
  </si>
  <si>
    <t>219-119 ΠΡΟΣ σύζυγο &amp; υιό</t>
  </si>
  <si>
    <t>ΡΑΧΩΝΙ</t>
  </si>
  <si>
    <t>219-150 = γεωργουσηΕυαγγελια</t>
  </si>
  <si>
    <t>219-150 = γΘεοδωρος</t>
  </si>
  <si>
    <t>αγοραπωλησία</t>
  </si>
  <si>
    <t>ΣΩΤΗΡΟΣ</t>
  </si>
  <si>
    <t>πασχαληςΙωαννης … ΠΡΟΣ … πασχαλη-φυτριαδουΖωη</t>
  </si>
  <si>
    <t>θωμαίδης δημήτριος ΠΡΟΣ θΒασιλεία</t>
  </si>
  <si>
    <t>ΚΑΒΑΛΑ</t>
  </si>
  <si>
    <t>μακρηςΑναστασιος … ΠΡΟΣ … μΧριστοφορος</t>
  </si>
  <si>
    <t>μαλακογιαννηςΑθανασιος</t>
  </si>
  <si>
    <t xml:space="preserve">γονική ΒΑΣΕΙ  προσυμφώνου </t>
  </si>
  <si>
    <t>ζαφειριουΑντωνιος … ΠΡΟΣ… υιό</t>
  </si>
  <si>
    <t>ζαφειριουΑντωνιος</t>
  </si>
  <si>
    <t>ζαφειριουΑντωνιος … ΠΡΟΣ… θυγατέρα</t>
  </si>
  <si>
    <t>δουκαραςΓεωργιος(Κ-Μ)</t>
  </si>
  <si>
    <t>τσαμηςΙωαννης</t>
  </si>
  <si>
    <t>καραγιαννης Γεωργιος</t>
  </si>
  <si>
    <t>κΔημητριος</t>
  </si>
  <si>
    <t>κΠηνελοπη</t>
  </si>
  <si>
    <t>κΠαναγιωτης</t>
  </si>
  <si>
    <t>κΑνδρεας</t>
  </si>
  <si>
    <t>σπαθηΧριστινα[Δ-Ε]</t>
  </si>
  <si>
    <t>σπαθη-χιονηΕυθυμια[Γ-Μ</t>
  </si>
  <si>
    <t>δενΕχω</t>
  </si>
  <si>
    <t>σπαθηςΣωτηριος[Δ-Ε</t>
  </si>
  <si>
    <t>σαρημπαλα-παπαναγιωτουΓεωργια[Ι-Σ</t>
  </si>
  <si>
    <t>κοκκαλαΣοφια[Ι-Αιμ] &amp; κοκΜαρια[Ι-Αιμ]</t>
  </si>
  <si>
    <t>δενΕΧΩ</t>
  </si>
  <si>
    <t>καλουδηΣταυρουλα {Γ-Π} &amp; κΑναστασια {Γ-Π}</t>
  </si>
  <si>
    <t>καλουδηΣταυρουλα {Γ-Π}</t>
  </si>
  <si>
    <t>κΑναστασια {Γ-Π}</t>
  </si>
  <si>
    <t>κΓωεργιος[Α-Σ]</t>
  </si>
  <si>
    <t>κΑγγελος[Α-Σ]</t>
  </si>
  <si>
    <t>κ-σισκουΑναστασια</t>
  </si>
  <si>
    <t>κ-σΑποστολια</t>
  </si>
  <si>
    <t>χαλκια-μπουναΣωτηρια … ΠΡΟΣ … μπουναςΑυγουστινος</t>
  </si>
  <si>
    <t>κωσταςΚωνσταντινος ΠΡΟΣ κΕυαγγελια</t>
  </si>
  <si>
    <t>κωσταςΚωνσταντινος ΠΡΟΣ κΜαρια</t>
  </si>
  <si>
    <t>μακρηΦωτεινη &amp; γεροντιδηςΜιχαηλ &amp; γΑβρααμ</t>
  </si>
  <si>
    <t>μακρη-μαρινακηΑργυρω</t>
  </si>
  <si>
    <t>νικοληςΜατθαιος ΠΡΟΣ νΓεωργιος</t>
  </si>
  <si>
    <t>νικοληςΜατθαιος ΠΡΟΣ νΙωαννης</t>
  </si>
  <si>
    <t>νικοληςΜατθαιος ΠΡΟΣ νΦιλιππος</t>
  </si>
  <si>
    <t>τσιλογεωργηΒενετια</t>
  </si>
  <si>
    <t>σιμου-παπαδοπουλουΑννα</t>
  </si>
  <si>
    <t>σιμου-μπαντολαΕλενη</t>
  </si>
  <si>
    <t>καμπμαιερΝικος</t>
  </si>
  <si>
    <t>αγγελου-καμπμαιερΑριαδνη</t>
  </si>
  <si>
    <t>σαρημπαλαΒασιλικη[Ι-Ε</t>
  </si>
  <si>
    <t>δημητρελη-κουκουτινηΜαρια[Γ-Β</t>
  </si>
  <si>
    <t>βαρουτηςΝικολαος[Ι-Μ</t>
  </si>
  <si>
    <t>δΔημητριος[Γ-Β]</t>
  </si>
  <si>
    <t>4λουβουλινας ΠΡΟΣ λΕυαγγελος</t>
  </si>
  <si>
    <t>3λ  ΠΡΟΣ παπακυριακούΗρακλης</t>
  </si>
  <si>
    <t>3λουβουλινας ΠΡΟΣ λΕυαγγελος</t>
  </si>
  <si>
    <t>λΣωτηριος</t>
  </si>
  <si>
    <t>λΘεοδωρος</t>
  </si>
  <si>
    <t>λΚωνστανινος ΠΡΟΣ εγγονό -1</t>
  </si>
  <si>
    <t>λΚωνστανινος ΠΡΟΣ εγγονό -2</t>
  </si>
  <si>
    <t>μαλιουρηςΚωνσταντινος [Θ-Α</t>
  </si>
  <si>
    <t>μ-γρηγοριαδουΑργυρη &amp; μΚωνσταντινος [Θ-Α] &amp; τσαμηΑναστασια &amp; μΚωνσταντινος[Γ-Ε] &amp; μΣτυλιανος</t>
  </si>
  <si>
    <t>τσαμηΑργυρη</t>
  </si>
  <si>
    <t>τΑναστασια</t>
  </si>
  <si>
    <t>τΑναστασια &amp; τσαμηΑργυρη</t>
  </si>
  <si>
    <t>μ-γρηγοριαδουΑργυρη &amp; μαλιουρηςΚωνσταντινος [Γ-Ε] &amp; τΑναστασια &amp; μΚωνσταντινος [Θ-Α] &amp; μΣτυλιανος</t>
  </si>
  <si>
    <t>παππούς</t>
  </si>
  <si>
    <t>;;;??? [+ 3 πολλαπλές</t>
  </si>
  <si>
    <t>;;;??? [+ 1 πολλαπλή</t>
  </si>
  <si>
    <t>;;;??? [+ 2 πολλαπλές</t>
  </si>
  <si>
    <t>;;;??? [+ 4 πολλαπλές</t>
  </si>
  <si>
    <t>ΦΠΑ</t>
  </si>
  <si>
    <t>εξόφληση</t>
  </si>
  <si>
    <t>φόρος εισοδήματος</t>
  </si>
  <si>
    <t>ποσοστό</t>
  </si>
  <si>
    <t>ΣΥΝΟΛΟ</t>
  </si>
  <si>
    <t>;;;???-τριπλέτα</t>
  </si>
  <si>
    <t>219-102</t>
  </si>
  <si>
    <t>προσύμφωνο τίμημα =17.608,22  ,ΛΥΣΗ =αρραβών [...0… ΑΝΤΙ  1.467,35] ,αγορά 13.703,13</t>
  </si>
  <si>
    <t>κολογιαννηΚοντογεωργιουΜαρια ΠΡΟΣ σιδηραςΓεωργιος</t>
  </si>
  <si>
    <t>219-24κ</t>
  </si>
  <si>
    <t>'δημ. ν. χαριτοπουλο -μαρμαρα σκυρα -ΑΕ''[= ΔΗΜ. Ν. ΧΑΡΙΤΟΠΟΥΛΟΣ ΑΕ</t>
  </si>
  <si>
    <t>μίσθωσις 9561κ ΣΥΝΕΧΙΣΗ [ + 5 πολλαπλές</t>
  </si>
  <si>
    <t>μάρμαραΛασκαριδηΑΒΕΕ &amp; λασκαριναΛασκαριδου &amp; υοι ΟΕ</t>
  </si>
  <si>
    <t>μίσθωσης  363χατζη  ΠΑΡΑΤΑΣΗ 5έτη [ + 12 πολλαπλές</t>
  </si>
  <si>
    <t>219-1</t>
  </si>
  <si>
    <t>θυμνιοςΔημητριος</t>
  </si>
  <si>
    <t>;;;??? = 4πλέτα</t>
  </si>
  <si>
    <t>;;;????</t>
  </si>
  <si>
    <t>κατάσχεσης ΑΡΣΗ</t>
  </si>
  <si>
    <t>;;;??? = τριπλέτα</t>
  </si>
  <si>
    <t>εξάλειψη υποθήκης</t>
  </si>
  <si>
    <t>εξάλειψη υποθήκης 8.906κύρου</t>
  </si>
  <si>
    <t>εξάλειψη υποθήκης 8.907κύρου</t>
  </si>
  <si>
    <t>έως σήμερα</t>
  </si>
  <si>
    <t>219-129</t>
  </si>
  <si>
    <t>δάνειο &amp; υποθήκη</t>
  </si>
  <si>
    <t>χατζηαυγουστηςΑντωνιος</t>
  </si>
  <si>
    <t>13έτη &amp; 3μήνες</t>
  </si>
  <si>
    <t>219-6</t>
  </si>
  <si>
    <t>κληρονομιάς ΑΠΟΔΟΧΗ</t>
  </si>
  <si>
    <t>καραγιαννηςΠαναγιωτης  …ΠΡΟΣ… κΠαναγιωτης &amp; κΑνδρεας &amp; κ-χριστοδουλακηΕυαγγελια &amp; κΓεωργιος &amp; κ-μαλανδρηΣουλα</t>
  </si>
  <si>
    <t>7έτη &amp; 11μήνες</t>
  </si>
  <si>
    <t>;;;??? [+ 5 πολλαπλές</t>
  </si>
  <si>
    <t>κ-παπαμακαριουΜαρια &amp; κΑγγελος [Β-Β] &amp; κΙωαννης[Β-Β] &amp; κΣτυλιανος[Β-Μ] …ΑΠΟ… καλουδηςΒασιλειος[Α-Α]</t>
  </si>
  <si>
    <t>κΣτυλιανος[Β-Μ] &amp; μηλιδου-βαλσαμαΣουζανα …ΑΠΟ… κ-βαλσαμαΜαρια</t>
  </si>
  <si>
    <t>κ-καλασιδουΕλενη …ΑΠΟ… κΣταυρος[Α-Α]</t>
  </si>
  <si>
    <t>κ-μαρωνιτουΕλενη &amp; κ-μπουλιωνηΚαλιοπη …ΑΠΟ… κΣταυρος[Α-Α]</t>
  </si>
  <si>
    <t>αγορά</t>
  </si>
  <si>
    <t>καρλα-μπιρζαμανηΜαρια &amp; καρλα-μπιρζαμανηΣ</t>
  </si>
  <si>
    <t>219-108</t>
  </si>
  <si>
    <t>;;;;??? [+ 2 πολλαπλές</t>
  </si>
  <si>
    <t>κυριωτου-ΛαμπρινιδουΑναστασια</t>
  </si>
  <si>
    <t>μαλακογιαννηςΑθανασιος &amp; μ-νικολουδηΜαρια &amp; 219-113 = μΔημητριος …ΑΠΟ…  μΛαζαρος</t>
  </si>
  <si>
    <t>219-117</t>
  </si>
  <si>
    <t>;;;;??? [+ 3 πολλαπλές</t>
  </si>
  <si>
    <t>ψουχλοςΙωαννης …ΑΠΌ… πατήρ</t>
  </si>
  <si>
    <t>διανομή</t>
  </si>
  <si>
    <t>ψουχλοςΙωαννης &amp; ψ-παπαγαβριηλΕλενη</t>
  </si>
  <si>
    <t>219-155</t>
  </si>
  <si>
    <t>βουλγαροπουλου-πετριδηΦωτεινη &amp; καμπουρακηςΓεωργιος &amp; κΜαρια</t>
  </si>
  <si>
    <t>βουλγαροπουλοςΧαριλαος &amp; βΠετρος</t>
  </si>
  <si>
    <t>τσαμηςΙωαννης &amp; τΑναστασια &amp; τΑργυρη …ΑΠΟ… τ-μΑγαθη</t>
  </si>
  <si>
    <t>αγγελου-σαλονικαΛασκαρινα &amp; α-καμπμαιερΑριαδνη …ΑΠΟ… αΝικολαος</t>
  </si>
  <si>
    <t>αγγελου-σαλονικαΛασκαρινα</t>
  </si>
  <si>
    <t>σαρ-βαρουτηΕυθυμια[Ι-Μ] &amp; β-δημητρεληΒενετια[Ι-Μ] &amp; βΝικολαος[Ι-Μ] …ΑΠΟ…  βαρουτηςΙ</t>
  </si>
  <si>
    <t>219-164</t>
  </si>
  <si>
    <t>λιολιοςΕμμανουηλ &amp; καραντολα-λΕυαγγελια &amp; τζελεπη-λΧρυσουλα …ΑΠΟ… πατήρ</t>
  </si>
  <si>
    <t>;;;;??? [+ 1 πολλαπλή</t>
  </si>
  <si>
    <t>μαλιατοςΝικολαος</t>
  </si>
  <si>
    <t>διανομή  [+ 3 πολλαπλές</t>
  </si>
  <si>
    <t>βουλγαρη-μακρηΦωτεινη &amp; μ-μαρινακηΑργυρω</t>
  </si>
  <si>
    <t>διανομή  [+ 4 πολλαπλές</t>
  </si>
  <si>
    <t>λουβουλιναςΑναστασιος &amp; λΚωνσταντινος &amp; λΤριανταφυλλος &amp; παπακυριακουΗρακλης</t>
  </si>
  <si>
    <t>219-6 = καραγιαννηδες</t>
  </si>
  <si>
    <t>*δουλείας  ΣΥΣΤΑΣΗ</t>
  </si>
  <si>
    <t>σπαθη-χιονηΕυθυμια[Γ-Μ]</t>
  </si>
  <si>
    <t>219-149</t>
  </si>
  <si>
    <t>οριζόντιος ΣΥΣΤΑΣΗ</t>
  </si>
  <si>
    <t>kissReileElisabeth</t>
  </si>
  <si>
    <t>219-157</t>
  </si>
  <si>
    <t>HauggAugust</t>
  </si>
  <si>
    <t>219-161</t>
  </si>
  <si>
    <t>κωστιδηςΠαυλος</t>
  </si>
  <si>
    <t>219-162</t>
  </si>
  <si>
    <t>Δ. ΟΙΚΟΝΟΜΙΔΗΣ ΚΑΙ ΣΙΑ ΚΑΤΑΣΚΕΥΑΣΤΙΚΗ ΤΕΧΝΙΚΗ Ο.Ε</t>
  </si>
  <si>
    <t>αγοραπωλησία ΒΑΣΕΙ προσυμφώνου</t>
  </si>
  <si>
    <t>κανονισμος χρήσης ακινητου</t>
  </si>
  <si>
    <t>σαρημπαλα-παπαναγιωτουΓεωργια[Ι-Σ] &amp; κοκκαλαΣοφια[Ι-Αιμ] &amp; κοκΜαρια[Ι-Αιμ]</t>
  </si>
  <si>
    <t xml:space="preserve">κΑγγελος[Α-Σ] &amp;κΕυθυμιος[Α-Σ] &amp; κ-λαιουΣτρατονικη &amp; κΓεωργιος[Α-Σ] </t>
  </si>
  <si>
    <t>οριζόντιος σύσταση</t>
  </si>
  <si>
    <t xml:space="preserve">γουταςΔημητριος </t>
  </si>
  <si>
    <t>κάθετος ΣΥΣΤΑΣΗ</t>
  </si>
  <si>
    <t>219-114</t>
  </si>
  <si>
    <t xml:space="preserve">κληρονομιάς ΑΠΟΔΟΧΗ </t>
  </si>
  <si>
    <t>κλωναρη-κασαπακηΜαρια</t>
  </si>
  <si>
    <t>κοινου λειτουργίας ΚΑΝΟΝΙΣΜΟΣ</t>
  </si>
  <si>
    <t>αγγελου-σαλονικαΛασκαρινα &amp; αΑριαδνη</t>
  </si>
  <si>
    <t>219-165</t>
  </si>
  <si>
    <t>ζαχαροπουλου-κοκκαλαΕλισαβετ</t>
  </si>
  <si>
    <t>κληρηρονομιάς ΑΠΟΔΟΧΗ</t>
  </si>
  <si>
    <t>ζαχαρακοπουλοςΑποστολος</t>
  </si>
  <si>
    <t>εγγονος</t>
  </si>
  <si>
    <t>09/02/1993κύρου = 9πλέτα</t>
  </si>
  <si>
    <t>αγορά &amp; οριζόντιος ΣΥΣΤΑΣΗ</t>
  </si>
  <si>
    <t>μακεδου-κωνσταντινουΔιαμαντω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</si>
</sst>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1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  <font>
      <sz val="8"/>
      <name val="Arial"/>
      <family val="2"/>
      <charset val="161"/>
    </font>
    <font>
      <sz val="12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color rgb="FFFF00FF"/>
      <name val="Arial"/>
      <family val="2"/>
      <charset val="161"/>
    </font>
    <font>
      <b/>
      <sz val="10"/>
      <color rgb="FFFF00FF"/>
      <name val="Arial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6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0" xfId="0" applyFont="1"/>
    <xf numFmtId="43" fontId="9" fillId="0" borderId="1" xfId="1" applyFont="1" applyFill="1" applyBorder="1"/>
    <xf numFmtId="43" fontId="6" fillId="0" borderId="1" xfId="1" applyFont="1" applyBorder="1"/>
    <xf numFmtId="164" fontId="9" fillId="0" borderId="0" xfId="1" applyNumberFormat="1" applyFont="1"/>
    <xf numFmtId="43" fontId="9" fillId="0" borderId="0" xfId="1" applyFont="1"/>
    <xf numFmtId="43" fontId="9" fillId="0" borderId="0" xfId="0" applyNumberFormat="1" applyFont="1"/>
    <xf numFmtId="0" fontId="9" fillId="0" borderId="0" xfId="0" applyFont="1" applyFill="1" applyBorder="1"/>
    <xf numFmtId="164" fontId="9" fillId="0" borderId="1" xfId="1" applyNumberFormat="1" applyFont="1" applyFill="1" applyBorder="1"/>
    <xf numFmtId="164" fontId="6" fillId="0" borderId="1" xfId="1" applyNumberFormat="1" applyFont="1" applyBorder="1"/>
    <xf numFmtId="164" fontId="9" fillId="0" borderId="7" xfId="0" applyNumberFormat="1" applyFont="1" applyFill="1" applyBorder="1"/>
    <xf numFmtId="43" fontId="9" fillId="0" borderId="7" xfId="1" applyFont="1" applyFill="1" applyBorder="1" applyAlignment="1">
      <alignment horizontal="center"/>
    </xf>
    <xf numFmtId="164" fontId="9" fillId="0" borderId="7" xfId="1" applyNumberFormat="1" applyFont="1" applyFill="1" applyBorder="1"/>
    <xf numFmtId="43" fontId="9" fillId="0" borderId="7" xfId="1" applyFont="1" applyFill="1" applyBorder="1"/>
    <xf numFmtId="0" fontId="9" fillId="0" borderId="7" xfId="0" applyFont="1" applyFill="1" applyBorder="1" applyAlignment="1">
      <alignment horizontal="left" wrapText="1"/>
    </xf>
    <xf numFmtId="14" fontId="10" fillId="0" borderId="10" xfId="0" applyNumberFormat="1" applyFont="1" applyFill="1" applyBorder="1" applyAlignment="1">
      <alignment horizontal="center" vertical="center"/>
    </xf>
    <xf numFmtId="14" fontId="11" fillId="0" borderId="0" xfId="1" applyNumberFormat="1" applyFont="1" applyFill="1" applyBorder="1" applyAlignment="1"/>
    <xf numFmtId="0" fontId="9" fillId="0" borderId="0" xfId="0" applyFont="1" applyAlignment="1">
      <alignment horizontal="right"/>
    </xf>
    <xf numFmtId="43" fontId="10" fillId="0" borderId="0" xfId="1" applyFont="1" applyFill="1" applyBorder="1" applyAlignment="1"/>
    <xf numFmtId="0" fontId="14" fillId="0" borderId="0" xfId="0" applyFont="1" applyAlignment="1">
      <alignment horizontal="right"/>
    </xf>
    <xf numFmtId="0" fontId="9" fillId="0" borderId="0" xfId="0" applyFont="1" applyFill="1"/>
    <xf numFmtId="0" fontId="10" fillId="0" borderId="7" xfId="0" applyFont="1" applyFill="1" applyBorder="1" applyAlignment="1">
      <alignment horizontal="left"/>
    </xf>
    <xf numFmtId="0" fontId="9" fillId="0" borderId="1" xfId="0" applyFont="1" applyFill="1" applyBorder="1" applyAlignment="1">
      <alignment wrapText="1"/>
    </xf>
    <xf numFmtId="164" fontId="10" fillId="0" borderId="1" xfId="1" applyNumberFormat="1" applyFont="1" applyFill="1" applyBorder="1" applyAlignment="1">
      <alignment horizontal="center"/>
    </xf>
    <xf numFmtId="164" fontId="10" fillId="0" borderId="7" xfId="1" applyNumberFormat="1" applyFont="1" applyFill="1" applyBorder="1" applyAlignment="1">
      <alignment horizontal="center"/>
    </xf>
    <xf numFmtId="164" fontId="10" fillId="0" borderId="12" xfId="1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/>
    <xf numFmtId="14" fontId="10" fillId="0" borderId="7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43" fontId="9" fillId="7" borderId="1" xfId="1" applyFont="1" applyFill="1" applyBorder="1" applyAlignment="1">
      <alignment horizontal="center"/>
    </xf>
    <xf numFmtId="0" fontId="3" fillId="0" borderId="7" xfId="0" applyFont="1" applyFill="1" applyBorder="1" applyAlignment="1">
      <alignment horizontal="left" wrapText="1"/>
    </xf>
    <xf numFmtId="43" fontId="9" fillId="0" borderId="7" xfId="1" applyFont="1" applyFill="1" applyBorder="1" applyAlignment="1">
      <alignment wrapText="1"/>
    </xf>
    <xf numFmtId="43" fontId="9" fillId="0" borderId="1" xfId="1" applyFont="1" applyFill="1" applyBorder="1" applyAlignment="1">
      <alignment wrapText="1"/>
    </xf>
    <xf numFmtId="164" fontId="9" fillId="0" borderId="7" xfId="1" applyNumberFormat="1" applyFont="1" applyFill="1" applyBorder="1" applyAlignment="1">
      <alignment wrapText="1"/>
    </xf>
    <xf numFmtId="164" fontId="9" fillId="0" borderId="1" xfId="1" applyNumberFormat="1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43" fontId="9" fillId="0" borderId="4" xfId="1" applyFont="1" applyFill="1" applyBorder="1" applyAlignment="1">
      <alignment wrapText="1"/>
    </xf>
    <xf numFmtId="43" fontId="9" fillId="0" borderId="4" xfId="1" applyFont="1" applyFill="1" applyBorder="1" applyAlignment="1">
      <alignment horizontal="center"/>
    </xf>
    <xf numFmtId="43" fontId="9" fillId="0" borderId="4" xfId="1" applyFont="1" applyFill="1" applyBorder="1"/>
    <xf numFmtId="164" fontId="9" fillId="0" borderId="4" xfId="1" applyNumberFormat="1" applyFont="1" applyFill="1" applyBorder="1"/>
    <xf numFmtId="164" fontId="10" fillId="0" borderId="4" xfId="1" applyNumberFormat="1" applyFont="1" applyFill="1" applyBorder="1" applyAlignment="1">
      <alignment horizontal="center"/>
    </xf>
    <xf numFmtId="14" fontId="10" fillId="0" borderId="12" xfId="0" applyNumberFormat="1" applyFont="1" applyFill="1" applyBorder="1" applyAlignment="1">
      <alignment horizontal="center" vertical="center"/>
    </xf>
    <xf numFmtId="164" fontId="10" fillId="0" borderId="14" xfId="1" applyNumberFormat="1" applyFont="1" applyFill="1" applyBorder="1" applyAlignment="1">
      <alignment horizontal="center" vertical="center"/>
    </xf>
    <xf numFmtId="14" fontId="10" fillId="0" borderId="1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wrapText="1"/>
    </xf>
    <xf numFmtId="164" fontId="10" fillId="0" borderId="4" xfId="1" applyNumberFormat="1" applyFont="1" applyFill="1" applyBorder="1" applyAlignment="1">
      <alignment horizontal="center" vertical="center"/>
    </xf>
    <xf numFmtId="43" fontId="9" fillId="7" borderId="4" xfId="1" applyFont="1" applyFill="1" applyBorder="1" applyAlignment="1">
      <alignment horizontal="center"/>
    </xf>
    <xf numFmtId="43" fontId="9" fillId="7" borderId="7" xfId="1" applyFont="1" applyFill="1" applyBorder="1" applyAlignment="1">
      <alignment horizontal="center"/>
    </xf>
    <xf numFmtId="0" fontId="10" fillId="0" borderId="16" xfId="0" applyFont="1" applyFill="1" applyBorder="1" applyAlignment="1">
      <alignment horizontal="left"/>
    </xf>
    <xf numFmtId="0" fontId="9" fillId="0" borderId="16" xfId="0" applyFont="1" applyFill="1" applyBorder="1" applyAlignment="1">
      <alignment horizontal="left" wrapText="1"/>
    </xf>
    <xf numFmtId="0" fontId="9" fillId="0" borderId="16" xfId="0" applyFont="1" applyFill="1" applyBorder="1" applyAlignment="1">
      <alignment wrapText="1"/>
    </xf>
    <xf numFmtId="43" fontId="9" fillId="0" borderId="16" xfId="1" applyFont="1" applyFill="1" applyBorder="1" applyAlignment="1">
      <alignment wrapText="1"/>
    </xf>
    <xf numFmtId="43" fontId="9" fillId="7" borderId="16" xfId="1" applyFont="1" applyFill="1" applyBorder="1" applyAlignment="1">
      <alignment horizontal="center"/>
    </xf>
    <xf numFmtId="43" fontId="9" fillId="7" borderId="16" xfId="1" applyFont="1" applyFill="1" applyBorder="1"/>
    <xf numFmtId="164" fontId="10" fillId="0" borderId="16" xfId="1" applyNumberFormat="1" applyFont="1" applyFill="1" applyBorder="1" applyAlignment="1">
      <alignment horizontal="center"/>
    </xf>
    <xf numFmtId="164" fontId="10" fillId="0" borderId="18" xfId="1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left"/>
    </xf>
    <xf numFmtId="0" fontId="9" fillId="0" borderId="17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164" fontId="10" fillId="0" borderId="1" xfId="1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/>
    <xf numFmtId="14" fontId="10" fillId="0" borderId="1" xfId="5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9" fillId="0" borderId="21" xfId="0" applyFont="1" applyFill="1" applyBorder="1" applyAlignment="1">
      <alignment horizontal="left" wrapText="1"/>
    </xf>
    <xf numFmtId="43" fontId="9" fillId="0" borderId="9" xfId="1" applyFont="1" applyFill="1" applyBorder="1"/>
    <xf numFmtId="164" fontId="9" fillId="0" borderId="9" xfId="1" applyNumberFormat="1" applyFont="1" applyFill="1" applyBorder="1"/>
    <xf numFmtId="43" fontId="9" fillId="0" borderId="16" xfId="1" applyFont="1" applyFill="1" applyBorder="1" applyAlignment="1">
      <alignment horizontal="center"/>
    </xf>
    <xf numFmtId="43" fontId="9" fillId="0" borderId="9" xfId="1" applyFont="1" applyFill="1" applyBorder="1" applyAlignment="1">
      <alignment horizontal="center"/>
    </xf>
    <xf numFmtId="164" fontId="10" fillId="0" borderId="10" xfId="1" applyNumberFormat="1" applyFont="1" applyFill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center" vertical="center"/>
    </xf>
    <xf numFmtId="164" fontId="10" fillId="0" borderId="16" xfId="1" applyNumberFormat="1" applyFont="1" applyFill="1" applyBorder="1" applyAlignment="1">
      <alignment horizontal="center" vertical="center"/>
    </xf>
    <xf numFmtId="164" fontId="17" fillId="0" borderId="25" xfId="1" applyNumberFormat="1" applyFont="1" applyFill="1" applyBorder="1" applyAlignment="1">
      <alignment horizontal="center" vertical="center"/>
    </xf>
    <xf numFmtId="164" fontId="17" fillId="0" borderId="26" xfId="1" applyNumberFormat="1" applyFont="1" applyFill="1" applyBorder="1" applyAlignment="1">
      <alignment horizontal="center" vertical="center"/>
    </xf>
    <xf numFmtId="164" fontId="17" fillId="0" borderId="28" xfId="1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0" fontId="10" fillId="0" borderId="7" xfId="0" applyFont="1" applyFill="1" applyBorder="1"/>
    <xf numFmtId="0" fontId="10" fillId="0" borderId="4" xfId="0" applyFont="1" applyFill="1" applyBorder="1"/>
    <xf numFmtId="164" fontId="10" fillId="0" borderId="9" xfId="1" applyNumberFormat="1" applyFont="1" applyFill="1" applyBorder="1" applyAlignment="1">
      <alignment horizontal="center"/>
    </xf>
    <xf numFmtId="14" fontId="10" fillId="0" borderId="7" xfId="5" applyNumberFormat="1" applyFont="1" applyFill="1" applyBorder="1" applyAlignment="1">
      <alignment horizontal="center" vertical="center"/>
    </xf>
    <xf numFmtId="14" fontId="10" fillId="0" borderId="4" xfId="5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wrapText="1"/>
    </xf>
    <xf numFmtId="0" fontId="3" fillId="0" borderId="31" xfId="0" applyFont="1" applyFill="1" applyBorder="1" applyAlignment="1">
      <alignment wrapText="1"/>
    </xf>
    <xf numFmtId="164" fontId="10" fillId="0" borderId="11" xfId="1" applyNumberFormat="1" applyFont="1" applyFill="1" applyBorder="1" applyAlignment="1">
      <alignment horizontal="center" vertical="center"/>
    </xf>
    <xf numFmtId="14" fontId="9" fillId="0" borderId="7" xfId="1" applyNumberFormat="1" applyFont="1" applyFill="1" applyBorder="1" applyAlignment="1">
      <alignment wrapText="1"/>
    </xf>
    <xf numFmtId="14" fontId="9" fillId="0" borderId="1" xfId="1" applyNumberFormat="1" applyFont="1" applyFill="1" applyBorder="1" applyAlignment="1">
      <alignment wrapText="1"/>
    </xf>
    <xf numFmtId="14" fontId="9" fillId="0" borderId="4" xfId="1" applyNumberFormat="1" applyFont="1" applyFill="1" applyBorder="1" applyAlignment="1">
      <alignment wrapText="1"/>
    </xf>
    <xf numFmtId="14" fontId="9" fillId="0" borderId="7" xfId="0" applyNumberFormat="1" applyFont="1" applyFill="1" applyBorder="1" applyAlignment="1">
      <alignment wrapText="1"/>
    </xf>
    <xf numFmtId="164" fontId="9" fillId="0" borderId="4" xfId="0" applyNumberFormat="1" applyFont="1" applyFill="1" applyBorder="1"/>
    <xf numFmtId="14" fontId="9" fillId="0" borderId="7" xfId="5" applyNumberFormat="1" applyFont="1" applyFill="1" applyBorder="1"/>
    <xf numFmtId="14" fontId="9" fillId="0" borderId="1" xfId="5" applyNumberFormat="1" applyFont="1" applyFill="1" applyBorder="1"/>
    <xf numFmtId="14" fontId="9" fillId="0" borderId="1" xfId="1" applyNumberFormat="1" applyFont="1" applyFill="1" applyBorder="1"/>
    <xf numFmtId="14" fontId="9" fillId="0" borderId="16" xfId="1" applyNumberFormat="1" applyFont="1" applyFill="1" applyBorder="1" applyAlignment="1">
      <alignment wrapText="1"/>
    </xf>
    <xf numFmtId="14" fontId="9" fillId="0" borderId="15" xfId="1" applyNumberFormat="1" applyFont="1" applyFill="1" applyBorder="1"/>
    <xf numFmtId="0" fontId="10" fillId="0" borderId="2" xfId="0" applyFont="1" applyFill="1" applyBorder="1"/>
    <xf numFmtId="0" fontId="3" fillId="0" borderId="30" xfId="0" applyFont="1" applyFill="1" applyBorder="1" applyAlignment="1">
      <alignment wrapText="1"/>
    </xf>
    <xf numFmtId="14" fontId="3" fillId="0" borderId="7" xfId="1" applyNumberFormat="1" applyFont="1" applyFill="1" applyBorder="1" applyAlignment="1">
      <alignment wrapText="1"/>
    </xf>
    <xf numFmtId="14" fontId="3" fillId="0" borderId="1" xfId="1" applyNumberFormat="1" applyFont="1" applyFill="1" applyBorder="1" applyAlignment="1">
      <alignment wrapText="1"/>
    </xf>
    <xf numFmtId="43" fontId="3" fillId="0" borderId="7" xfId="1" applyFont="1" applyFill="1" applyBorder="1" applyAlignment="1">
      <alignment wrapText="1"/>
    </xf>
    <xf numFmtId="43" fontId="9" fillId="0" borderId="0" xfId="1" applyFont="1" applyFill="1"/>
    <xf numFmtId="164" fontId="9" fillId="0" borderId="0" xfId="1" applyNumberFormat="1" applyFont="1" applyFill="1"/>
    <xf numFmtId="14" fontId="10" fillId="7" borderId="12" xfId="0" applyNumberFormat="1" applyFont="1" applyFill="1" applyBorder="1" applyAlignment="1">
      <alignment horizontal="center" vertical="center"/>
    </xf>
    <xf numFmtId="14" fontId="10" fillId="7" borderId="10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wrapText="1"/>
    </xf>
    <xf numFmtId="43" fontId="2" fillId="0" borderId="9" xfId="1" applyFont="1" applyFill="1" applyBorder="1" applyAlignment="1">
      <alignment wrapText="1"/>
    </xf>
    <xf numFmtId="164" fontId="6" fillId="2" borderId="6" xfId="1" applyNumberFormat="1" applyFont="1" applyFill="1" applyBorder="1" applyAlignment="1">
      <alignment wrapText="1"/>
    </xf>
    <xf numFmtId="0" fontId="6" fillId="5" borderId="6" xfId="0" applyFont="1" applyFill="1" applyBorder="1" applyAlignment="1">
      <alignment wrapText="1"/>
    </xf>
    <xf numFmtId="0" fontId="3" fillId="0" borderId="4" xfId="0" applyFont="1" applyFill="1" applyBorder="1" applyAlignment="1">
      <alignment horizontal="left" wrapText="1"/>
    </xf>
    <xf numFmtId="0" fontId="9" fillId="0" borderId="23" xfId="0" applyFont="1" applyFill="1" applyBorder="1" applyAlignment="1">
      <alignment horizontal="left" wrapText="1"/>
    </xf>
    <xf numFmtId="14" fontId="9" fillId="0" borderId="1" xfId="1" applyNumberFormat="1" applyFont="1" applyFill="1" applyBorder="1" applyAlignment="1">
      <alignment horizontal="left" wrapText="1"/>
    </xf>
    <xf numFmtId="43" fontId="9" fillId="0" borderId="1" xfId="1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/>
    </xf>
    <xf numFmtId="164" fontId="10" fillId="0" borderId="15" xfId="1" applyNumberFormat="1" applyFont="1" applyFill="1" applyBorder="1" applyAlignment="1">
      <alignment horizontal="center" vertical="center"/>
    </xf>
    <xf numFmtId="164" fontId="10" fillId="0" borderId="9" xfId="1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43" fontId="9" fillId="0" borderId="7" xfId="1" applyFont="1" applyFill="1" applyBorder="1" applyAlignment="1">
      <alignment horizontal="left" wrapText="1"/>
    </xf>
    <xf numFmtId="0" fontId="9" fillId="0" borderId="9" xfId="0" applyFont="1" applyFill="1" applyBorder="1" applyAlignment="1">
      <alignment horizontal="left" wrapText="1"/>
    </xf>
    <xf numFmtId="14" fontId="9" fillId="0" borderId="4" xfId="0" applyNumberFormat="1" applyFont="1" applyFill="1" applyBorder="1" applyAlignment="1">
      <alignment horizontal="left" wrapText="1"/>
    </xf>
    <xf numFmtId="14" fontId="9" fillId="0" borderId="7" xfId="0" applyNumberFormat="1" applyFont="1" applyFill="1" applyBorder="1" applyAlignment="1">
      <alignment horizontal="left" wrapText="1"/>
    </xf>
    <xf numFmtId="14" fontId="9" fillId="0" borderId="9" xfId="0" applyNumberFormat="1" applyFont="1" applyFill="1" applyBorder="1" applyAlignment="1">
      <alignment horizontal="left" wrapText="1"/>
    </xf>
    <xf numFmtId="43" fontId="9" fillId="0" borderId="9" xfId="1" applyFont="1" applyFill="1" applyBorder="1" applyAlignment="1">
      <alignment horizontal="left" wrapText="1"/>
    </xf>
    <xf numFmtId="164" fontId="17" fillId="0" borderId="35" xfId="1" applyNumberFormat="1" applyFont="1" applyFill="1" applyBorder="1" applyAlignment="1">
      <alignment horizontal="center" vertical="center"/>
    </xf>
    <xf numFmtId="14" fontId="10" fillId="0" borderId="16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164" fontId="17" fillId="0" borderId="29" xfId="1" applyNumberFormat="1" applyFont="1" applyFill="1" applyBorder="1" applyAlignment="1">
      <alignment horizontal="center" vertical="center"/>
    </xf>
    <xf numFmtId="14" fontId="10" fillId="0" borderId="17" xfId="0" applyNumberFormat="1" applyFont="1" applyFill="1" applyBorder="1" applyAlignment="1">
      <alignment horizontal="center" vertical="center"/>
    </xf>
    <xf numFmtId="164" fontId="10" fillId="0" borderId="34" xfId="1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left" wrapText="1"/>
    </xf>
    <xf numFmtId="14" fontId="9" fillId="0" borderId="4" xfId="1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 vertical="center"/>
    </xf>
    <xf numFmtId="164" fontId="9" fillId="0" borderId="14" xfId="1" applyNumberFormat="1" applyFont="1" applyFill="1" applyBorder="1" applyAlignment="1">
      <alignment horizontal="center"/>
    </xf>
    <xf numFmtId="14" fontId="9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wrapText="1"/>
    </xf>
    <xf numFmtId="14" fontId="10" fillId="7" borderId="4" xfId="1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left"/>
    </xf>
    <xf numFmtId="164" fontId="17" fillId="0" borderId="7" xfId="1" applyNumberFormat="1" applyFont="1" applyFill="1" applyBorder="1" applyAlignment="1">
      <alignment vertical="center"/>
    </xf>
    <xf numFmtId="164" fontId="17" fillId="0" borderId="1" xfId="1" applyNumberFormat="1" applyFont="1" applyFill="1" applyBorder="1" applyAlignment="1">
      <alignment horizontal="center" vertical="center"/>
    </xf>
    <xf numFmtId="164" fontId="17" fillId="0" borderId="1" xfId="1" applyNumberFormat="1" applyFont="1" applyFill="1" applyBorder="1" applyAlignment="1">
      <alignment vertical="center"/>
    </xf>
    <xf numFmtId="164" fontId="17" fillId="0" borderId="7" xfId="1" applyNumberFormat="1" applyFont="1" applyFill="1" applyBorder="1" applyAlignment="1">
      <alignment horizontal="center" vertical="center"/>
    </xf>
    <xf numFmtId="0" fontId="6" fillId="0" borderId="0" xfId="0" applyFont="1"/>
    <xf numFmtId="43" fontId="10" fillId="0" borderId="4" xfId="1" applyFont="1" applyFill="1" applyBorder="1" applyAlignment="1">
      <alignment horizontal="center" vertical="center"/>
    </xf>
    <xf numFmtId="164" fontId="17" fillId="0" borderId="16" xfId="1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/>
    <xf numFmtId="164" fontId="17" fillId="0" borderId="16" xfId="1" applyNumberFormat="1" applyFont="1" applyFill="1" applyBorder="1" applyAlignment="1">
      <alignment vertical="center"/>
    </xf>
    <xf numFmtId="164" fontId="10" fillId="7" borderId="16" xfId="1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wrapText="1"/>
    </xf>
    <xf numFmtId="164" fontId="9" fillId="7" borderId="16" xfId="1" applyNumberFormat="1" applyFont="1" applyFill="1" applyBorder="1"/>
    <xf numFmtId="164" fontId="9" fillId="0" borderId="9" xfId="0" applyNumberFormat="1" applyFont="1" applyFill="1" applyBorder="1"/>
    <xf numFmtId="164" fontId="17" fillId="0" borderId="35" xfId="1" applyNumberFormat="1" applyFont="1" applyFill="1" applyBorder="1" applyAlignment="1">
      <alignment vertical="center"/>
    </xf>
    <xf numFmtId="164" fontId="3" fillId="0" borderId="27" xfId="1" applyNumberFormat="1" applyFont="1" applyFill="1" applyBorder="1" applyAlignment="1"/>
    <xf numFmtId="164" fontId="3" fillId="0" borderId="23" xfId="1" applyNumberFormat="1" applyFont="1" applyFill="1" applyBorder="1" applyAlignment="1"/>
    <xf numFmtId="164" fontId="3" fillId="0" borderId="2" xfId="1" applyNumberFormat="1" applyFont="1" applyFill="1" applyBorder="1" applyAlignment="1"/>
    <xf numFmtId="43" fontId="9" fillId="0" borderId="12" xfId="1" applyFont="1" applyFill="1" applyBorder="1" applyAlignment="1">
      <alignment wrapText="1"/>
    </xf>
    <xf numFmtId="43" fontId="9" fillId="0" borderId="10" xfId="1" applyFont="1" applyFill="1" applyBorder="1" applyAlignment="1">
      <alignment wrapText="1"/>
    </xf>
    <xf numFmtId="43" fontId="9" fillId="0" borderId="34" xfId="1" applyFont="1" applyFill="1" applyBorder="1" applyAlignment="1">
      <alignment horizontal="center"/>
    </xf>
    <xf numFmtId="164" fontId="18" fillId="0" borderId="10" xfId="5" applyNumberFormat="1" applyFont="1" applyFill="1" applyBorder="1" applyAlignment="1">
      <alignment vertical="center"/>
    </xf>
    <xf numFmtId="14" fontId="9" fillId="0" borderId="16" xfId="0" applyNumberFormat="1" applyFont="1" applyFill="1" applyBorder="1" applyAlignment="1">
      <alignment horizontal="left" wrapText="1"/>
    </xf>
    <xf numFmtId="164" fontId="17" fillId="0" borderId="6" xfId="1" applyNumberFormat="1" applyFont="1" applyFill="1" applyBorder="1" applyAlignment="1">
      <alignment horizontal="center" vertical="center"/>
    </xf>
    <xf numFmtId="14" fontId="10" fillId="0" borderId="15" xfId="0" applyNumberFormat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left" wrapText="1"/>
    </xf>
    <xf numFmtId="43" fontId="9" fillId="0" borderId="15" xfId="1" applyFont="1" applyFill="1" applyBorder="1" applyAlignment="1">
      <alignment horizontal="center"/>
    </xf>
    <xf numFmtId="14" fontId="9" fillId="0" borderId="15" xfId="0" applyNumberFormat="1" applyFont="1" applyFill="1" applyBorder="1" applyAlignment="1">
      <alignment horizontal="left" wrapText="1"/>
    </xf>
    <xf numFmtId="164" fontId="10" fillId="0" borderId="15" xfId="1" applyNumberFormat="1" applyFont="1" applyFill="1" applyBorder="1" applyAlignment="1">
      <alignment horizontal="center"/>
    </xf>
    <xf numFmtId="164" fontId="9" fillId="0" borderId="15" xfId="0" applyNumberFormat="1" applyFont="1" applyFill="1" applyBorder="1"/>
    <xf numFmtId="164" fontId="18" fillId="0" borderId="12" xfId="5" applyNumberFormat="1" applyFont="1" applyFill="1" applyBorder="1" applyAlignment="1">
      <alignment horizontal="center" vertical="center"/>
    </xf>
    <xf numFmtId="164" fontId="18" fillId="0" borderId="10" xfId="5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9" fillId="0" borderId="24" xfId="0" applyFont="1" applyFill="1" applyBorder="1" applyAlignment="1">
      <alignment horizontal="left" wrapText="1"/>
    </xf>
    <xf numFmtId="43" fontId="9" fillId="0" borderId="11" xfId="1" applyFont="1" applyFill="1" applyBorder="1" applyAlignment="1">
      <alignment horizontal="center"/>
    </xf>
    <xf numFmtId="43" fontId="9" fillId="0" borderId="10" xfId="1" applyFont="1" applyFill="1" applyBorder="1" applyAlignment="1">
      <alignment horizontal="center"/>
    </xf>
    <xf numFmtId="43" fontId="9" fillId="0" borderId="14" xfId="1" applyFont="1" applyFill="1" applyBorder="1" applyAlignment="1">
      <alignment horizontal="left" wrapText="1"/>
    </xf>
    <xf numFmtId="43" fontId="9" fillId="0" borderId="14" xfId="1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9" fillId="0" borderId="21" xfId="0" applyFont="1" applyFill="1" applyBorder="1" applyAlignment="1">
      <alignment wrapText="1"/>
    </xf>
    <xf numFmtId="43" fontId="9" fillId="0" borderId="14" xfId="1" applyFont="1" applyFill="1" applyBorder="1" applyAlignment="1">
      <alignment wrapText="1"/>
    </xf>
    <xf numFmtId="164" fontId="18" fillId="0" borderId="14" xfId="5" applyNumberFormat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left" wrapText="1"/>
    </xf>
    <xf numFmtId="0" fontId="9" fillId="0" borderId="24" xfId="0" applyFont="1" applyFill="1" applyBorder="1" applyAlignment="1">
      <alignment wrapText="1"/>
    </xf>
    <xf numFmtId="43" fontId="9" fillId="0" borderId="10" xfId="1" applyFont="1" applyFill="1" applyBorder="1" applyAlignment="1">
      <alignment horizontal="left" wrapText="1"/>
    </xf>
    <xf numFmtId="43" fontId="9" fillId="0" borderId="12" xfId="1" applyFont="1" applyFill="1" applyBorder="1" applyAlignment="1">
      <alignment horizontal="left" wrapText="1"/>
    </xf>
    <xf numFmtId="0" fontId="3" fillId="0" borderId="30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 wrapText="1"/>
    </xf>
    <xf numFmtId="43" fontId="9" fillId="0" borderId="12" xfId="1" applyFont="1" applyFill="1" applyBorder="1" applyAlignment="1">
      <alignment horizontal="center"/>
    </xf>
    <xf numFmtId="43" fontId="10" fillId="0" borderId="33" xfId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wrapText="1"/>
    </xf>
    <xf numFmtId="0" fontId="3" fillId="0" borderId="21" xfId="0" applyFont="1" applyFill="1" applyBorder="1" applyAlignment="1">
      <alignment wrapText="1"/>
    </xf>
    <xf numFmtId="164" fontId="10" fillId="0" borderId="37" xfId="1" applyNumberFormat="1" applyFont="1" applyFill="1" applyBorder="1" applyAlignment="1">
      <alignment horizontal="center" vertical="center"/>
    </xf>
    <xf numFmtId="14" fontId="15" fillId="0" borderId="40" xfId="0" quotePrefix="1" applyNumberFormat="1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wrapText="1"/>
    </xf>
    <xf numFmtId="0" fontId="9" fillId="0" borderId="14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wrapText="1"/>
    </xf>
    <xf numFmtId="0" fontId="9" fillId="0" borderId="21" xfId="0" applyFont="1" applyFill="1" applyBorder="1" applyAlignment="1">
      <alignment horizontal="center" wrapText="1"/>
    </xf>
    <xf numFmtId="43" fontId="9" fillId="0" borderId="34" xfId="1" applyFont="1" applyFill="1" applyBorder="1" applyAlignment="1">
      <alignment wrapText="1"/>
    </xf>
    <xf numFmtId="14" fontId="9" fillId="7" borderId="7" xfId="1" applyNumberFormat="1" applyFont="1" applyFill="1" applyBorder="1" applyAlignment="1">
      <alignment horizontal="center"/>
    </xf>
    <xf numFmtId="14" fontId="9" fillId="7" borderId="4" xfId="1" applyNumberFormat="1" applyFont="1" applyFill="1" applyBorder="1" applyAlignment="1">
      <alignment horizontal="center"/>
    </xf>
    <xf numFmtId="43" fontId="9" fillId="7" borderId="7" xfId="1" applyFont="1" applyFill="1" applyBorder="1"/>
    <xf numFmtId="43" fontId="9" fillId="7" borderId="4" xfId="1" applyFont="1" applyFill="1" applyBorder="1"/>
    <xf numFmtId="14" fontId="3" fillId="7" borderId="7" xfId="1" applyNumberFormat="1" applyFont="1" applyFill="1" applyBorder="1" applyAlignment="1">
      <alignment wrapText="1"/>
    </xf>
    <xf numFmtId="43" fontId="3" fillId="7" borderId="7" xfId="1" applyFont="1" applyFill="1" applyBorder="1" applyAlignment="1">
      <alignment wrapText="1"/>
    </xf>
    <xf numFmtId="14" fontId="3" fillId="7" borderId="1" xfId="1" applyNumberFormat="1" applyFont="1" applyFill="1" applyBorder="1" applyAlignment="1">
      <alignment wrapText="1"/>
    </xf>
    <xf numFmtId="43" fontId="9" fillId="7" borderId="1" xfId="1" applyFont="1" applyFill="1" applyBorder="1"/>
    <xf numFmtId="0" fontId="9" fillId="7" borderId="1" xfId="0" applyFont="1" applyFill="1" applyBorder="1" applyAlignment="1">
      <alignment horizontal="left" wrapText="1"/>
    </xf>
    <xf numFmtId="14" fontId="9" fillId="7" borderId="4" xfId="1" applyNumberFormat="1" applyFont="1" applyFill="1" applyBorder="1" applyAlignment="1">
      <alignment wrapText="1"/>
    </xf>
    <xf numFmtId="164" fontId="9" fillId="7" borderId="7" xfId="1" applyNumberFormat="1" applyFont="1" applyFill="1" applyBorder="1" applyAlignment="1">
      <alignment wrapText="1"/>
    </xf>
    <xf numFmtId="164" fontId="9" fillId="7" borderId="7" xfId="1" applyNumberFormat="1" applyFont="1" applyFill="1" applyBorder="1"/>
    <xf numFmtId="164" fontId="9" fillId="7" borderId="1" xfId="1" applyNumberFormat="1" applyFont="1" applyFill="1" applyBorder="1" applyAlignment="1">
      <alignment wrapText="1"/>
    </xf>
    <xf numFmtId="14" fontId="9" fillId="7" borderId="1" xfId="1" applyNumberFormat="1" applyFont="1" applyFill="1" applyBorder="1" applyAlignment="1">
      <alignment wrapText="1"/>
    </xf>
    <xf numFmtId="164" fontId="9" fillId="7" borderId="4" xfId="1" applyNumberFormat="1" applyFont="1" applyFill="1" applyBorder="1"/>
    <xf numFmtId="164" fontId="9" fillId="7" borderId="1" xfId="1" applyNumberFormat="1" applyFont="1" applyFill="1" applyBorder="1"/>
    <xf numFmtId="9" fontId="9" fillId="0" borderId="7" xfId="1" applyNumberFormat="1" applyFont="1" applyFill="1" applyBorder="1" applyAlignment="1">
      <alignment horizontal="center"/>
    </xf>
    <xf numFmtId="9" fontId="9" fillId="0" borderId="4" xfId="1" applyNumberFormat="1" applyFont="1" applyFill="1" applyBorder="1" applyAlignment="1">
      <alignment horizontal="center"/>
    </xf>
    <xf numFmtId="9" fontId="9" fillId="0" borderId="1" xfId="1" applyNumberFormat="1" applyFont="1" applyFill="1" applyBorder="1" applyAlignment="1">
      <alignment horizontal="center"/>
    </xf>
    <xf numFmtId="9" fontId="9" fillId="0" borderId="16" xfId="1" applyNumberFormat="1" applyFont="1" applyFill="1" applyBorder="1" applyAlignment="1">
      <alignment horizontal="center"/>
    </xf>
    <xf numFmtId="9" fontId="9" fillId="7" borderId="16" xfId="1" applyNumberFormat="1" applyFont="1" applyFill="1" applyBorder="1" applyAlignment="1">
      <alignment horizontal="center"/>
    </xf>
    <xf numFmtId="9" fontId="9" fillId="0" borderId="9" xfId="1" applyNumberFormat="1" applyFont="1" applyFill="1" applyBorder="1" applyAlignment="1">
      <alignment horizontal="center"/>
    </xf>
    <xf numFmtId="9" fontId="9" fillId="0" borderId="15" xfId="1" applyNumberFormat="1" applyFont="1" applyFill="1" applyBorder="1" applyAlignment="1">
      <alignment horizontal="center"/>
    </xf>
    <xf numFmtId="9" fontId="9" fillId="0" borderId="7" xfId="6" applyFont="1" applyFill="1" applyBorder="1" applyAlignment="1">
      <alignment horizontal="center"/>
    </xf>
    <xf numFmtId="9" fontId="9" fillId="0" borderId="1" xfId="6" applyFont="1" applyFill="1" applyBorder="1" applyAlignment="1">
      <alignment horizontal="center"/>
    </xf>
    <xf numFmtId="9" fontId="9" fillId="0" borderId="4" xfId="6" applyFont="1" applyFill="1" applyBorder="1" applyAlignment="1">
      <alignment horizontal="center"/>
    </xf>
    <xf numFmtId="9" fontId="9" fillId="0" borderId="9" xfId="6" applyFont="1" applyFill="1" applyBorder="1" applyAlignment="1">
      <alignment horizontal="center"/>
    </xf>
    <xf numFmtId="164" fontId="17" fillId="0" borderId="20" xfId="1" applyNumberFormat="1" applyFont="1" applyFill="1" applyBorder="1" applyAlignment="1">
      <alignment vertical="center"/>
    </xf>
    <xf numFmtId="0" fontId="9" fillId="0" borderId="20" xfId="0" applyFont="1" applyFill="1" applyBorder="1" applyAlignment="1">
      <alignment wrapText="1"/>
    </xf>
    <xf numFmtId="14" fontId="9" fillId="7" borderId="7" xfId="1" applyNumberFormat="1" applyFont="1" applyFill="1" applyBorder="1" applyAlignment="1">
      <alignment wrapText="1"/>
    </xf>
    <xf numFmtId="43" fontId="9" fillId="7" borderId="1" xfId="1" applyFont="1" applyFill="1" applyBorder="1" applyAlignment="1">
      <alignment wrapText="1"/>
    </xf>
    <xf numFmtId="14" fontId="9" fillId="7" borderId="1" xfId="1" applyNumberFormat="1" applyFont="1" applyFill="1" applyBorder="1" applyAlignment="1">
      <alignment horizontal="center"/>
    </xf>
    <xf numFmtId="43" fontId="9" fillId="7" borderId="4" xfId="1" applyFont="1" applyFill="1" applyBorder="1" applyAlignment="1">
      <alignment wrapText="1"/>
    </xf>
    <xf numFmtId="164" fontId="10" fillId="7" borderId="7" xfId="1" applyNumberFormat="1" applyFont="1" applyFill="1" applyBorder="1" applyAlignment="1">
      <alignment horizontal="center"/>
    </xf>
    <xf numFmtId="164" fontId="10" fillId="7" borderId="1" xfId="1" applyNumberFormat="1" applyFont="1" applyFill="1" applyBorder="1" applyAlignment="1">
      <alignment horizontal="center"/>
    </xf>
    <xf numFmtId="164" fontId="10" fillId="7" borderId="4" xfId="1" applyNumberFormat="1" applyFont="1" applyFill="1" applyBorder="1" applyAlignment="1">
      <alignment horizontal="center"/>
    </xf>
    <xf numFmtId="164" fontId="9" fillId="7" borderId="7" xfId="0" applyNumberFormat="1" applyFont="1" applyFill="1" applyBorder="1"/>
    <xf numFmtId="164" fontId="9" fillId="7" borderId="1" xfId="0" applyNumberFormat="1" applyFont="1" applyFill="1" applyBorder="1"/>
    <xf numFmtId="14" fontId="9" fillId="7" borderId="7" xfId="0" applyNumberFormat="1" applyFont="1" applyFill="1" applyBorder="1" applyAlignment="1">
      <alignment wrapText="1"/>
    </xf>
    <xf numFmtId="164" fontId="9" fillId="7" borderId="4" xfId="0" applyNumberFormat="1" applyFont="1" applyFill="1" applyBorder="1"/>
    <xf numFmtId="0" fontId="9" fillId="7" borderId="16" xfId="0" applyFont="1" applyFill="1" applyBorder="1" applyAlignment="1">
      <alignment horizontal="left" wrapText="1"/>
    </xf>
    <xf numFmtId="164" fontId="10" fillId="7" borderId="16" xfId="1" applyNumberFormat="1" applyFont="1" applyFill="1" applyBorder="1" applyAlignment="1">
      <alignment horizontal="center"/>
    </xf>
    <xf numFmtId="164" fontId="9" fillId="7" borderId="16" xfId="0" applyNumberFormat="1" applyFont="1" applyFill="1" applyBorder="1"/>
    <xf numFmtId="14" fontId="9" fillId="7" borderId="1" xfId="1" applyNumberFormat="1" applyFont="1" applyFill="1" applyBorder="1" applyAlignment="1">
      <alignment horizontal="left" wrapText="1"/>
    </xf>
    <xf numFmtId="14" fontId="9" fillId="7" borderId="7" xfId="5" applyNumberFormat="1" applyFont="1" applyFill="1" applyBorder="1"/>
    <xf numFmtId="14" fontId="9" fillId="7" borderId="1" xfId="5" applyNumberFormat="1" applyFont="1" applyFill="1" applyBorder="1"/>
    <xf numFmtId="14" fontId="9" fillId="7" borderId="4" xfId="0" applyNumberFormat="1" applyFont="1" applyFill="1" applyBorder="1" applyAlignment="1">
      <alignment horizontal="left" wrapText="1"/>
    </xf>
    <xf numFmtId="14" fontId="9" fillId="7" borderId="16" xfId="1" applyNumberFormat="1" applyFont="1" applyFill="1" applyBorder="1" applyAlignment="1">
      <alignment wrapText="1"/>
    </xf>
    <xf numFmtId="14" fontId="9" fillId="7" borderId="7" xfId="0" applyNumberFormat="1" applyFont="1" applyFill="1" applyBorder="1" applyAlignment="1">
      <alignment horizontal="left" wrapText="1"/>
    </xf>
    <xf numFmtId="14" fontId="9" fillId="7" borderId="15" xfId="1" applyNumberFormat="1" applyFont="1" applyFill="1" applyBorder="1"/>
    <xf numFmtId="14" fontId="9" fillId="7" borderId="1" xfId="1" applyNumberFormat="1" applyFont="1" applyFill="1" applyBorder="1"/>
    <xf numFmtId="43" fontId="9" fillId="7" borderId="15" xfId="1" applyFont="1" applyFill="1" applyBorder="1" applyAlignment="1">
      <alignment horizontal="center"/>
    </xf>
    <xf numFmtId="14" fontId="9" fillId="7" borderId="15" xfId="0" applyNumberFormat="1" applyFont="1" applyFill="1" applyBorder="1" applyAlignment="1">
      <alignment horizontal="left" wrapText="1"/>
    </xf>
    <xf numFmtId="43" fontId="9" fillId="7" borderId="15" xfId="1" applyFont="1" applyFill="1" applyBorder="1"/>
    <xf numFmtId="164" fontId="9" fillId="7" borderId="15" xfId="1" applyNumberFormat="1" applyFont="1" applyFill="1" applyBorder="1"/>
    <xf numFmtId="14" fontId="9" fillId="7" borderId="1" xfId="0" applyNumberFormat="1" applyFont="1" applyFill="1" applyBorder="1" applyAlignment="1">
      <alignment horizontal="left" wrapText="1"/>
    </xf>
    <xf numFmtId="14" fontId="9" fillId="7" borderId="16" xfId="1" applyNumberFormat="1" applyFont="1" applyFill="1" applyBorder="1" applyAlignment="1">
      <alignment horizontal="center"/>
    </xf>
    <xf numFmtId="43" fontId="9" fillId="0" borderId="28" xfId="1" applyFont="1" applyFill="1" applyBorder="1" applyAlignment="1">
      <alignment wrapText="1"/>
    </xf>
    <xf numFmtId="14" fontId="9" fillId="7" borderId="15" xfId="1" applyNumberFormat="1" applyFont="1" applyFill="1" applyBorder="1" applyAlignment="1">
      <alignment horizontal="center"/>
    </xf>
    <xf numFmtId="164" fontId="9" fillId="7" borderId="0" xfId="1" applyNumberFormat="1" applyFont="1" applyFill="1"/>
    <xf numFmtId="14" fontId="9" fillId="7" borderId="16" xfId="0" applyNumberFormat="1" applyFont="1" applyFill="1" applyBorder="1" applyAlignment="1">
      <alignment horizontal="left" wrapText="1"/>
    </xf>
    <xf numFmtId="43" fontId="9" fillId="7" borderId="0" xfId="1" applyFont="1" applyFill="1"/>
    <xf numFmtId="164" fontId="20" fillId="0" borderId="1" xfId="1" applyNumberFormat="1" applyFont="1" applyBorder="1"/>
    <xf numFmtId="164" fontId="19" fillId="7" borderId="0" xfId="1" applyNumberFormat="1" applyFont="1" applyFill="1"/>
    <xf numFmtId="164" fontId="17" fillId="4" borderId="19" xfId="1" applyNumberFormat="1" applyFont="1" applyFill="1" applyBorder="1" applyAlignment="1">
      <alignment horizontal="center" vertical="center"/>
    </xf>
    <xf numFmtId="164" fontId="17" fillId="4" borderId="36" xfId="1" applyNumberFormat="1" applyFont="1" applyFill="1" applyBorder="1" applyAlignment="1">
      <alignment horizontal="center" vertical="center"/>
    </xf>
    <xf numFmtId="164" fontId="17" fillId="4" borderId="20" xfId="1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wrapText="1"/>
    </xf>
    <xf numFmtId="0" fontId="3" fillId="0" borderId="31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center" wrapText="1"/>
    </xf>
    <xf numFmtId="0" fontId="9" fillId="4" borderId="30" xfId="0" applyFont="1" applyFill="1" applyBorder="1" applyAlignment="1">
      <alignment horizontal="center" wrapText="1"/>
    </xf>
    <xf numFmtId="0" fontId="9" fillId="4" borderId="21" xfId="0" applyFont="1" applyFill="1" applyBorder="1" applyAlignment="1">
      <alignment horizontal="center" wrapText="1"/>
    </xf>
    <xf numFmtId="0" fontId="9" fillId="0" borderId="30" xfId="0" applyFont="1" applyFill="1" applyBorder="1" applyAlignment="1">
      <alignment horizontal="center" wrapText="1"/>
    </xf>
    <xf numFmtId="0" fontId="9" fillId="0" borderId="23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9" fillId="0" borderId="33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5" xfId="1" applyNumberFormat="1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17" fillId="8" borderId="19" xfId="1" applyNumberFormat="1" applyFont="1" applyFill="1" applyBorder="1" applyAlignment="1">
      <alignment horizontal="center" vertical="center"/>
    </xf>
    <xf numFmtId="164" fontId="17" fillId="8" borderId="20" xfId="1" applyNumberFormat="1" applyFont="1" applyFill="1" applyBorder="1" applyAlignment="1">
      <alignment horizontal="center" vertical="center"/>
    </xf>
    <xf numFmtId="0" fontId="9" fillId="8" borderId="19" xfId="0" applyFont="1" applyFill="1" applyBorder="1" applyAlignment="1">
      <alignment horizontal="center" wrapText="1"/>
    </xf>
    <xf numFmtId="0" fontId="9" fillId="8" borderId="20" xfId="0" applyFont="1" applyFill="1" applyBorder="1" applyAlignment="1">
      <alignment horizontal="center" wrapText="1"/>
    </xf>
    <xf numFmtId="0" fontId="9" fillId="4" borderId="19" xfId="0" applyFont="1" applyFill="1" applyBorder="1" applyAlignment="1">
      <alignment horizontal="center" wrapText="1"/>
    </xf>
    <xf numFmtId="0" fontId="9" fillId="4" borderId="36" xfId="0" applyFont="1" applyFill="1" applyBorder="1" applyAlignment="1">
      <alignment horizontal="center" wrapText="1"/>
    </xf>
    <xf numFmtId="0" fontId="9" fillId="4" borderId="20" xfId="0" applyFont="1" applyFill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43" fontId="2" fillId="5" borderId="33" xfId="1" applyFont="1" applyFill="1" applyBorder="1" applyAlignment="1">
      <alignment horizontal="center" wrapText="1"/>
    </xf>
    <xf numFmtId="43" fontId="2" fillId="5" borderId="32" xfId="1" applyFont="1" applyFill="1" applyBorder="1" applyAlignment="1">
      <alignment horizontal="center" wrapText="1"/>
    </xf>
    <xf numFmtId="43" fontId="2" fillId="5" borderId="8" xfId="1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9" fillId="4" borderId="31" xfId="0" applyFont="1" applyFill="1" applyBorder="1" applyAlignment="1">
      <alignment horizontal="center" wrapText="1"/>
    </xf>
    <xf numFmtId="0" fontId="3" fillId="4" borderId="30" xfId="0" applyFont="1" applyFill="1" applyBorder="1" applyAlignment="1">
      <alignment horizontal="center" wrapText="1"/>
    </xf>
    <xf numFmtId="0" fontId="3" fillId="4" borderId="21" xfId="0" applyFont="1" applyFill="1" applyBorder="1" applyAlignment="1">
      <alignment horizontal="center" wrapText="1"/>
    </xf>
    <xf numFmtId="164" fontId="17" fillId="8" borderId="36" xfId="1" applyNumberFormat="1" applyFont="1" applyFill="1" applyBorder="1" applyAlignment="1">
      <alignment horizontal="center" vertical="center"/>
    </xf>
    <xf numFmtId="0" fontId="9" fillId="8" borderId="36" xfId="0" applyFont="1" applyFill="1" applyBorder="1" applyAlignment="1">
      <alignment horizontal="center" wrapText="1"/>
    </xf>
    <xf numFmtId="164" fontId="17" fillId="6" borderId="19" xfId="1" applyNumberFormat="1" applyFont="1" applyFill="1" applyBorder="1" applyAlignment="1">
      <alignment horizontal="center" vertical="center"/>
    </xf>
    <xf numFmtId="164" fontId="17" fillId="6" borderId="20" xfId="1" applyNumberFormat="1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19" xfId="0" applyFont="1" applyFill="1" applyBorder="1" applyAlignment="1">
      <alignment horizontal="center" wrapText="1"/>
    </xf>
    <xf numFmtId="0" fontId="9" fillId="6" borderId="20" xfId="0" applyFont="1" applyFill="1" applyBorder="1" applyAlignment="1">
      <alignment horizontal="center" wrapText="1"/>
    </xf>
    <xf numFmtId="0" fontId="9" fillId="0" borderId="21" xfId="0" applyFont="1" applyFill="1" applyBorder="1" applyAlignment="1">
      <alignment horizontal="center" wrapText="1"/>
    </xf>
    <xf numFmtId="164" fontId="17" fillId="8" borderId="38" xfId="1" applyNumberFormat="1" applyFont="1" applyFill="1" applyBorder="1" applyAlignment="1">
      <alignment horizontal="center" vertical="center"/>
    </xf>
    <xf numFmtId="164" fontId="17" fillId="8" borderId="39" xfId="1" applyNumberFormat="1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wrapText="1"/>
    </xf>
    <xf numFmtId="0" fontId="9" fillId="0" borderId="15" xfId="0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31" xfId="0" applyFont="1" applyFill="1" applyBorder="1" applyAlignment="1">
      <alignment horizontal="center" wrapText="1"/>
    </xf>
  </cellXfs>
  <cellStyles count="7">
    <cellStyle name="Κανονικό" xfId="0" builtinId="0"/>
    <cellStyle name="Κανονικό 2" xfId="3"/>
    <cellStyle name="Κόμμα" xfId="1" builtinId="3"/>
    <cellStyle name="Κόμμα 11" xfId="2"/>
    <cellStyle name="Κόμμα 11 2" xfId="4"/>
    <cellStyle name="Κόμμα 18" xfId="5"/>
    <cellStyle name="Ποσοστό" xfId="6" builtinId="5"/>
  </cellStyles>
  <dxfs count="0"/>
  <tableStyles count="0" defaultTableStyle="TableStyleMedium9" defaultPivotStyle="PivotStyleLight16"/>
  <colors>
    <mruColors>
      <color rgb="FFFF00FF"/>
      <color rgb="FF00FFFF"/>
      <color rgb="FF00FF00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9"/>
  <sheetViews>
    <sheetView tabSelected="1" topLeftCell="F1" zoomScaleNormal="100" workbookViewId="0">
      <pane ySplit="2" topLeftCell="A126" activePane="bottomLeft" state="frozen"/>
      <selection pane="bottomLeft" activeCell="E159" sqref="E159"/>
    </sheetView>
  </sheetViews>
  <sheetFormatPr defaultRowHeight="12.75"/>
  <cols>
    <col min="1" max="1" width="6.77734375" style="146" bestFit="1" customWidth="1"/>
    <col min="2" max="2" width="16.21875" style="3" customWidth="1"/>
    <col min="3" max="3" width="8.88671875" style="3" customWidth="1"/>
    <col min="4" max="4" width="51.33203125" style="1" bestFit="1" customWidth="1"/>
    <col min="5" max="5" width="84.109375" style="3" bestFit="1" customWidth="1"/>
    <col min="6" max="6" width="11.109375" style="3" customWidth="1"/>
    <col min="7" max="7" width="9.109375" style="3" customWidth="1"/>
    <col min="8" max="8" width="11.21875" style="3" customWidth="1"/>
    <col min="9" max="9" width="8.44140625" style="3" bestFit="1" customWidth="1"/>
    <col min="10" max="10" width="11.88671875" style="3" bestFit="1" customWidth="1"/>
    <col min="11" max="11" width="9.44140625" style="7" customWidth="1"/>
    <col min="12" max="12" width="10.33203125" style="6" customWidth="1"/>
    <col min="13" max="13" width="9.21875" style="6" customWidth="1"/>
    <col min="14" max="14" width="9.21875" style="6" bestFit="1" customWidth="1"/>
    <col min="15" max="15" width="11" style="3" customWidth="1"/>
    <col min="16" max="16" width="9.21875" style="6" customWidth="1"/>
    <col min="17" max="17" width="10.109375" style="3" customWidth="1"/>
    <col min="18" max="18" width="15.109375" style="3" customWidth="1"/>
    <col min="19" max="19" width="25.33203125" style="3" customWidth="1"/>
    <col min="20" max="16384" width="8.88671875" style="3"/>
  </cols>
  <sheetData>
    <row r="1" spans="1:18" s="2" customFormat="1" ht="18" customHeight="1">
      <c r="A1" s="298" t="s">
        <v>0</v>
      </c>
      <c r="B1" s="298" t="s">
        <v>1</v>
      </c>
      <c r="C1" s="298" t="s">
        <v>12</v>
      </c>
      <c r="D1" s="300" t="s">
        <v>2</v>
      </c>
      <c r="E1" s="302" t="s">
        <v>3</v>
      </c>
      <c r="F1" s="302" t="s">
        <v>4</v>
      </c>
      <c r="G1" s="304" t="s">
        <v>147</v>
      </c>
      <c r="H1" s="305"/>
      <c r="I1" s="305"/>
      <c r="J1" s="305"/>
      <c r="K1" s="305"/>
      <c r="L1" s="306"/>
      <c r="M1" s="295" t="s">
        <v>149</v>
      </c>
      <c r="N1" s="296"/>
      <c r="O1" s="296"/>
      <c r="P1" s="296"/>
      <c r="Q1" s="297"/>
      <c r="R1" s="293" t="s">
        <v>151</v>
      </c>
    </row>
    <row r="2" spans="1:18" s="2" customFormat="1" ht="27" thickBot="1">
      <c r="A2" s="299"/>
      <c r="B2" s="299"/>
      <c r="C2" s="299"/>
      <c r="D2" s="301"/>
      <c r="E2" s="303"/>
      <c r="F2" s="303"/>
      <c r="G2" s="109" t="s">
        <v>11</v>
      </c>
      <c r="H2" s="109" t="s">
        <v>150</v>
      </c>
      <c r="I2" s="109" t="s">
        <v>11</v>
      </c>
      <c r="J2" s="109" t="s">
        <v>148</v>
      </c>
      <c r="K2" s="110" t="s">
        <v>16</v>
      </c>
      <c r="L2" s="111" t="s">
        <v>5</v>
      </c>
      <c r="M2" s="110" t="s">
        <v>150</v>
      </c>
      <c r="N2" s="110" t="s">
        <v>11</v>
      </c>
      <c r="O2" s="109" t="s">
        <v>148</v>
      </c>
      <c r="P2" s="110" t="s">
        <v>16</v>
      </c>
      <c r="Q2" s="112" t="s">
        <v>5</v>
      </c>
      <c r="R2" s="294"/>
    </row>
    <row r="3" spans="1:18" s="9" customFormat="1">
      <c r="A3" s="268" t="s">
        <v>161</v>
      </c>
      <c r="B3" s="27" t="s">
        <v>163</v>
      </c>
      <c r="C3" s="29" t="s">
        <v>164</v>
      </c>
      <c r="D3" s="32" t="s">
        <v>165</v>
      </c>
      <c r="E3" s="307" t="s">
        <v>162</v>
      </c>
      <c r="F3" s="290" t="s">
        <v>26</v>
      </c>
      <c r="G3" s="190">
        <v>29.56</v>
      </c>
      <c r="H3" s="204"/>
      <c r="I3" s="204"/>
      <c r="J3" s="50"/>
      <c r="K3" s="206"/>
      <c r="L3" s="215"/>
      <c r="M3" s="220">
        <v>0.3</v>
      </c>
      <c r="N3" s="13">
        <f>G3*M3</f>
        <v>8.8679999999999986</v>
      </c>
      <c r="O3" s="13" t="s">
        <v>170</v>
      </c>
      <c r="P3" s="13"/>
      <c r="Q3" s="26">
        <v>103</v>
      </c>
      <c r="R3" s="12">
        <f t="shared" ref="R3:R64" si="0">L3+Q3</f>
        <v>103</v>
      </c>
    </row>
    <row r="4" spans="1:18" s="9" customFormat="1">
      <c r="A4" s="269"/>
      <c r="B4" s="27" t="s">
        <v>166</v>
      </c>
      <c r="C4" s="63" t="s">
        <v>164</v>
      </c>
      <c r="D4" s="32" t="s">
        <v>167</v>
      </c>
      <c r="E4" s="307"/>
      <c r="F4" s="291"/>
      <c r="G4" s="189">
        <v>24</v>
      </c>
      <c r="H4" s="204"/>
      <c r="I4" s="204"/>
      <c r="J4" s="50"/>
      <c r="K4" s="206"/>
      <c r="L4" s="215"/>
      <c r="M4" s="220">
        <v>0.3</v>
      </c>
      <c r="N4" s="13">
        <f t="shared" ref="N4:N65" si="1">G4*M4</f>
        <v>7.1999999999999993</v>
      </c>
      <c r="O4" s="13" t="s">
        <v>170</v>
      </c>
      <c r="P4" s="13"/>
      <c r="Q4" s="26">
        <v>83</v>
      </c>
      <c r="R4" s="28">
        <f t="shared" si="0"/>
        <v>83</v>
      </c>
    </row>
    <row r="5" spans="1:18" s="9" customFormat="1">
      <c r="A5" s="269"/>
      <c r="B5" s="73" t="s">
        <v>166</v>
      </c>
      <c r="C5" s="63" t="s">
        <v>164</v>
      </c>
      <c r="D5" s="67" t="s">
        <v>167</v>
      </c>
      <c r="E5" s="307"/>
      <c r="F5" s="291"/>
      <c r="G5" s="189">
        <v>24</v>
      </c>
      <c r="H5" s="204"/>
      <c r="I5" s="204"/>
      <c r="J5" s="50"/>
      <c r="K5" s="206"/>
      <c r="L5" s="215"/>
      <c r="M5" s="220">
        <v>0.3</v>
      </c>
      <c r="N5" s="13">
        <f t="shared" si="1"/>
        <v>7.1999999999999993</v>
      </c>
      <c r="O5" s="13" t="s">
        <v>170</v>
      </c>
      <c r="P5" s="13"/>
      <c r="Q5" s="26">
        <v>83</v>
      </c>
      <c r="R5" s="28">
        <f t="shared" si="0"/>
        <v>83</v>
      </c>
    </row>
    <row r="6" spans="1:18" s="9" customFormat="1">
      <c r="A6" s="269"/>
      <c r="B6" s="73" t="s">
        <v>166</v>
      </c>
      <c r="C6" s="63" t="s">
        <v>164</v>
      </c>
      <c r="D6" s="67" t="s">
        <v>168</v>
      </c>
      <c r="E6" s="307"/>
      <c r="F6" s="291"/>
      <c r="G6" s="189">
        <v>24</v>
      </c>
      <c r="H6" s="204"/>
      <c r="I6" s="204"/>
      <c r="J6" s="50"/>
      <c r="K6" s="206"/>
      <c r="L6" s="215"/>
      <c r="M6" s="220">
        <v>0.3</v>
      </c>
      <c r="N6" s="13">
        <f t="shared" si="1"/>
        <v>7.1999999999999993</v>
      </c>
      <c r="O6" s="13" t="s">
        <v>170</v>
      </c>
      <c r="P6" s="13"/>
      <c r="Q6" s="26">
        <v>83</v>
      </c>
      <c r="R6" s="28">
        <f t="shared" si="0"/>
        <v>83</v>
      </c>
    </row>
    <row r="7" spans="1:18" s="9" customFormat="1">
      <c r="A7" s="269"/>
      <c r="B7" s="73" t="s">
        <v>166</v>
      </c>
      <c r="C7" s="63" t="s">
        <v>164</v>
      </c>
      <c r="D7" s="67" t="s">
        <v>169</v>
      </c>
      <c r="E7" s="307"/>
      <c r="F7" s="291"/>
      <c r="G7" s="189">
        <v>24</v>
      </c>
      <c r="H7" s="204"/>
      <c r="I7" s="204"/>
      <c r="J7" s="50"/>
      <c r="K7" s="206"/>
      <c r="L7" s="215"/>
      <c r="M7" s="220">
        <v>0.3</v>
      </c>
      <c r="N7" s="13">
        <f t="shared" si="1"/>
        <v>7.1999999999999993</v>
      </c>
      <c r="O7" s="13" t="s">
        <v>170</v>
      </c>
      <c r="P7" s="13"/>
      <c r="Q7" s="26">
        <v>83</v>
      </c>
      <c r="R7" s="28">
        <f t="shared" si="0"/>
        <v>83</v>
      </c>
    </row>
    <row r="8" spans="1:18" s="9" customFormat="1" ht="13.5" thickBot="1">
      <c r="A8" s="270"/>
      <c r="B8" s="133" t="s">
        <v>166</v>
      </c>
      <c r="C8" s="120" t="s">
        <v>164</v>
      </c>
      <c r="D8" s="113" t="s">
        <v>167</v>
      </c>
      <c r="E8" s="275"/>
      <c r="F8" s="292"/>
      <c r="G8" s="178">
        <v>24</v>
      </c>
      <c r="H8" s="205"/>
      <c r="I8" s="205"/>
      <c r="J8" s="49"/>
      <c r="K8" s="207"/>
      <c r="L8" s="218"/>
      <c r="M8" s="221">
        <v>0.3</v>
      </c>
      <c r="N8" s="39">
        <f t="shared" si="1"/>
        <v>7.1999999999999993</v>
      </c>
      <c r="O8" s="39" t="s">
        <v>170</v>
      </c>
      <c r="P8" s="39"/>
      <c r="Q8" s="42">
        <v>83</v>
      </c>
      <c r="R8" s="92">
        <f t="shared" si="0"/>
        <v>83</v>
      </c>
    </row>
    <row r="9" spans="1:18" s="9" customFormat="1">
      <c r="A9" s="286" t="s">
        <v>175</v>
      </c>
      <c r="B9" s="27">
        <v>13922</v>
      </c>
      <c r="C9" s="105">
        <v>35795</v>
      </c>
      <c r="D9" s="16" t="s">
        <v>19</v>
      </c>
      <c r="E9" s="201" t="s">
        <v>93</v>
      </c>
      <c r="F9" s="288" t="s">
        <v>17</v>
      </c>
      <c r="G9" s="159">
        <v>117.95</v>
      </c>
      <c r="H9" s="50"/>
      <c r="I9" s="50"/>
      <c r="J9" s="208"/>
      <c r="K9" s="206"/>
      <c r="L9" s="215"/>
      <c r="M9" s="220">
        <v>0.3</v>
      </c>
      <c r="N9" s="13">
        <f t="shared" si="1"/>
        <v>35.384999999999998</v>
      </c>
      <c r="O9" s="100">
        <v>43679</v>
      </c>
      <c r="P9" s="13">
        <v>625.89</v>
      </c>
      <c r="Q9" s="237">
        <v>1152</v>
      </c>
      <c r="R9" s="240">
        <f t="shared" si="0"/>
        <v>1152</v>
      </c>
    </row>
    <row r="10" spans="1:18" s="9" customFormat="1">
      <c r="A10" s="310"/>
      <c r="B10" s="27">
        <v>13923</v>
      </c>
      <c r="C10" s="106">
        <v>35795</v>
      </c>
      <c r="D10" s="23" t="s">
        <v>20</v>
      </c>
      <c r="E10" s="114" t="s">
        <v>94</v>
      </c>
      <c r="F10" s="311"/>
      <c r="G10" s="160">
        <v>160.02000000000001</v>
      </c>
      <c r="H10" s="50"/>
      <c r="I10" s="50"/>
      <c r="J10" s="208"/>
      <c r="K10" s="206"/>
      <c r="L10" s="215"/>
      <c r="M10" s="220">
        <v>0.3</v>
      </c>
      <c r="N10" s="13">
        <f t="shared" si="1"/>
        <v>48.006</v>
      </c>
      <c r="O10" s="100">
        <v>43679</v>
      </c>
      <c r="P10" s="13">
        <v>849.98</v>
      </c>
      <c r="Q10" s="237">
        <v>1563</v>
      </c>
      <c r="R10" s="241">
        <f t="shared" si="0"/>
        <v>1563</v>
      </c>
    </row>
    <row r="11" spans="1:18" s="9" customFormat="1">
      <c r="A11" s="310"/>
      <c r="B11" s="27">
        <v>13924</v>
      </c>
      <c r="C11" s="106">
        <v>35795</v>
      </c>
      <c r="D11" s="23" t="s">
        <v>20</v>
      </c>
      <c r="E11" s="114" t="s">
        <v>95</v>
      </c>
      <c r="F11" s="311"/>
      <c r="G11" s="160">
        <v>301.01</v>
      </c>
      <c r="H11" s="50"/>
      <c r="I11" s="50"/>
      <c r="J11" s="209"/>
      <c r="K11" s="206"/>
      <c r="L11" s="215"/>
      <c r="M11" s="220">
        <v>0.3</v>
      </c>
      <c r="N11" s="13">
        <f t="shared" si="1"/>
        <v>90.302999999999997</v>
      </c>
      <c r="O11" s="102" t="s">
        <v>100</v>
      </c>
      <c r="P11" s="13"/>
      <c r="Q11" s="237">
        <v>3106</v>
      </c>
      <c r="R11" s="241">
        <f t="shared" si="0"/>
        <v>3106</v>
      </c>
    </row>
    <row r="12" spans="1:18" s="9" customFormat="1">
      <c r="A12" s="310"/>
      <c r="B12" s="27">
        <v>14095</v>
      </c>
      <c r="C12" s="106">
        <v>35934</v>
      </c>
      <c r="D12" s="23" t="s">
        <v>18</v>
      </c>
      <c r="E12" s="114" t="s">
        <v>96</v>
      </c>
      <c r="F12" s="311"/>
      <c r="G12" s="160">
        <v>385.78</v>
      </c>
      <c r="H12" s="50"/>
      <c r="I12" s="50"/>
      <c r="J12" s="210"/>
      <c r="K12" s="206"/>
      <c r="L12" s="215"/>
      <c r="M12" s="220">
        <v>0.3</v>
      </c>
      <c r="N12" s="13">
        <f t="shared" si="1"/>
        <v>115.73399999999998</v>
      </c>
      <c r="O12" s="101">
        <v>38786</v>
      </c>
      <c r="P12" s="13">
        <v>424.96</v>
      </c>
      <c r="Q12" s="237">
        <v>2504</v>
      </c>
      <c r="R12" s="241">
        <f t="shared" si="0"/>
        <v>2504</v>
      </c>
    </row>
    <row r="13" spans="1:18" s="9" customFormat="1">
      <c r="A13" s="310"/>
      <c r="B13" s="73">
        <v>14096</v>
      </c>
      <c r="C13" s="136">
        <v>35934</v>
      </c>
      <c r="D13" s="117" t="s">
        <v>18</v>
      </c>
      <c r="E13" s="187" t="s">
        <v>97</v>
      </c>
      <c r="F13" s="311"/>
      <c r="G13" s="160">
        <v>319.41000000000003</v>
      </c>
      <c r="H13" s="31"/>
      <c r="I13" s="31"/>
      <c r="J13" s="210"/>
      <c r="K13" s="211"/>
      <c r="L13" s="219"/>
      <c r="M13" s="222">
        <v>0.3</v>
      </c>
      <c r="N13" s="66">
        <f t="shared" si="1"/>
        <v>95.823000000000008</v>
      </c>
      <c r="O13" s="101">
        <v>38786</v>
      </c>
      <c r="P13" s="66">
        <v>351.85</v>
      </c>
      <c r="Q13" s="238">
        <v>2073</v>
      </c>
      <c r="R13" s="241">
        <f t="shared" si="0"/>
        <v>2073</v>
      </c>
    </row>
    <row r="14" spans="1:18" s="9" customFormat="1">
      <c r="A14" s="310"/>
      <c r="B14" s="73" t="s">
        <v>145</v>
      </c>
      <c r="C14" s="63" t="s">
        <v>13</v>
      </c>
      <c r="D14" s="61" t="s">
        <v>176</v>
      </c>
      <c r="E14" s="187" t="s">
        <v>177</v>
      </c>
      <c r="F14" s="311"/>
      <c r="G14" s="177">
        <v>30.73</v>
      </c>
      <c r="H14" s="31"/>
      <c r="I14" s="31"/>
      <c r="J14" s="212"/>
      <c r="K14" s="211"/>
      <c r="L14" s="219"/>
      <c r="M14" s="222">
        <v>0.3</v>
      </c>
      <c r="N14" s="66">
        <f t="shared" si="1"/>
        <v>9.2189999999999994</v>
      </c>
      <c r="O14" s="61" t="s">
        <v>178</v>
      </c>
      <c r="P14" s="66">
        <v>39.840000000000003</v>
      </c>
      <c r="Q14" s="25">
        <v>206</v>
      </c>
      <c r="R14" s="28">
        <f t="shared" si="0"/>
        <v>206</v>
      </c>
    </row>
    <row r="15" spans="1:18" s="9" customFormat="1" ht="13.5" thickBot="1">
      <c r="A15" s="287"/>
      <c r="B15" s="133" t="s">
        <v>13</v>
      </c>
      <c r="C15" s="120" t="s">
        <v>13</v>
      </c>
      <c r="D15" s="122" t="s">
        <v>193</v>
      </c>
      <c r="E15" s="202" t="s">
        <v>210</v>
      </c>
      <c r="F15" s="289"/>
      <c r="G15" s="203">
        <v>813.68</v>
      </c>
      <c r="H15" s="49"/>
      <c r="I15" s="49"/>
      <c r="J15" s="213"/>
      <c r="K15" s="207"/>
      <c r="L15" s="218"/>
      <c r="M15" s="221">
        <v>0.3</v>
      </c>
      <c r="N15" s="39">
        <f t="shared" si="1"/>
        <v>244.10399999999998</v>
      </c>
      <c r="O15" s="90">
        <v>43802</v>
      </c>
      <c r="P15" s="39">
        <v>3494.53</v>
      </c>
      <c r="Q15" s="42">
        <v>6280</v>
      </c>
      <c r="R15" s="92">
        <f t="shared" si="0"/>
        <v>6280</v>
      </c>
    </row>
    <row r="16" spans="1:18" s="9" customFormat="1">
      <c r="A16" s="268" t="s">
        <v>21</v>
      </c>
      <c r="B16" s="27" t="s">
        <v>143</v>
      </c>
      <c r="C16" s="43" t="s">
        <v>13</v>
      </c>
      <c r="D16" s="23" t="s">
        <v>22</v>
      </c>
      <c r="E16" s="276" t="s">
        <v>98</v>
      </c>
      <c r="F16" s="290" t="s">
        <v>23</v>
      </c>
      <c r="G16" s="160">
        <v>187.43</v>
      </c>
      <c r="H16" s="204"/>
      <c r="I16" s="50"/>
      <c r="J16" s="214"/>
      <c r="K16" s="206"/>
      <c r="L16" s="215"/>
      <c r="M16" s="220">
        <v>0.3</v>
      </c>
      <c r="N16" s="13">
        <f t="shared" si="1"/>
        <v>56.228999999999999</v>
      </c>
      <c r="O16" s="35" t="s">
        <v>104</v>
      </c>
      <c r="P16" s="13"/>
      <c r="Q16" s="26">
        <v>1548</v>
      </c>
      <c r="R16" s="12">
        <f t="shared" si="0"/>
        <v>1548</v>
      </c>
    </row>
    <row r="17" spans="1:18" s="9" customFormat="1">
      <c r="A17" s="269"/>
      <c r="B17" s="27" t="s">
        <v>144</v>
      </c>
      <c r="C17" s="17" t="s">
        <v>13</v>
      </c>
      <c r="D17" s="23" t="s">
        <v>22</v>
      </c>
      <c r="E17" s="277"/>
      <c r="F17" s="291"/>
      <c r="G17" s="160">
        <v>71.78</v>
      </c>
      <c r="H17" s="204"/>
      <c r="I17" s="50"/>
      <c r="J17" s="216"/>
      <c r="K17" s="206"/>
      <c r="L17" s="215"/>
      <c r="M17" s="220">
        <v>0.3</v>
      </c>
      <c r="N17" s="13">
        <f t="shared" si="1"/>
        <v>21.533999999999999</v>
      </c>
      <c r="O17" s="36" t="s">
        <v>104</v>
      </c>
      <c r="P17" s="13"/>
      <c r="Q17" s="26">
        <v>593</v>
      </c>
      <c r="R17" s="28">
        <f t="shared" si="0"/>
        <v>593</v>
      </c>
    </row>
    <row r="18" spans="1:18" s="9" customFormat="1">
      <c r="A18" s="269"/>
      <c r="B18" s="27" t="s">
        <v>143</v>
      </c>
      <c r="C18" s="17" t="s">
        <v>13</v>
      </c>
      <c r="D18" s="23" t="s">
        <v>18</v>
      </c>
      <c r="E18" s="114" t="s">
        <v>99</v>
      </c>
      <c r="F18" s="291"/>
      <c r="G18" s="160">
        <v>242.48</v>
      </c>
      <c r="H18" s="204"/>
      <c r="I18" s="50"/>
      <c r="J18" s="217"/>
      <c r="K18" s="206"/>
      <c r="L18" s="215"/>
      <c r="M18" s="220">
        <v>0.4</v>
      </c>
      <c r="N18" s="13">
        <f t="shared" si="1"/>
        <v>96.992000000000004</v>
      </c>
      <c r="O18" s="89">
        <v>37778</v>
      </c>
      <c r="P18" s="13">
        <v>185.74</v>
      </c>
      <c r="Q18" s="26">
        <v>1440</v>
      </c>
      <c r="R18" s="28">
        <f t="shared" si="0"/>
        <v>1440</v>
      </c>
    </row>
    <row r="19" spans="1:18" s="9" customFormat="1">
      <c r="A19" s="269"/>
      <c r="B19" s="27" t="s">
        <v>144</v>
      </c>
      <c r="C19" s="17" t="s">
        <v>13</v>
      </c>
      <c r="D19" s="23" t="s">
        <v>18</v>
      </c>
      <c r="E19" s="114" t="s">
        <v>101</v>
      </c>
      <c r="F19" s="291"/>
      <c r="G19" s="160">
        <v>64.709999999999994</v>
      </c>
      <c r="H19" s="220">
        <v>0.16</v>
      </c>
      <c r="I19" s="13">
        <f t="shared" ref="I19:I27" si="2">G19*16%</f>
        <v>10.353599999999998</v>
      </c>
      <c r="J19" s="36" t="s">
        <v>104</v>
      </c>
      <c r="K19" s="15"/>
      <c r="L19" s="14">
        <v>68</v>
      </c>
      <c r="M19" s="220">
        <v>0.35</v>
      </c>
      <c r="N19" s="13">
        <f t="shared" si="1"/>
        <v>22.648499999999995</v>
      </c>
      <c r="O19" s="36" t="s">
        <v>104</v>
      </c>
      <c r="P19" s="13"/>
      <c r="Q19" s="26">
        <v>144</v>
      </c>
      <c r="R19" s="28">
        <f t="shared" si="0"/>
        <v>212</v>
      </c>
    </row>
    <row r="20" spans="1:18" s="9" customFormat="1">
      <c r="A20" s="269"/>
      <c r="B20" s="27" t="s">
        <v>13</v>
      </c>
      <c r="C20" s="27" t="s">
        <v>13</v>
      </c>
      <c r="D20" s="23" t="s">
        <v>24</v>
      </c>
      <c r="E20" s="114" t="s">
        <v>102</v>
      </c>
      <c r="F20" s="291"/>
      <c r="G20" s="160">
        <v>599.98</v>
      </c>
      <c r="H20" s="227">
        <v>0.16</v>
      </c>
      <c r="I20" s="13">
        <f t="shared" si="2"/>
        <v>95.996800000000007</v>
      </c>
      <c r="J20" s="36" t="s">
        <v>104</v>
      </c>
      <c r="K20" s="15"/>
      <c r="L20" s="14">
        <v>559</v>
      </c>
      <c r="M20" s="220">
        <v>0.26</v>
      </c>
      <c r="N20" s="13">
        <f t="shared" si="1"/>
        <v>155.9948</v>
      </c>
      <c r="O20" s="36" t="s">
        <v>104</v>
      </c>
      <c r="P20" s="13"/>
      <c r="Q20" s="26">
        <v>840</v>
      </c>
      <c r="R20" s="28">
        <f t="shared" si="0"/>
        <v>1399</v>
      </c>
    </row>
    <row r="21" spans="1:18" s="9" customFormat="1">
      <c r="A21" s="269"/>
      <c r="B21" s="27" t="s">
        <v>13</v>
      </c>
      <c r="C21" s="27" t="s">
        <v>13</v>
      </c>
      <c r="D21" s="23" t="s">
        <v>18</v>
      </c>
      <c r="E21" s="114" t="s">
        <v>102</v>
      </c>
      <c r="F21" s="291"/>
      <c r="G21" s="160">
        <v>1805.59</v>
      </c>
      <c r="H21" s="227">
        <v>0.16</v>
      </c>
      <c r="I21" s="13">
        <f t="shared" si="2"/>
        <v>288.89440000000002</v>
      </c>
      <c r="J21" s="89">
        <v>43713</v>
      </c>
      <c r="K21" s="15">
        <v>612.26</v>
      </c>
      <c r="L21" s="14">
        <v>1120</v>
      </c>
      <c r="M21" s="220">
        <v>0.26</v>
      </c>
      <c r="N21" s="13">
        <f t="shared" si="1"/>
        <v>469.45339999999999</v>
      </c>
      <c r="O21" s="89">
        <v>43713</v>
      </c>
      <c r="P21" s="13">
        <v>911.89</v>
      </c>
      <c r="Q21" s="26">
        <v>1669</v>
      </c>
      <c r="R21" s="28">
        <f t="shared" si="0"/>
        <v>2789</v>
      </c>
    </row>
    <row r="22" spans="1:18" s="9" customFormat="1">
      <c r="A22" s="269"/>
      <c r="B22" s="73" t="s">
        <v>13</v>
      </c>
      <c r="C22" s="62" t="s">
        <v>13</v>
      </c>
      <c r="D22" s="117" t="s">
        <v>24</v>
      </c>
      <c r="E22" s="278" t="s">
        <v>103</v>
      </c>
      <c r="F22" s="291"/>
      <c r="G22" s="160">
        <v>1192.21</v>
      </c>
      <c r="H22" s="227">
        <v>0.16</v>
      </c>
      <c r="I22" s="13">
        <f t="shared" si="2"/>
        <v>190.75360000000001</v>
      </c>
      <c r="J22" s="89" t="s">
        <v>104</v>
      </c>
      <c r="K22" s="15"/>
      <c r="L22" s="14">
        <v>1089</v>
      </c>
      <c r="M22" s="220">
        <v>0.26</v>
      </c>
      <c r="N22" s="13">
        <f t="shared" si="1"/>
        <v>309.97460000000001</v>
      </c>
      <c r="O22" s="89" t="s">
        <v>104</v>
      </c>
      <c r="P22" s="13"/>
      <c r="Q22" s="26">
        <v>1669</v>
      </c>
      <c r="R22" s="28">
        <f t="shared" si="0"/>
        <v>2758</v>
      </c>
    </row>
    <row r="23" spans="1:18" s="9" customFormat="1">
      <c r="A23" s="269"/>
      <c r="B23" s="73" t="s">
        <v>13</v>
      </c>
      <c r="C23" s="62" t="s">
        <v>13</v>
      </c>
      <c r="D23" s="117" t="s">
        <v>18</v>
      </c>
      <c r="E23" s="278"/>
      <c r="F23" s="291"/>
      <c r="G23" s="160">
        <v>1805.59</v>
      </c>
      <c r="H23" s="228">
        <v>0.16</v>
      </c>
      <c r="I23" s="66">
        <f t="shared" si="2"/>
        <v>288.89440000000002</v>
      </c>
      <c r="J23" s="89">
        <v>44705</v>
      </c>
      <c r="K23" s="4">
        <v>610.36</v>
      </c>
      <c r="L23" s="10">
        <v>1216</v>
      </c>
      <c r="M23" s="220">
        <v>0.26</v>
      </c>
      <c r="N23" s="66">
        <f t="shared" si="1"/>
        <v>469.45339999999999</v>
      </c>
      <c r="O23" s="89">
        <v>44705</v>
      </c>
      <c r="P23" s="66">
        <v>1215.57</v>
      </c>
      <c r="Q23" s="25">
        <v>1823</v>
      </c>
      <c r="R23" s="28">
        <f t="shared" si="0"/>
        <v>3039</v>
      </c>
    </row>
    <row r="24" spans="1:18" s="9" customFormat="1">
      <c r="A24" s="269"/>
      <c r="B24" s="73" t="s">
        <v>13</v>
      </c>
      <c r="C24" s="62" t="s">
        <v>13</v>
      </c>
      <c r="D24" s="130" t="s">
        <v>80</v>
      </c>
      <c r="E24" s="278" t="s">
        <v>102</v>
      </c>
      <c r="F24" s="291"/>
      <c r="G24" s="160">
        <v>393.12</v>
      </c>
      <c r="H24" s="228">
        <v>0.16</v>
      </c>
      <c r="I24" s="66">
        <f t="shared" si="2"/>
        <v>62.8992</v>
      </c>
      <c r="J24" s="89">
        <v>43713</v>
      </c>
      <c r="K24" s="4">
        <v>133.31</v>
      </c>
      <c r="L24" s="10">
        <v>244</v>
      </c>
      <c r="M24" s="220">
        <v>0.26</v>
      </c>
      <c r="N24" s="66">
        <f t="shared" si="1"/>
        <v>102.21120000000001</v>
      </c>
      <c r="O24" s="89">
        <v>43713</v>
      </c>
      <c r="P24" s="66">
        <v>198.54</v>
      </c>
      <c r="Q24" s="25">
        <v>363</v>
      </c>
      <c r="R24" s="28">
        <f t="shared" si="0"/>
        <v>607</v>
      </c>
    </row>
    <row r="25" spans="1:18" s="9" customFormat="1">
      <c r="A25" s="269"/>
      <c r="B25" s="73" t="s">
        <v>13</v>
      </c>
      <c r="C25" s="63" t="s">
        <v>13</v>
      </c>
      <c r="D25" s="130" t="s">
        <v>211</v>
      </c>
      <c r="E25" s="278"/>
      <c r="F25" s="291"/>
      <c r="G25" s="160">
        <v>151.51</v>
      </c>
      <c r="H25" s="228">
        <v>0.16</v>
      </c>
      <c r="I25" s="66">
        <f t="shared" si="2"/>
        <v>24.241599999999998</v>
      </c>
      <c r="J25" s="34" t="s">
        <v>104</v>
      </c>
      <c r="K25" s="4"/>
      <c r="L25" s="10">
        <v>138</v>
      </c>
      <c r="M25" s="220">
        <v>0.26</v>
      </c>
      <c r="N25" s="66">
        <f t="shared" si="1"/>
        <v>39.392600000000002</v>
      </c>
      <c r="O25" s="34" t="s">
        <v>104</v>
      </c>
      <c r="P25" s="66"/>
      <c r="Q25" s="25">
        <v>212</v>
      </c>
      <c r="R25" s="28">
        <f t="shared" si="0"/>
        <v>350</v>
      </c>
    </row>
    <row r="26" spans="1:18" s="9" customFormat="1">
      <c r="A26" s="269"/>
      <c r="B26" s="73" t="s">
        <v>13</v>
      </c>
      <c r="C26" s="63" t="s">
        <v>13</v>
      </c>
      <c r="D26" s="130" t="s">
        <v>211</v>
      </c>
      <c r="E26" s="181" t="s">
        <v>212</v>
      </c>
      <c r="F26" s="291"/>
      <c r="G26" s="160">
        <v>95.64</v>
      </c>
      <c r="H26" s="228">
        <v>0.16</v>
      </c>
      <c r="I26" s="66">
        <f t="shared" si="2"/>
        <v>15.3024</v>
      </c>
      <c r="J26" s="34" t="s">
        <v>104</v>
      </c>
      <c r="K26" s="4"/>
      <c r="L26" s="10">
        <v>87</v>
      </c>
      <c r="M26" s="220">
        <v>0.26</v>
      </c>
      <c r="N26" s="66">
        <f t="shared" si="1"/>
        <v>24.866400000000002</v>
      </c>
      <c r="O26" s="34" t="s">
        <v>104</v>
      </c>
      <c r="P26" s="66"/>
      <c r="Q26" s="25">
        <v>134</v>
      </c>
      <c r="R26" s="28">
        <f t="shared" si="0"/>
        <v>221</v>
      </c>
    </row>
    <row r="27" spans="1:18" s="9" customFormat="1" ht="13.5" thickBot="1">
      <c r="A27" s="270"/>
      <c r="B27" s="137" t="s">
        <v>13</v>
      </c>
      <c r="C27" s="138" t="s">
        <v>13</v>
      </c>
      <c r="D27" s="47" t="s">
        <v>223</v>
      </c>
      <c r="E27" s="188" t="s">
        <v>224</v>
      </c>
      <c r="F27" s="292"/>
      <c r="G27" s="183">
        <v>184.08</v>
      </c>
      <c r="H27" s="229">
        <v>0.16</v>
      </c>
      <c r="I27" s="39">
        <f t="shared" si="2"/>
        <v>29.452800000000003</v>
      </c>
      <c r="J27" s="39" t="s">
        <v>104</v>
      </c>
      <c r="K27" s="40"/>
      <c r="L27" s="41">
        <v>168</v>
      </c>
      <c r="M27" s="221">
        <v>0.26</v>
      </c>
      <c r="N27" s="39">
        <f t="shared" si="1"/>
        <v>47.860800000000005</v>
      </c>
      <c r="O27" s="39" t="s">
        <v>104</v>
      </c>
      <c r="P27" s="39"/>
      <c r="Q27" s="42">
        <v>258</v>
      </c>
      <c r="R27" s="92">
        <f t="shared" si="0"/>
        <v>426</v>
      </c>
    </row>
    <row r="28" spans="1:18" s="9" customFormat="1">
      <c r="A28" s="286" t="s">
        <v>25</v>
      </c>
      <c r="B28" s="27" t="s">
        <v>144</v>
      </c>
      <c r="C28" s="43" t="s">
        <v>13</v>
      </c>
      <c r="D28" s="23" t="s">
        <v>24</v>
      </c>
      <c r="E28" s="114" t="s">
        <v>105</v>
      </c>
      <c r="F28" s="288" t="s">
        <v>26</v>
      </c>
      <c r="G28" s="159">
        <v>89.19</v>
      </c>
      <c r="H28" s="204"/>
      <c r="I28" s="50"/>
      <c r="J28" s="233"/>
      <c r="K28" s="206"/>
      <c r="L28" s="215"/>
      <c r="M28" s="220">
        <v>0.3</v>
      </c>
      <c r="N28" s="13">
        <f t="shared" si="1"/>
        <v>26.756999999999998</v>
      </c>
      <c r="O28" s="88">
        <v>44013</v>
      </c>
      <c r="P28" s="13">
        <v>400.74</v>
      </c>
      <c r="Q28" s="26">
        <v>690</v>
      </c>
      <c r="R28" s="12">
        <f t="shared" si="0"/>
        <v>690</v>
      </c>
    </row>
    <row r="29" spans="1:18" s="9" customFormat="1">
      <c r="A29" s="310"/>
      <c r="B29" s="27" t="s">
        <v>13</v>
      </c>
      <c r="C29" s="27" t="s">
        <v>13</v>
      </c>
      <c r="D29" s="23" t="s">
        <v>27</v>
      </c>
      <c r="E29" s="114" t="s">
        <v>106</v>
      </c>
      <c r="F29" s="311"/>
      <c r="G29" s="160">
        <v>184.54</v>
      </c>
      <c r="H29" s="204"/>
      <c r="I29" s="50"/>
      <c r="J29" s="234"/>
      <c r="K29" s="206"/>
      <c r="L29" s="215"/>
      <c r="M29" s="220">
        <v>0.3</v>
      </c>
      <c r="N29" s="13">
        <f t="shared" si="1"/>
        <v>55.361999999999995</v>
      </c>
      <c r="O29" s="34" t="s">
        <v>100</v>
      </c>
      <c r="P29" s="13"/>
      <c r="Q29" s="26">
        <v>1524</v>
      </c>
      <c r="R29" s="28">
        <f t="shared" si="0"/>
        <v>1524</v>
      </c>
    </row>
    <row r="30" spans="1:18" s="9" customFormat="1">
      <c r="A30" s="310"/>
      <c r="B30" s="27" t="s">
        <v>13</v>
      </c>
      <c r="C30" s="27" t="s">
        <v>13</v>
      </c>
      <c r="D30" s="23" t="s">
        <v>27</v>
      </c>
      <c r="E30" s="114" t="s">
        <v>107</v>
      </c>
      <c r="F30" s="311"/>
      <c r="G30" s="160">
        <v>184.54</v>
      </c>
      <c r="H30" s="204"/>
      <c r="I30" s="50"/>
      <c r="J30" s="217"/>
      <c r="K30" s="206"/>
      <c r="L30" s="215"/>
      <c r="M30" s="220">
        <v>0.3</v>
      </c>
      <c r="N30" s="13">
        <f t="shared" si="1"/>
        <v>55.361999999999995</v>
      </c>
      <c r="O30" s="89">
        <v>44034</v>
      </c>
      <c r="P30" s="13">
        <v>829.04</v>
      </c>
      <c r="Q30" s="26">
        <v>1428</v>
      </c>
      <c r="R30" s="28">
        <f t="shared" si="0"/>
        <v>1428</v>
      </c>
    </row>
    <row r="31" spans="1:18" s="9" customFormat="1">
      <c r="A31" s="310"/>
      <c r="B31" s="27" t="s">
        <v>13</v>
      </c>
      <c r="C31" s="27" t="s">
        <v>13</v>
      </c>
      <c r="D31" s="23" t="s">
        <v>28</v>
      </c>
      <c r="E31" s="114" t="s">
        <v>106</v>
      </c>
      <c r="F31" s="311"/>
      <c r="G31" s="160">
        <v>422.69</v>
      </c>
      <c r="H31" s="204"/>
      <c r="I31" s="50"/>
      <c r="J31" s="217"/>
      <c r="K31" s="206"/>
      <c r="L31" s="215"/>
      <c r="M31" s="220">
        <v>0.4</v>
      </c>
      <c r="N31" s="13">
        <f t="shared" si="1"/>
        <v>169.07600000000002</v>
      </c>
      <c r="O31" s="89">
        <v>44418</v>
      </c>
      <c r="P31" s="13">
        <v>1199.17</v>
      </c>
      <c r="Q31" s="26">
        <v>1899</v>
      </c>
      <c r="R31" s="28">
        <f t="shared" si="0"/>
        <v>1899</v>
      </c>
    </row>
    <row r="32" spans="1:18" s="9" customFormat="1">
      <c r="A32" s="310"/>
      <c r="B32" s="27" t="s">
        <v>144</v>
      </c>
      <c r="C32" s="17" t="s">
        <v>13</v>
      </c>
      <c r="D32" s="23" t="s">
        <v>24</v>
      </c>
      <c r="E32" s="114" t="s">
        <v>107</v>
      </c>
      <c r="F32" s="311"/>
      <c r="G32" s="160">
        <v>593.98</v>
      </c>
      <c r="H32" s="204"/>
      <c r="I32" s="50"/>
      <c r="J32" s="217"/>
      <c r="K32" s="206"/>
      <c r="L32" s="215"/>
      <c r="M32" s="220">
        <v>0.4</v>
      </c>
      <c r="N32" s="13">
        <f t="shared" si="1"/>
        <v>237.59200000000001</v>
      </c>
      <c r="O32" s="89">
        <v>44418</v>
      </c>
      <c r="P32" s="13">
        <v>1685.07</v>
      </c>
      <c r="Q32" s="26">
        <v>2668</v>
      </c>
      <c r="R32" s="28">
        <f t="shared" si="0"/>
        <v>2668</v>
      </c>
    </row>
    <row r="33" spans="1:18" s="9" customFormat="1">
      <c r="A33" s="310"/>
      <c r="B33" s="27" t="s">
        <v>145</v>
      </c>
      <c r="C33" s="17" t="s">
        <v>13</v>
      </c>
      <c r="D33" s="23" t="s">
        <v>24</v>
      </c>
      <c r="E33" s="114" t="s">
        <v>108</v>
      </c>
      <c r="F33" s="311"/>
      <c r="G33" s="160">
        <v>239.53</v>
      </c>
      <c r="H33" s="204"/>
      <c r="I33" s="50"/>
      <c r="J33" s="217"/>
      <c r="K33" s="206"/>
      <c r="L33" s="215"/>
      <c r="M33" s="220">
        <v>0.4</v>
      </c>
      <c r="N33" s="13">
        <f t="shared" si="1"/>
        <v>95.812000000000012</v>
      </c>
      <c r="O33" s="89">
        <v>44398</v>
      </c>
      <c r="P33" s="13">
        <v>526.34</v>
      </c>
      <c r="Q33" s="26">
        <v>839</v>
      </c>
      <c r="R33" s="28">
        <f t="shared" si="0"/>
        <v>839</v>
      </c>
    </row>
    <row r="34" spans="1:18" s="9" customFormat="1">
      <c r="A34" s="310"/>
      <c r="B34" s="27" t="s">
        <v>145</v>
      </c>
      <c r="C34" s="17" t="s">
        <v>13</v>
      </c>
      <c r="D34" s="23" t="s">
        <v>24</v>
      </c>
      <c r="E34" s="114" t="s">
        <v>109</v>
      </c>
      <c r="F34" s="311"/>
      <c r="G34" s="160">
        <v>199.76</v>
      </c>
      <c r="H34" s="204"/>
      <c r="I34" s="50"/>
      <c r="J34" s="217"/>
      <c r="K34" s="206"/>
      <c r="L34" s="215"/>
      <c r="M34" s="220">
        <v>0.4</v>
      </c>
      <c r="N34" s="13">
        <f t="shared" si="1"/>
        <v>79.903999999999996</v>
      </c>
      <c r="O34" s="89">
        <v>43983</v>
      </c>
      <c r="P34" s="13">
        <v>396.99</v>
      </c>
      <c r="Q34" s="26">
        <v>688</v>
      </c>
      <c r="R34" s="28">
        <f t="shared" si="0"/>
        <v>688</v>
      </c>
    </row>
    <row r="35" spans="1:18" s="9" customFormat="1">
      <c r="A35" s="310"/>
      <c r="B35" s="27" t="s">
        <v>145</v>
      </c>
      <c r="C35" s="17" t="s">
        <v>13</v>
      </c>
      <c r="D35" s="23" t="s">
        <v>18</v>
      </c>
      <c r="E35" s="279" t="s">
        <v>110</v>
      </c>
      <c r="F35" s="311"/>
      <c r="G35" s="160">
        <v>139.94</v>
      </c>
      <c r="H35" s="204"/>
      <c r="I35" s="50"/>
      <c r="J35" s="217"/>
      <c r="K35" s="206"/>
      <c r="L35" s="215"/>
      <c r="M35" s="220">
        <v>0.4</v>
      </c>
      <c r="N35" s="13">
        <f t="shared" si="1"/>
        <v>55.975999999999999</v>
      </c>
      <c r="O35" s="89">
        <v>44817</v>
      </c>
      <c r="P35" s="13">
        <v>340.25</v>
      </c>
      <c r="Q35" s="26">
        <v>497</v>
      </c>
      <c r="R35" s="28">
        <f t="shared" si="0"/>
        <v>497</v>
      </c>
    </row>
    <row r="36" spans="1:18" s="9" customFormat="1">
      <c r="A36" s="310"/>
      <c r="B36" s="27" t="s">
        <v>145</v>
      </c>
      <c r="C36" s="17" t="s">
        <v>13</v>
      </c>
      <c r="D36" s="23" t="s">
        <v>24</v>
      </c>
      <c r="E36" s="277"/>
      <c r="F36" s="311"/>
      <c r="G36" s="160">
        <v>212.87</v>
      </c>
      <c r="H36" s="204"/>
      <c r="I36" s="50"/>
      <c r="J36" s="217"/>
      <c r="K36" s="206"/>
      <c r="L36" s="215"/>
      <c r="M36" s="220">
        <v>0.4</v>
      </c>
      <c r="N36" s="13">
        <f t="shared" si="1"/>
        <v>85.14800000000001</v>
      </c>
      <c r="O36" s="89">
        <v>44817</v>
      </c>
      <c r="P36" s="13">
        <v>517.54</v>
      </c>
      <c r="Q36" s="26">
        <v>756</v>
      </c>
      <c r="R36" s="28">
        <f t="shared" si="0"/>
        <v>756</v>
      </c>
    </row>
    <row r="37" spans="1:18" s="9" customFormat="1">
      <c r="A37" s="310"/>
      <c r="B37" s="27" t="s">
        <v>145</v>
      </c>
      <c r="C37" s="17" t="s">
        <v>13</v>
      </c>
      <c r="D37" s="23" t="s">
        <v>28</v>
      </c>
      <c r="E37" s="114" t="s">
        <v>108</v>
      </c>
      <c r="F37" s="311"/>
      <c r="G37" s="160">
        <v>156.63999999999999</v>
      </c>
      <c r="H37" s="204"/>
      <c r="I37" s="50"/>
      <c r="J37" s="217"/>
      <c r="K37" s="206"/>
      <c r="L37" s="215"/>
      <c r="M37" s="220">
        <v>0.4</v>
      </c>
      <c r="N37" s="13">
        <f t="shared" si="1"/>
        <v>62.655999999999999</v>
      </c>
      <c r="O37" s="89">
        <v>44034</v>
      </c>
      <c r="P37" s="13">
        <v>313.58999999999997</v>
      </c>
      <c r="Q37" s="26">
        <v>540</v>
      </c>
      <c r="R37" s="28">
        <f t="shared" si="0"/>
        <v>540</v>
      </c>
    </row>
    <row r="38" spans="1:18" s="9" customFormat="1">
      <c r="A38" s="310"/>
      <c r="B38" s="27" t="s">
        <v>145</v>
      </c>
      <c r="C38" s="17" t="s">
        <v>13</v>
      </c>
      <c r="D38" s="23" t="s">
        <v>28</v>
      </c>
      <c r="E38" s="114" t="s">
        <v>109</v>
      </c>
      <c r="F38" s="311"/>
      <c r="G38" s="160">
        <v>139.54</v>
      </c>
      <c r="H38" s="204"/>
      <c r="I38" s="50"/>
      <c r="J38" s="217"/>
      <c r="K38" s="206"/>
      <c r="L38" s="215"/>
      <c r="M38" s="220">
        <v>0.4</v>
      </c>
      <c r="N38" s="13">
        <f t="shared" si="1"/>
        <v>55.816000000000003</v>
      </c>
      <c r="O38" s="89">
        <v>43983</v>
      </c>
      <c r="P38" s="13">
        <v>277.35000000000002</v>
      </c>
      <c r="Q38" s="26">
        <v>481</v>
      </c>
      <c r="R38" s="28">
        <f t="shared" si="0"/>
        <v>481</v>
      </c>
    </row>
    <row r="39" spans="1:18" s="9" customFormat="1">
      <c r="A39" s="310"/>
      <c r="B39" s="27" t="s">
        <v>145</v>
      </c>
      <c r="C39" s="17" t="s">
        <v>13</v>
      </c>
      <c r="D39" s="23" t="s">
        <v>20</v>
      </c>
      <c r="E39" s="114" t="s">
        <v>110</v>
      </c>
      <c r="F39" s="311"/>
      <c r="G39" s="160">
        <v>120.64</v>
      </c>
      <c r="H39" s="204"/>
      <c r="I39" s="50"/>
      <c r="J39" s="217"/>
      <c r="K39" s="206"/>
      <c r="L39" s="215"/>
      <c r="M39" s="220">
        <v>0.4</v>
      </c>
      <c r="N39" s="13">
        <f t="shared" si="1"/>
        <v>48.256</v>
      </c>
      <c r="O39" s="89">
        <v>44817</v>
      </c>
      <c r="P39" s="13">
        <v>293.32</v>
      </c>
      <c r="Q39" s="26">
        <v>429</v>
      </c>
      <c r="R39" s="28">
        <f t="shared" si="0"/>
        <v>429</v>
      </c>
    </row>
    <row r="40" spans="1:18" s="9" customFormat="1">
      <c r="A40" s="310"/>
      <c r="B40" s="73" t="s">
        <v>145</v>
      </c>
      <c r="C40" s="63" t="s">
        <v>13</v>
      </c>
      <c r="D40" s="117" t="s">
        <v>18</v>
      </c>
      <c r="E40" s="278" t="s">
        <v>111</v>
      </c>
      <c r="F40" s="311"/>
      <c r="G40" s="160">
        <v>118.88</v>
      </c>
      <c r="H40" s="204"/>
      <c r="I40" s="50"/>
      <c r="J40" s="217"/>
      <c r="K40" s="206"/>
      <c r="L40" s="215"/>
      <c r="M40" s="220">
        <v>0.4</v>
      </c>
      <c r="N40" s="13">
        <f t="shared" si="1"/>
        <v>47.552</v>
      </c>
      <c r="O40" s="89">
        <v>44817</v>
      </c>
      <c r="P40" s="13">
        <v>251.13</v>
      </c>
      <c r="Q40" s="26">
        <v>367</v>
      </c>
      <c r="R40" s="28">
        <f t="shared" si="0"/>
        <v>367</v>
      </c>
    </row>
    <row r="41" spans="1:18" s="9" customFormat="1">
      <c r="A41" s="310"/>
      <c r="B41" s="73" t="s">
        <v>145</v>
      </c>
      <c r="C41" s="63" t="s">
        <v>13</v>
      </c>
      <c r="D41" s="117" t="s">
        <v>20</v>
      </c>
      <c r="E41" s="278"/>
      <c r="F41" s="311"/>
      <c r="G41" s="160">
        <v>101.7</v>
      </c>
      <c r="H41" s="204"/>
      <c r="I41" s="50"/>
      <c r="J41" s="217"/>
      <c r="K41" s="206"/>
      <c r="L41" s="215"/>
      <c r="M41" s="220">
        <v>0.4</v>
      </c>
      <c r="N41" s="13">
        <f t="shared" si="1"/>
        <v>40.680000000000007</v>
      </c>
      <c r="O41" s="89">
        <v>44817</v>
      </c>
      <c r="P41" s="13">
        <v>214.85</v>
      </c>
      <c r="Q41" s="26">
        <v>314</v>
      </c>
      <c r="R41" s="28">
        <f t="shared" si="0"/>
        <v>314</v>
      </c>
    </row>
    <row r="42" spans="1:18" s="9" customFormat="1">
      <c r="A42" s="310"/>
      <c r="B42" s="73" t="s">
        <v>145</v>
      </c>
      <c r="C42" s="63" t="s">
        <v>13</v>
      </c>
      <c r="D42" s="117" t="s">
        <v>24</v>
      </c>
      <c r="E42" s="278"/>
      <c r="F42" s="311"/>
      <c r="G42" s="160">
        <v>170.77</v>
      </c>
      <c r="H42" s="235"/>
      <c r="I42" s="31"/>
      <c r="J42" s="217"/>
      <c r="K42" s="211"/>
      <c r="L42" s="219"/>
      <c r="M42" s="220">
        <v>0.4</v>
      </c>
      <c r="N42" s="66">
        <f t="shared" si="1"/>
        <v>68.308000000000007</v>
      </c>
      <c r="O42" s="89">
        <v>44817</v>
      </c>
      <c r="P42" s="66">
        <v>360.77</v>
      </c>
      <c r="Q42" s="25">
        <v>527</v>
      </c>
      <c r="R42" s="28">
        <f t="shared" si="0"/>
        <v>527</v>
      </c>
    </row>
    <row r="43" spans="1:18" s="9" customFormat="1">
      <c r="A43" s="310"/>
      <c r="B43" s="73" t="s">
        <v>179</v>
      </c>
      <c r="C43" s="63" t="s">
        <v>13</v>
      </c>
      <c r="D43" s="61" t="s">
        <v>176</v>
      </c>
      <c r="E43" s="187" t="s">
        <v>180</v>
      </c>
      <c r="F43" s="311"/>
      <c r="G43" s="189">
        <v>82.79</v>
      </c>
      <c r="H43" s="235"/>
      <c r="I43" s="31"/>
      <c r="J43" s="31"/>
      <c r="K43" s="211"/>
      <c r="L43" s="219"/>
      <c r="M43" s="220">
        <v>0.4</v>
      </c>
      <c r="N43" s="66">
        <f t="shared" si="1"/>
        <v>33.116000000000007</v>
      </c>
      <c r="O43" s="66" t="s">
        <v>104</v>
      </c>
      <c r="P43" s="66"/>
      <c r="Q43" s="25">
        <v>469</v>
      </c>
      <c r="R43" s="28">
        <f t="shared" si="0"/>
        <v>469</v>
      </c>
    </row>
    <row r="44" spans="1:18" s="9" customFormat="1">
      <c r="A44" s="310"/>
      <c r="B44" s="73" t="s">
        <v>179</v>
      </c>
      <c r="C44" s="63" t="s">
        <v>13</v>
      </c>
      <c r="D44" s="61" t="s">
        <v>176</v>
      </c>
      <c r="E44" s="187" t="s">
        <v>181</v>
      </c>
      <c r="F44" s="311"/>
      <c r="G44" s="189">
        <v>82.79</v>
      </c>
      <c r="H44" s="204"/>
      <c r="I44" s="50"/>
      <c r="J44" s="50"/>
      <c r="K44" s="206"/>
      <c r="L44" s="215"/>
      <c r="M44" s="220">
        <v>0.4</v>
      </c>
      <c r="N44" s="13">
        <f t="shared" si="1"/>
        <v>33.116000000000007</v>
      </c>
      <c r="O44" s="13" t="s">
        <v>104</v>
      </c>
      <c r="P44" s="13"/>
      <c r="Q44" s="26">
        <v>469</v>
      </c>
      <c r="R44" s="28">
        <f t="shared" si="0"/>
        <v>469</v>
      </c>
    </row>
    <row r="45" spans="1:18" s="9" customFormat="1">
      <c r="A45" s="310"/>
      <c r="B45" s="27" t="s">
        <v>179</v>
      </c>
      <c r="C45" s="29" t="s">
        <v>13</v>
      </c>
      <c r="D45" s="16" t="s">
        <v>176</v>
      </c>
      <c r="E45" s="114" t="s">
        <v>182</v>
      </c>
      <c r="F45" s="311"/>
      <c r="G45" s="189">
        <v>82.79</v>
      </c>
      <c r="H45" s="204"/>
      <c r="I45" s="50"/>
      <c r="J45" s="50"/>
      <c r="K45" s="206"/>
      <c r="L45" s="215"/>
      <c r="M45" s="220">
        <v>0.4</v>
      </c>
      <c r="N45" s="13">
        <f t="shared" si="1"/>
        <v>33.116000000000007</v>
      </c>
      <c r="O45" s="13" t="s">
        <v>104</v>
      </c>
      <c r="P45" s="13"/>
      <c r="Q45" s="26">
        <v>469</v>
      </c>
      <c r="R45" s="28">
        <f t="shared" si="0"/>
        <v>469</v>
      </c>
    </row>
    <row r="46" spans="1:18" s="9" customFormat="1">
      <c r="A46" s="310"/>
      <c r="B46" s="27" t="s">
        <v>179</v>
      </c>
      <c r="C46" s="29" t="s">
        <v>13</v>
      </c>
      <c r="D46" s="16" t="s">
        <v>176</v>
      </c>
      <c r="E46" s="114" t="s">
        <v>183</v>
      </c>
      <c r="F46" s="311"/>
      <c r="G46" s="189">
        <v>82.79</v>
      </c>
      <c r="H46" s="204"/>
      <c r="I46" s="50"/>
      <c r="J46" s="50"/>
      <c r="K46" s="206"/>
      <c r="L46" s="215"/>
      <c r="M46" s="220">
        <v>0.4</v>
      </c>
      <c r="N46" s="13">
        <f t="shared" si="1"/>
        <v>33.116000000000007</v>
      </c>
      <c r="O46" s="13" t="s">
        <v>104</v>
      </c>
      <c r="P46" s="13"/>
      <c r="Q46" s="26">
        <v>623</v>
      </c>
      <c r="R46" s="28">
        <f t="shared" si="0"/>
        <v>623</v>
      </c>
    </row>
    <row r="47" spans="1:18" s="9" customFormat="1">
      <c r="A47" s="310"/>
      <c r="B47" s="73" t="s">
        <v>13</v>
      </c>
      <c r="C47" s="63" t="s">
        <v>13</v>
      </c>
      <c r="D47" s="61" t="s">
        <v>214</v>
      </c>
      <c r="E47" s="279" t="s">
        <v>225</v>
      </c>
      <c r="F47" s="311"/>
      <c r="G47" s="193">
        <v>110</v>
      </c>
      <c r="H47" s="204"/>
      <c r="I47" s="50"/>
      <c r="J47" s="217"/>
      <c r="K47" s="206"/>
      <c r="L47" s="215"/>
      <c r="M47" s="220">
        <v>0.4</v>
      </c>
      <c r="N47" s="13">
        <f t="shared" si="1"/>
        <v>44</v>
      </c>
      <c r="O47" s="89">
        <v>44430</v>
      </c>
      <c r="P47" s="13">
        <v>243.44</v>
      </c>
      <c r="Q47" s="26">
        <v>386</v>
      </c>
      <c r="R47" s="28">
        <f t="shared" si="0"/>
        <v>386</v>
      </c>
    </row>
    <row r="48" spans="1:18" s="9" customFormat="1" ht="13.5" thickBot="1">
      <c r="A48" s="287"/>
      <c r="B48" s="44" t="s">
        <v>13</v>
      </c>
      <c r="C48" s="79" t="s">
        <v>13</v>
      </c>
      <c r="D48" s="47" t="s">
        <v>214</v>
      </c>
      <c r="E48" s="318"/>
      <c r="F48" s="289"/>
      <c r="G48" s="179">
        <v>110</v>
      </c>
      <c r="H48" s="205"/>
      <c r="I48" s="49"/>
      <c r="J48" s="236"/>
      <c r="K48" s="207"/>
      <c r="L48" s="218"/>
      <c r="M48" s="221">
        <v>0.4</v>
      </c>
      <c r="N48" s="39">
        <f t="shared" si="1"/>
        <v>44</v>
      </c>
      <c r="O48" s="38" t="s">
        <v>104</v>
      </c>
      <c r="P48" s="39"/>
      <c r="Q48" s="42">
        <v>455</v>
      </c>
      <c r="R48" s="92">
        <f t="shared" si="0"/>
        <v>455</v>
      </c>
    </row>
    <row r="49" spans="1:18" s="9" customFormat="1">
      <c r="A49" s="268" t="s">
        <v>33</v>
      </c>
      <c r="B49" s="27">
        <v>12581</v>
      </c>
      <c r="C49" s="105">
        <v>35060</v>
      </c>
      <c r="D49" s="23" t="s">
        <v>18</v>
      </c>
      <c r="E49" s="199" t="s">
        <v>34</v>
      </c>
      <c r="F49" s="290" t="s">
        <v>32</v>
      </c>
      <c r="G49" s="159">
        <v>167.27</v>
      </c>
      <c r="H49" s="50"/>
      <c r="I49" s="50"/>
      <c r="J49" s="242"/>
      <c r="K49" s="206"/>
      <c r="L49" s="215"/>
      <c r="M49" s="220">
        <v>0.3</v>
      </c>
      <c r="N49" s="13">
        <f t="shared" si="1"/>
        <v>50.181000000000004</v>
      </c>
      <c r="O49" s="91">
        <v>35341</v>
      </c>
      <c r="P49" s="13">
        <v>61.89</v>
      </c>
      <c r="Q49" s="237">
        <v>1551</v>
      </c>
      <c r="R49" s="240">
        <f t="shared" si="0"/>
        <v>1551</v>
      </c>
    </row>
    <row r="50" spans="1:18" s="9" customFormat="1">
      <c r="A50" s="269"/>
      <c r="B50" s="27" t="s">
        <v>144</v>
      </c>
      <c r="C50" s="17" t="s">
        <v>13</v>
      </c>
      <c r="D50" s="23" t="s">
        <v>28</v>
      </c>
      <c r="E50" s="279" t="s">
        <v>35</v>
      </c>
      <c r="F50" s="291"/>
      <c r="G50" s="160">
        <v>66.25</v>
      </c>
      <c r="H50" s="204"/>
      <c r="I50" s="50"/>
      <c r="J50" s="217"/>
      <c r="K50" s="206"/>
      <c r="L50" s="215"/>
      <c r="M50" s="220">
        <v>0.4</v>
      </c>
      <c r="N50" s="13">
        <f t="shared" si="1"/>
        <v>26.5</v>
      </c>
      <c r="O50" s="89">
        <v>43648</v>
      </c>
      <c r="P50" s="13">
        <v>22.93</v>
      </c>
      <c r="Q50" s="26">
        <v>413</v>
      </c>
      <c r="R50" s="28">
        <f t="shared" si="0"/>
        <v>413</v>
      </c>
    </row>
    <row r="51" spans="1:18" s="9" customFormat="1">
      <c r="A51" s="269"/>
      <c r="B51" s="27" t="s">
        <v>144</v>
      </c>
      <c r="C51" s="17" t="s">
        <v>13</v>
      </c>
      <c r="D51" s="23" t="s">
        <v>28</v>
      </c>
      <c r="E51" s="326"/>
      <c r="F51" s="291"/>
      <c r="G51" s="160">
        <v>65.010000000000005</v>
      </c>
      <c r="H51" s="204"/>
      <c r="I51" s="50"/>
      <c r="J51" s="234"/>
      <c r="K51" s="206"/>
      <c r="L51" s="215"/>
      <c r="M51" s="220">
        <v>0.4</v>
      </c>
      <c r="N51" s="13">
        <f t="shared" si="1"/>
        <v>26.004000000000005</v>
      </c>
      <c r="O51" s="34" t="s">
        <v>100</v>
      </c>
      <c r="P51" s="13"/>
      <c r="Q51" s="26">
        <v>453</v>
      </c>
      <c r="R51" s="28">
        <f t="shared" si="0"/>
        <v>453</v>
      </c>
    </row>
    <row r="52" spans="1:18" s="9" customFormat="1">
      <c r="A52" s="269"/>
      <c r="B52" s="27" t="s">
        <v>144</v>
      </c>
      <c r="C52" s="17" t="s">
        <v>13</v>
      </c>
      <c r="D52" s="23" t="s">
        <v>28</v>
      </c>
      <c r="E52" s="326"/>
      <c r="F52" s="291"/>
      <c r="G52" s="160">
        <v>309.02</v>
      </c>
      <c r="H52" s="204"/>
      <c r="I52" s="50"/>
      <c r="J52" s="217"/>
      <c r="K52" s="206"/>
      <c r="L52" s="215"/>
      <c r="M52" s="220">
        <v>0.4</v>
      </c>
      <c r="N52" s="13">
        <f t="shared" si="1"/>
        <v>123.608</v>
      </c>
      <c r="O52" s="89">
        <v>38791</v>
      </c>
      <c r="P52" s="13">
        <v>242.14</v>
      </c>
      <c r="Q52" s="26">
        <v>1427</v>
      </c>
      <c r="R52" s="28">
        <f t="shared" si="0"/>
        <v>1427</v>
      </c>
    </row>
    <row r="53" spans="1:18" s="9" customFormat="1">
      <c r="A53" s="269"/>
      <c r="B53" s="27" t="s">
        <v>143</v>
      </c>
      <c r="C53" s="17" t="s">
        <v>13</v>
      </c>
      <c r="D53" s="23" t="s">
        <v>18</v>
      </c>
      <c r="E53" s="326"/>
      <c r="F53" s="291"/>
      <c r="G53" s="160">
        <v>231.66</v>
      </c>
      <c r="H53" s="204"/>
      <c r="I53" s="50"/>
      <c r="J53" s="217"/>
      <c r="K53" s="206"/>
      <c r="L53" s="215"/>
      <c r="M53" s="220">
        <v>0.4</v>
      </c>
      <c r="N53" s="13">
        <f t="shared" si="1"/>
        <v>92.664000000000001</v>
      </c>
      <c r="O53" s="89">
        <v>38786</v>
      </c>
      <c r="P53" s="13">
        <v>181.52</v>
      </c>
      <c r="Q53" s="26">
        <v>1069</v>
      </c>
      <c r="R53" s="28">
        <f t="shared" si="0"/>
        <v>1069</v>
      </c>
    </row>
    <row r="54" spans="1:18" s="9" customFormat="1">
      <c r="A54" s="269"/>
      <c r="B54" s="27" t="s">
        <v>13</v>
      </c>
      <c r="C54" s="27" t="s">
        <v>13</v>
      </c>
      <c r="D54" s="23" t="s">
        <v>18</v>
      </c>
      <c r="E54" s="326"/>
      <c r="F54" s="291"/>
      <c r="G54" s="160">
        <v>46.31</v>
      </c>
      <c r="H54" s="204"/>
      <c r="I54" s="50"/>
      <c r="J54" s="217"/>
      <c r="K54" s="206"/>
      <c r="L54" s="215"/>
      <c r="M54" s="220">
        <v>0.4</v>
      </c>
      <c r="N54" s="13">
        <f t="shared" si="1"/>
        <v>18.524000000000001</v>
      </c>
      <c r="O54" s="89" t="s">
        <v>104</v>
      </c>
      <c r="P54" s="13"/>
      <c r="Q54" s="26">
        <v>323</v>
      </c>
      <c r="R54" s="28">
        <f t="shared" si="0"/>
        <v>323</v>
      </c>
    </row>
    <row r="55" spans="1:18" s="9" customFormat="1">
      <c r="A55" s="269"/>
      <c r="B55" s="73" t="s">
        <v>144</v>
      </c>
      <c r="C55" s="17" t="s">
        <v>13</v>
      </c>
      <c r="D55" s="117" t="s">
        <v>18</v>
      </c>
      <c r="E55" s="277"/>
      <c r="F55" s="291"/>
      <c r="G55" s="160">
        <v>52.05</v>
      </c>
      <c r="H55" s="235"/>
      <c r="I55" s="31"/>
      <c r="J55" s="234"/>
      <c r="K55" s="211"/>
      <c r="L55" s="219"/>
      <c r="M55" s="222">
        <v>0.4</v>
      </c>
      <c r="N55" s="66">
        <f t="shared" si="1"/>
        <v>20.82</v>
      </c>
      <c r="O55" s="34" t="s">
        <v>104</v>
      </c>
      <c r="P55" s="66"/>
      <c r="Q55" s="25">
        <v>363</v>
      </c>
      <c r="R55" s="28">
        <f t="shared" si="0"/>
        <v>363</v>
      </c>
    </row>
    <row r="56" spans="1:18" s="9" customFormat="1" ht="13.5" thickBot="1">
      <c r="A56" s="270"/>
      <c r="B56" s="44">
        <v>12582</v>
      </c>
      <c r="C56" s="140">
        <v>35060</v>
      </c>
      <c r="D56" s="113" t="s">
        <v>158</v>
      </c>
      <c r="E56" s="188" t="s">
        <v>159</v>
      </c>
      <c r="F56" s="292"/>
      <c r="G56" s="200">
        <v>768.26</v>
      </c>
      <c r="H56" s="205"/>
      <c r="I56" s="49"/>
      <c r="J56" s="205"/>
      <c r="K56" s="207"/>
      <c r="L56" s="218"/>
      <c r="M56" s="221">
        <v>0.3</v>
      </c>
      <c r="N56" s="39">
        <f t="shared" si="1"/>
        <v>230.47799999999998</v>
      </c>
      <c r="O56" s="135">
        <v>35463</v>
      </c>
      <c r="P56" s="39">
        <v>328.45</v>
      </c>
      <c r="Q56" s="239">
        <v>7578</v>
      </c>
      <c r="R56" s="243">
        <f t="shared" si="0"/>
        <v>7578</v>
      </c>
    </row>
    <row r="57" spans="1:18" s="9" customFormat="1" ht="13.5" thickBot="1">
      <c r="A57" s="231" t="s">
        <v>156</v>
      </c>
      <c r="B57" s="44">
        <v>12461</v>
      </c>
      <c r="C57" s="140">
        <v>34978</v>
      </c>
      <c r="D57" s="113" t="s">
        <v>160</v>
      </c>
      <c r="E57" s="198" t="s">
        <v>157</v>
      </c>
      <c r="F57" s="232" t="s">
        <v>30</v>
      </c>
      <c r="G57" s="179">
        <v>20.51</v>
      </c>
      <c r="H57" s="49"/>
      <c r="I57" s="49"/>
      <c r="J57" s="49"/>
      <c r="K57" s="207"/>
      <c r="L57" s="218"/>
      <c r="M57" s="221">
        <v>0.3</v>
      </c>
      <c r="N57" s="39">
        <f t="shared" si="1"/>
        <v>6.1530000000000005</v>
      </c>
      <c r="O57" s="39" t="s">
        <v>104</v>
      </c>
      <c r="P57" s="39"/>
      <c r="Q57" s="239">
        <v>1148</v>
      </c>
      <c r="R57" s="243">
        <f t="shared" si="0"/>
        <v>1148</v>
      </c>
    </row>
    <row r="58" spans="1:18" s="9" customFormat="1">
      <c r="A58" s="268" t="s">
        <v>36</v>
      </c>
      <c r="B58" s="27" t="s">
        <v>144</v>
      </c>
      <c r="C58" s="17" t="s">
        <v>13</v>
      </c>
      <c r="D58" s="23" t="s">
        <v>18</v>
      </c>
      <c r="E58" s="114" t="s">
        <v>37</v>
      </c>
      <c r="F58" s="290" t="s">
        <v>32</v>
      </c>
      <c r="G58" s="160">
        <v>872.83</v>
      </c>
      <c r="H58" s="204"/>
      <c r="I58" s="50"/>
      <c r="J58" s="234"/>
      <c r="K58" s="206"/>
      <c r="L58" s="215"/>
      <c r="M58" s="220">
        <v>0.35</v>
      </c>
      <c r="N58" s="13">
        <f t="shared" si="1"/>
        <v>305.4905</v>
      </c>
      <c r="O58" s="34" t="s">
        <v>104</v>
      </c>
      <c r="P58" s="13"/>
      <c r="Q58" s="26">
        <v>2308</v>
      </c>
      <c r="R58" s="12">
        <f t="shared" si="0"/>
        <v>2308</v>
      </c>
    </row>
    <row r="59" spans="1:18" s="9" customFormat="1">
      <c r="A59" s="269"/>
      <c r="B59" s="73" t="s">
        <v>144</v>
      </c>
      <c r="C59" s="63" t="s">
        <v>13</v>
      </c>
      <c r="D59" s="117" t="s">
        <v>18</v>
      </c>
      <c r="E59" s="187" t="s">
        <v>38</v>
      </c>
      <c r="F59" s="291"/>
      <c r="G59" s="160">
        <v>1203.42</v>
      </c>
      <c r="H59" s="235"/>
      <c r="I59" s="31"/>
      <c r="J59" s="217"/>
      <c r="K59" s="211"/>
      <c r="L59" s="219"/>
      <c r="M59" s="222">
        <v>0.35</v>
      </c>
      <c r="N59" s="66">
        <f t="shared" si="1"/>
        <v>421.197</v>
      </c>
      <c r="O59" s="89">
        <v>42265</v>
      </c>
      <c r="P59" s="66">
        <v>881.61</v>
      </c>
      <c r="Q59" s="25">
        <v>2153</v>
      </c>
      <c r="R59" s="28">
        <f t="shared" si="0"/>
        <v>2153</v>
      </c>
    </row>
    <row r="60" spans="1:18" s="9" customFormat="1" ht="13.5" thickBot="1">
      <c r="A60" s="270"/>
      <c r="B60" s="44" t="s">
        <v>13</v>
      </c>
      <c r="C60" s="79" t="s">
        <v>13</v>
      </c>
      <c r="D60" s="47" t="s">
        <v>226</v>
      </c>
      <c r="E60" s="175" t="s">
        <v>227</v>
      </c>
      <c r="F60" s="292"/>
      <c r="G60" s="179">
        <v>610</v>
      </c>
      <c r="H60" s="205"/>
      <c r="I60" s="49"/>
      <c r="J60" s="213"/>
      <c r="K60" s="207"/>
      <c r="L60" s="218"/>
      <c r="M60" s="221">
        <v>0.35</v>
      </c>
      <c r="N60" s="39">
        <f t="shared" si="1"/>
        <v>213.5</v>
      </c>
      <c r="O60" s="90">
        <v>42265</v>
      </c>
      <c r="P60" s="39">
        <v>446.87</v>
      </c>
      <c r="Q60" s="42">
        <v>1092</v>
      </c>
      <c r="R60" s="28">
        <f t="shared" si="0"/>
        <v>1092</v>
      </c>
    </row>
    <row r="61" spans="1:18" s="9" customFormat="1">
      <c r="A61" s="143" t="s">
        <v>153</v>
      </c>
      <c r="B61" s="62" t="s">
        <v>152</v>
      </c>
      <c r="C61" s="63" t="s">
        <v>13</v>
      </c>
      <c r="D61" s="67" t="s">
        <v>154</v>
      </c>
      <c r="E61" s="61" t="s">
        <v>155</v>
      </c>
      <c r="F61" s="61" t="s">
        <v>15</v>
      </c>
      <c r="G61" s="116">
        <v>264.12</v>
      </c>
      <c r="H61" s="204"/>
      <c r="I61" s="50"/>
      <c r="J61" s="247"/>
      <c r="K61" s="206"/>
      <c r="L61" s="215"/>
      <c r="M61" s="220">
        <v>0.18</v>
      </c>
      <c r="N61" s="13">
        <f t="shared" si="1"/>
        <v>47.541600000000003</v>
      </c>
      <c r="O61" s="115">
        <v>41003</v>
      </c>
      <c r="P61" s="13">
        <v>309.08</v>
      </c>
      <c r="Q61" s="26">
        <v>986</v>
      </c>
      <c r="R61" s="28">
        <f t="shared" si="0"/>
        <v>986</v>
      </c>
    </row>
    <row r="62" spans="1:18" s="9" customFormat="1" ht="13.5" thickBot="1">
      <c r="A62" s="144" t="s">
        <v>39</v>
      </c>
      <c r="B62" s="48" t="s">
        <v>13</v>
      </c>
      <c r="C62" s="48" t="s">
        <v>13</v>
      </c>
      <c r="D62" s="46" t="s">
        <v>18</v>
      </c>
      <c r="E62" s="61" t="s">
        <v>112</v>
      </c>
      <c r="F62" s="24" t="s">
        <v>15</v>
      </c>
      <c r="G62" s="38">
        <v>411.06</v>
      </c>
      <c r="H62" s="205"/>
      <c r="I62" s="49"/>
      <c r="J62" s="213"/>
      <c r="K62" s="207"/>
      <c r="L62" s="218"/>
      <c r="M62" s="221">
        <v>0.4</v>
      </c>
      <c r="N62" s="39">
        <f t="shared" si="1"/>
        <v>164.42400000000001</v>
      </c>
      <c r="O62" s="90">
        <v>39587</v>
      </c>
      <c r="P62" s="39">
        <v>395.7</v>
      </c>
      <c r="Q62" s="42">
        <v>1816</v>
      </c>
      <c r="R62" s="92">
        <f t="shared" si="0"/>
        <v>1816</v>
      </c>
    </row>
    <row r="63" spans="1:18" s="9" customFormat="1">
      <c r="A63" s="268" t="s">
        <v>40</v>
      </c>
      <c r="B63" s="87" t="s">
        <v>13</v>
      </c>
      <c r="C63" s="87" t="s">
        <v>13</v>
      </c>
      <c r="D63" s="141" t="s">
        <v>28</v>
      </c>
      <c r="E63" s="274" t="s">
        <v>41</v>
      </c>
      <c r="F63" s="290" t="s">
        <v>15</v>
      </c>
      <c r="G63" s="159">
        <v>424.27</v>
      </c>
      <c r="H63" s="204"/>
      <c r="I63" s="50"/>
      <c r="J63" s="233"/>
      <c r="K63" s="206"/>
      <c r="L63" s="215"/>
      <c r="M63" s="220">
        <v>0.4</v>
      </c>
      <c r="N63" s="13">
        <f t="shared" si="1"/>
        <v>169.708</v>
      </c>
      <c r="O63" s="88">
        <v>39643</v>
      </c>
      <c r="P63" s="13">
        <v>420.17</v>
      </c>
      <c r="Q63" s="26">
        <v>1890</v>
      </c>
      <c r="R63" s="12">
        <f t="shared" si="0"/>
        <v>1890</v>
      </c>
    </row>
    <row r="64" spans="1:18" s="9" customFormat="1" ht="13.5" thickBot="1">
      <c r="A64" s="270"/>
      <c r="B64" s="44" t="s">
        <v>13</v>
      </c>
      <c r="C64" s="79" t="s">
        <v>13</v>
      </c>
      <c r="D64" s="47" t="s">
        <v>228</v>
      </c>
      <c r="E64" s="275"/>
      <c r="F64" s="292"/>
      <c r="G64" s="183">
        <v>107.43</v>
      </c>
      <c r="H64" s="205"/>
      <c r="I64" s="49"/>
      <c r="J64" s="213"/>
      <c r="K64" s="207"/>
      <c r="L64" s="218"/>
      <c r="M64" s="221">
        <v>0.4</v>
      </c>
      <c r="N64" s="39">
        <f t="shared" si="1"/>
        <v>42.972000000000008</v>
      </c>
      <c r="O64" s="90">
        <v>38912</v>
      </c>
      <c r="P64" s="39">
        <v>75.19</v>
      </c>
      <c r="Q64" s="42">
        <v>428</v>
      </c>
      <c r="R64" s="92">
        <f t="shared" si="0"/>
        <v>428</v>
      </c>
    </row>
    <row r="65" spans="1:18" s="9" customFormat="1">
      <c r="A65" s="286" t="s">
        <v>42</v>
      </c>
      <c r="B65" s="197" t="s">
        <v>144</v>
      </c>
      <c r="C65" s="43" t="s">
        <v>13</v>
      </c>
      <c r="D65" s="23" t="s">
        <v>18</v>
      </c>
      <c r="E65" s="114" t="s">
        <v>43</v>
      </c>
      <c r="F65" s="288" t="s">
        <v>32</v>
      </c>
      <c r="G65" s="159">
        <v>76.53</v>
      </c>
      <c r="H65" s="204"/>
      <c r="I65" s="50"/>
      <c r="J65" s="233"/>
      <c r="K65" s="206"/>
      <c r="L65" s="215"/>
      <c r="M65" s="220">
        <v>0.4</v>
      </c>
      <c r="N65" s="13">
        <f t="shared" si="1"/>
        <v>30.612000000000002</v>
      </c>
      <c r="O65" s="88">
        <v>44509</v>
      </c>
      <c r="P65" s="13">
        <v>277.17</v>
      </c>
      <c r="Q65" s="26">
        <v>431</v>
      </c>
      <c r="R65" s="12">
        <f t="shared" ref="R65:R106" si="3">L65+Q65</f>
        <v>431</v>
      </c>
    </row>
    <row r="66" spans="1:18" s="9" customFormat="1">
      <c r="A66" s="310"/>
      <c r="B66" s="73" t="s">
        <v>146</v>
      </c>
      <c r="C66" s="17" t="s">
        <v>13</v>
      </c>
      <c r="D66" s="23" t="s">
        <v>18</v>
      </c>
      <c r="E66" s="114" t="s">
        <v>44</v>
      </c>
      <c r="F66" s="311"/>
      <c r="G66" s="160">
        <v>124.36</v>
      </c>
      <c r="H66" s="204"/>
      <c r="I66" s="50"/>
      <c r="J66" s="217"/>
      <c r="K66" s="206"/>
      <c r="L66" s="215"/>
      <c r="M66" s="220">
        <v>0.4</v>
      </c>
      <c r="N66" s="13">
        <f t="shared" ref="N66:N128" si="4">G66*M66</f>
        <v>49.744</v>
      </c>
      <c r="O66" s="89" t="s">
        <v>100</v>
      </c>
      <c r="P66" s="13"/>
      <c r="Q66" s="26">
        <v>704</v>
      </c>
      <c r="R66" s="28">
        <f t="shared" si="3"/>
        <v>704</v>
      </c>
    </row>
    <row r="67" spans="1:18" s="9" customFormat="1">
      <c r="A67" s="310"/>
      <c r="B67" s="27" t="s">
        <v>145</v>
      </c>
      <c r="C67" s="17" t="s">
        <v>13</v>
      </c>
      <c r="D67" s="23" t="s">
        <v>18</v>
      </c>
      <c r="E67" s="114" t="s">
        <v>43</v>
      </c>
      <c r="F67" s="311"/>
      <c r="G67" s="160">
        <v>97.31</v>
      </c>
      <c r="H67" s="204"/>
      <c r="I67" s="50"/>
      <c r="J67" s="217"/>
      <c r="K67" s="206"/>
      <c r="L67" s="215"/>
      <c r="M67" s="220">
        <v>0.4</v>
      </c>
      <c r="N67" s="13">
        <f t="shared" si="4"/>
        <v>38.924000000000007</v>
      </c>
      <c r="O67" s="89">
        <v>43769</v>
      </c>
      <c r="P67" s="13">
        <v>334.63</v>
      </c>
      <c r="Q67" s="26">
        <v>609</v>
      </c>
      <c r="R67" s="28">
        <f t="shared" si="3"/>
        <v>609</v>
      </c>
    </row>
    <row r="68" spans="1:18" s="9" customFormat="1">
      <c r="A68" s="310"/>
      <c r="B68" s="27" t="s">
        <v>144</v>
      </c>
      <c r="C68" s="17" t="s">
        <v>13</v>
      </c>
      <c r="D68" s="23" t="s">
        <v>18</v>
      </c>
      <c r="E68" s="114" t="s">
        <v>44</v>
      </c>
      <c r="F68" s="311"/>
      <c r="G68" s="160">
        <v>79.83</v>
      </c>
      <c r="H68" s="204"/>
      <c r="I68" s="50"/>
      <c r="J68" s="217"/>
      <c r="K68" s="206"/>
      <c r="L68" s="215"/>
      <c r="M68" s="220">
        <v>0.4</v>
      </c>
      <c r="N68" s="13">
        <f t="shared" si="4"/>
        <v>31.932000000000002</v>
      </c>
      <c r="O68" s="89">
        <v>40430</v>
      </c>
      <c r="P68" s="13">
        <v>104.15</v>
      </c>
      <c r="Q68" s="26">
        <v>382</v>
      </c>
      <c r="R68" s="28">
        <f t="shared" si="3"/>
        <v>382</v>
      </c>
    </row>
    <row r="69" spans="1:18" s="9" customFormat="1">
      <c r="A69" s="310"/>
      <c r="B69" s="27" t="s">
        <v>144</v>
      </c>
      <c r="C69" s="29" t="s">
        <v>13</v>
      </c>
      <c r="D69" s="16" t="s">
        <v>184</v>
      </c>
      <c r="E69" s="187" t="s">
        <v>44</v>
      </c>
      <c r="F69" s="311"/>
      <c r="G69" s="189">
        <v>48.04</v>
      </c>
      <c r="H69" s="235"/>
      <c r="I69" s="31"/>
      <c r="J69" s="217"/>
      <c r="K69" s="211"/>
      <c r="L69" s="219"/>
      <c r="M69" s="222">
        <v>0.4</v>
      </c>
      <c r="N69" s="66">
        <f t="shared" si="4"/>
        <v>19.216000000000001</v>
      </c>
      <c r="O69" s="89" t="s">
        <v>100</v>
      </c>
      <c r="P69" s="66"/>
      <c r="Q69" s="25">
        <v>272</v>
      </c>
      <c r="R69" s="28">
        <f t="shared" si="3"/>
        <v>272</v>
      </c>
    </row>
    <row r="70" spans="1:18" s="9" customFormat="1" ht="13.5" thickBot="1">
      <c r="A70" s="287"/>
      <c r="B70" s="44" t="s">
        <v>143</v>
      </c>
      <c r="C70" s="79" t="s">
        <v>13</v>
      </c>
      <c r="D70" s="47" t="s">
        <v>176</v>
      </c>
      <c r="E70" s="175" t="s">
        <v>185</v>
      </c>
      <c r="F70" s="289"/>
      <c r="G70" s="178">
        <v>467</v>
      </c>
      <c r="H70" s="229">
        <v>0.24</v>
      </c>
      <c r="I70" s="39">
        <f>G70*24%</f>
        <v>112.08</v>
      </c>
      <c r="J70" s="90" t="s">
        <v>100</v>
      </c>
      <c r="K70" s="40"/>
      <c r="L70" s="41">
        <v>342</v>
      </c>
      <c r="M70" s="221">
        <v>0.44</v>
      </c>
      <c r="N70" s="39">
        <f t="shared" si="4"/>
        <v>205.48</v>
      </c>
      <c r="O70" s="90" t="s">
        <v>100</v>
      </c>
      <c r="P70" s="39"/>
      <c r="Q70" s="42">
        <v>616</v>
      </c>
      <c r="R70" s="92">
        <f t="shared" si="3"/>
        <v>958</v>
      </c>
    </row>
    <row r="71" spans="1:18" s="9" customFormat="1">
      <c r="A71" s="76" t="s">
        <v>45</v>
      </c>
      <c r="B71" s="27" t="s">
        <v>13</v>
      </c>
      <c r="C71" s="27" t="s">
        <v>13</v>
      </c>
      <c r="D71" s="16" t="s">
        <v>46</v>
      </c>
      <c r="E71" s="32" t="s">
        <v>82</v>
      </c>
      <c r="F71" s="114" t="s">
        <v>15</v>
      </c>
      <c r="G71" s="33">
        <v>85.92</v>
      </c>
      <c r="H71" s="204"/>
      <c r="I71" s="50"/>
      <c r="J71" s="233"/>
      <c r="K71" s="206"/>
      <c r="L71" s="215"/>
      <c r="M71" s="220">
        <v>0.4</v>
      </c>
      <c r="N71" s="13">
        <f t="shared" si="4"/>
        <v>34.368000000000002</v>
      </c>
      <c r="O71" s="88">
        <v>43648</v>
      </c>
      <c r="P71" s="13">
        <v>255.85</v>
      </c>
      <c r="Q71" s="26">
        <v>474</v>
      </c>
      <c r="R71" s="12">
        <f t="shared" si="3"/>
        <v>474</v>
      </c>
    </row>
    <row r="72" spans="1:18" s="9" customFormat="1">
      <c r="A72" s="77" t="s">
        <v>47</v>
      </c>
      <c r="B72" s="27" t="s">
        <v>144</v>
      </c>
      <c r="C72" s="17" t="s">
        <v>13</v>
      </c>
      <c r="D72" s="16" t="s">
        <v>18</v>
      </c>
      <c r="E72" s="108" t="s">
        <v>83</v>
      </c>
      <c r="F72" s="107" t="s">
        <v>17</v>
      </c>
      <c r="G72" s="33">
        <v>176.39</v>
      </c>
      <c r="H72" s="204"/>
      <c r="I72" s="50"/>
      <c r="J72" s="233"/>
      <c r="K72" s="206"/>
      <c r="L72" s="215"/>
      <c r="M72" s="220">
        <v>0.3</v>
      </c>
      <c r="N72" s="13">
        <f t="shared" si="4"/>
        <v>52.916999999999994</v>
      </c>
      <c r="O72" s="88" t="s">
        <v>100</v>
      </c>
      <c r="P72" s="13"/>
      <c r="Q72" s="26">
        <v>1457</v>
      </c>
      <c r="R72" s="28">
        <f t="shared" si="3"/>
        <v>1457</v>
      </c>
    </row>
    <row r="73" spans="1:18" s="9" customFormat="1">
      <c r="A73" s="145" t="s">
        <v>186</v>
      </c>
      <c r="B73" s="74" t="s">
        <v>187</v>
      </c>
      <c r="C73" s="29" t="s">
        <v>13</v>
      </c>
      <c r="D73" s="16" t="s">
        <v>184</v>
      </c>
      <c r="E73" s="16" t="s">
        <v>188</v>
      </c>
      <c r="F73" s="16" t="s">
        <v>15</v>
      </c>
      <c r="G73" s="121">
        <v>145.59</v>
      </c>
      <c r="H73" s="204"/>
      <c r="I73" s="50"/>
      <c r="J73" s="233"/>
      <c r="K73" s="206"/>
      <c r="L73" s="215"/>
      <c r="M73" s="220">
        <v>0.3</v>
      </c>
      <c r="N73" s="13">
        <f t="shared" si="4"/>
        <v>43.677</v>
      </c>
      <c r="O73" s="88">
        <v>45460</v>
      </c>
      <c r="P73" s="13">
        <v>949.27</v>
      </c>
      <c r="Q73" s="26">
        <v>1149</v>
      </c>
      <c r="R73" s="28">
        <f t="shared" si="3"/>
        <v>1149</v>
      </c>
    </row>
    <row r="74" spans="1:18" s="9" customFormat="1" ht="13.5" thickBot="1">
      <c r="A74" s="78" t="s">
        <v>48</v>
      </c>
      <c r="B74" s="44" t="s">
        <v>144</v>
      </c>
      <c r="C74" s="45" t="s">
        <v>13</v>
      </c>
      <c r="D74" s="46" t="s">
        <v>24</v>
      </c>
      <c r="E74" s="147" t="s">
        <v>85</v>
      </c>
      <c r="F74" s="139" t="s">
        <v>81</v>
      </c>
      <c r="G74" s="38">
        <v>172.3</v>
      </c>
      <c r="H74" s="205"/>
      <c r="I74" s="49"/>
      <c r="J74" s="213"/>
      <c r="K74" s="207"/>
      <c r="L74" s="218"/>
      <c r="M74" s="221">
        <v>0.3</v>
      </c>
      <c r="N74" s="39">
        <f t="shared" si="4"/>
        <v>51.690000000000005</v>
      </c>
      <c r="O74" s="90" t="s">
        <v>100</v>
      </c>
      <c r="P74" s="39"/>
      <c r="Q74" s="42">
        <v>1423</v>
      </c>
      <c r="R74" s="92">
        <f t="shared" si="3"/>
        <v>1423</v>
      </c>
    </row>
    <row r="75" spans="1:18" s="9" customFormat="1">
      <c r="A75" s="268" t="s">
        <v>49</v>
      </c>
      <c r="B75" s="27" t="s">
        <v>13</v>
      </c>
      <c r="C75" s="74" t="s">
        <v>13</v>
      </c>
      <c r="D75" s="16" t="s">
        <v>18</v>
      </c>
      <c r="E75" s="271" t="s">
        <v>86</v>
      </c>
      <c r="F75" s="290" t="s">
        <v>77</v>
      </c>
      <c r="G75" s="159">
        <v>56.87</v>
      </c>
      <c r="H75" s="204"/>
      <c r="I75" s="50"/>
      <c r="J75" s="248"/>
      <c r="K75" s="206"/>
      <c r="L75" s="215"/>
      <c r="M75" s="220">
        <v>0.4</v>
      </c>
      <c r="N75" s="13">
        <f t="shared" si="4"/>
        <v>22.748000000000001</v>
      </c>
      <c r="O75" s="93">
        <v>42772</v>
      </c>
      <c r="P75" s="13">
        <v>123.31</v>
      </c>
      <c r="Q75" s="26">
        <v>272</v>
      </c>
      <c r="R75" s="12">
        <f t="shared" si="3"/>
        <v>272</v>
      </c>
    </row>
    <row r="76" spans="1:18" s="9" customFormat="1">
      <c r="A76" s="269"/>
      <c r="B76" s="73" t="s">
        <v>13</v>
      </c>
      <c r="C76" s="62" t="s">
        <v>13</v>
      </c>
      <c r="D76" s="61" t="s">
        <v>18</v>
      </c>
      <c r="E76" s="272"/>
      <c r="F76" s="291"/>
      <c r="G76" s="160">
        <v>69.03</v>
      </c>
      <c r="H76" s="204"/>
      <c r="I76" s="50"/>
      <c r="J76" s="249"/>
      <c r="K76" s="206"/>
      <c r="L76" s="215"/>
      <c r="M76" s="220">
        <v>0.4</v>
      </c>
      <c r="N76" s="13">
        <f t="shared" si="4"/>
        <v>27.612000000000002</v>
      </c>
      <c r="O76" s="94">
        <v>42772</v>
      </c>
      <c r="P76" s="13">
        <v>149.65</v>
      </c>
      <c r="Q76" s="26">
        <v>330</v>
      </c>
      <c r="R76" s="28">
        <f t="shared" si="3"/>
        <v>330</v>
      </c>
    </row>
    <row r="77" spans="1:18" s="9" customFormat="1">
      <c r="A77" s="269"/>
      <c r="B77" s="73" t="s">
        <v>13</v>
      </c>
      <c r="C77" s="62" t="s">
        <v>13</v>
      </c>
      <c r="D77" s="61" t="s">
        <v>24</v>
      </c>
      <c r="E77" s="273"/>
      <c r="F77" s="291"/>
      <c r="G77" s="160">
        <v>95.42</v>
      </c>
      <c r="H77" s="235"/>
      <c r="I77" s="31"/>
      <c r="J77" s="249"/>
      <c r="K77" s="211"/>
      <c r="L77" s="219"/>
      <c r="M77" s="222">
        <v>0.4</v>
      </c>
      <c r="N77" s="66">
        <f t="shared" si="4"/>
        <v>38.167999999999999</v>
      </c>
      <c r="O77" s="94" t="s">
        <v>100</v>
      </c>
      <c r="P77" s="66"/>
      <c r="Q77" s="25">
        <v>540</v>
      </c>
      <c r="R77" s="28">
        <f t="shared" si="3"/>
        <v>540</v>
      </c>
    </row>
    <row r="78" spans="1:18" s="9" customFormat="1" ht="13.5" thickBot="1">
      <c r="A78" s="270"/>
      <c r="B78" s="133" t="s">
        <v>187</v>
      </c>
      <c r="C78" s="120" t="s">
        <v>13</v>
      </c>
      <c r="D78" s="122" t="s">
        <v>176</v>
      </c>
      <c r="E78" s="68" t="s">
        <v>189</v>
      </c>
      <c r="F78" s="292"/>
      <c r="G78" s="179">
        <v>75.739999999999995</v>
      </c>
      <c r="H78" s="205"/>
      <c r="I78" s="49"/>
      <c r="J78" s="250"/>
      <c r="K78" s="207"/>
      <c r="L78" s="218"/>
      <c r="M78" s="221">
        <v>0.4</v>
      </c>
      <c r="N78" s="39">
        <f t="shared" si="4"/>
        <v>30.295999999999999</v>
      </c>
      <c r="O78" s="123">
        <v>42772</v>
      </c>
      <c r="P78" s="39">
        <v>184.6</v>
      </c>
      <c r="Q78" s="42">
        <v>407</v>
      </c>
      <c r="R78" s="92">
        <f t="shared" si="3"/>
        <v>407</v>
      </c>
    </row>
    <row r="79" spans="1:18" s="9" customFormat="1" ht="13.5" thickBot="1">
      <c r="A79" s="148" t="s">
        <v>229</v>
      </c>
      <c r="B79" s="75" t="s">
        <v>13</v>
      </c>
      <c r="C79" s="128" t="s">
        <v>13</v>
      </c>
      <c r="D79" s="51" t="s">
        <v>230</v>
      </c>
      <c r="E79" s="129" t="s">
        <v>231</v>
      </c>
      <c r="F79" s="129" t="s">
        <v>30</v>
      </c>
      <c r="G79" s="54">
        <v>1175.44</v>
      </c>
      <c r="H79" s="260"/>
      <c r="I79" s="55"/>
      <c r="J79" s="251"/>
      <c r="K79" s="56"/>
      <c r="L79" s="153"/>
      <c r="M79" s="223">
        <v>0.4</v>
      </c>
      <c r="N79" s="71">
        <f t="shared" si="4"/>
        <v>470.17600000000004</v>
      </c>
      <c r="O79" s="96">
        <v>39953</v>
      </c>
      <c r="P79" s="71">
        <v>1313.74</v>
      </c>
      <c r="Q79" s="57">
        <v>5415</v>
      </c>
      <c r="R79" s="149">
        <f t="shared" si="3"/>
        <v>5415</v>
      </c>
    </row>
    <row r="80" spans="1:18" s="9" customFormat="1">
      <c r="A80" s="268" t="s">
        <v>190</v>
      </c>
      <c r="B80" s="27" t="s">
        <v>191</v>
      </c>
      <c r="C80" s="29" t="s">
        <v>13</v>
      </c>
      <c r="D80" s="16" t="s">
        <v>176</v>
      </c>
      <c r="E80" s="114" t="s">
        <v>192</v>
      </c>
      <c r="F80" s="290" t="s">
        <v>23</v>
      </c>
      <c r="G80" s="190">
        <v>41.31</v>
      </c>
      <c r="H80" s="204"/>
      <c r="I80" s="50"/>
      <c r="J80" s="252"/>
      <c r="K80" s="206"/>
      <c r="L80" s="215"/>
      <c r="M80" s="220">
        <v>0.4</v>
      </c>
      <c r="N80" s="13">
        <f t="shared" si="4"/>
        <v>16.524000000000001</v>
      </c>
      <c r="O80" s="124">
        <v>44090</v>
      </c>
      <c r="P80" s="13">
        <v>202.65</v>
      </c>
      <c r="Q80" s="26">
        <v>345</v>
      </c>
      <c r="R80" s="12">
        <f t="shared" si="3"/>
        <v>345</v>
      </c>
    </row>
    <row r="81" spans="1:18" s="9" customFormat="1" ht="13.5" thickBot="1">
      <c r="A81" s="270"/>
      <c r="B81" s="44" t="s">
        <v>144</v>
      </c>
      <c r="C81" s="79" t="s">
        <v>13</v>
      </c>
      <c r="D81" s="47" t="s">
        <v>193</v>
      </c>
      <c r="E81" s="175" t="s">
        <v>194</v>
      </c>
      <c r="F81" s="292"/>
      <c r="G81" s="178">
        <v>311.64</v>
      </c>
      <c r="H81" s="205"/>
      <c r="I81" s="49"/>
      <c r="J81" s="250"/>
      <c r="K81" s="207"/>
      <c r="L81" s="218"/>
      <c r="M81" s="221">
        <v>0.45</v>
      </c>
      <c r="N81" s="39">
        <f t="shared" si="4"/>
        <v>140.238</v>
      </c>
      <c r="O81" s="123">
        <v>43809</v>
      </c>
      <c r="P81" s="39">
        <v>1388.1</v>
      </c>
      <c r="Q81" s="42">
        <v>2494</v>
      </c>
      <c r="R81" s="92">
        <f t="shared" si="3"/>
        <v>2494</v>
      </c>
    </row>
    <row r="82" spans="1:18" s="9" customFormat="1">
      <c r="A82" s="286" t="s">
        <v>50</v>
      </c>
      <c r="B82" s="27" t="s">
        <v>143</v>
      </c>
      <c r="C82" s="17" t="s">
        <v>13</v>
      </c>
      <c r="D82" s="16" t="s">
        <v>64</v>
      </c>
      <c r="E82" s="185" t="s">
        <v>113</v>
      </c>
      <c r="F82" s="288" t="s">
        <v>29</v>
      </c>
      <c r="G82" s="159">
        <v>969.48</v>
      </c>
      <c r="H82" s="204"/>
      <c r="I82" s="50"/>
      <c r="J82" s="233"/>
      <c r="K82" s="206"/>
      <c r="L82" s="215"/>
      <c r="M82" s="220">
        <v>0.45</v>
      </c>
      <c r="N82" s="13">
        <f t="shared" si="4"/>
        <v>436.26600000000002</v>
      </c>
      <c r="O82" s="88">
        <v>43496</v>
      </c>
      <c r="P82" s="13">
        <v>4013.47</v>
      </c>
      <c r="Q82" s="26">
        <v>7706</v>
      </c>
      <c r="R82" s="12">
        <f t="shared" si="3"/>
        <v>7706</v>
      </c>
    </row>
    <row r="83" spans="1:18" s="9" customFormat="1" ht="13.5" thickBot="1">
      <c r="A83" s="287"/>
      <c r="B83" s="44" t="s">
        <v>144</v>
      </c>
      <c r="C83" s="79" t="s">
        <v>13</v>
      </c>
      <c r="D83" s="46" t="s">
        <v>64</v>
      </c>
      <c r="E83" s="196" t="s">
        <v>114</v>
      </c>
      <c r="F83" s="289"/>
      <c r="G83" s="183">
        <v>886.86</v>
      </c>
      <c r="H83" s="205"/>
      <c r="I83" s="49"/>
      <c r="J83" s="213"/>
      <c r="K83" s="207"/>
      <c r="L83" s="218"/>
      <c r="M83" s="221">
        <v>0.45</v>
      </c>
      <c r="N83" s="39">
        <f t="shared" si="4"/>
        <v>399.08699999999999</v>
      </c>
      <c r="O83" s="90">
        <v>43496</v>
      </c>
      <c r="P83" s="39">
        <v>3671.43</v>
      </c>
      <c r="Q83" s="42">
        <v>7050</v>
      </c>
      <c r="R83" s="92">
        <f t="shared" si="3"/>
        <v>7050</v>
      </c>
    </row>
    <row r="84" spans="1:18" s="9" customFormat="1">
      <c r="A84" s="268" t="s">
        <v>51</v>
      </c>
      <c r="B84" s="58" t="s">
        <v>146</v>
      </c>
      <c r="C84" s="17" t="s">
        <v>13</v>
      </c>
      <c r="D84" s="16" t="s">
        <v>64</v>
      </c>
      <c r="E84" s="191" t="s">
        <v>88</v>
      </c>
      <c r="F84" s="290" t="s">
        <v>81</v>
      </c>
      <c r="G84" s="195">
        <v>683.85</v>
      </c>
      <c r="H84" s="204"/>
      <c r="I84" s="50"/>
      <c r="J84" s="242"/>
      <c r="K84" s="206"/>
      <c r="L84" s="215"/>
      <c r="M84" s="220">
        <v>0.45</v>
      </c>
      <c r="N84" s="13">
        <f t="shared" si="4"/>
        <v>307.73250000000002</v>
      </c>
      <c r="O84" s="91">
        <v>43794</v>
      </c>
      <c r="P84" s="13">
        <v>3025.78</v>
      </c>
      <c r="Q84" s="26">
        <v>5470</v>
      </c>
      <c r="R84" s="12">
        <f t="shared" si="3"/>
        <v>5470</v>
      </c>
    </row>
    <row r="85" spans="1:18" s="9" customFormat="1">
      <c r="A85" s="269"/>
      <c r="B85" s="27" t="s">
        <v>144</v>
      </c>
      <c r="C85" s="17" t="s">
        <v>13</v>
      </c>
      <c r="D85" s="16" t="s">
        <v>64</v>
      </c>
      <c r="E85" s="194" t="s">
        <v>90</v>
      </c>
      <c r="F85" s="291"/>
      <c r="G85" s="160">
        <v>120.51</v>
      </c>
      <c r="H85" s="204"/>
      <c r="I85" s="50"/>
      <c r="J85" s="217"/>
      <c r="K85" s="206"/>
      <c r="L85" s="215"/>
      <c r="M85" s="220">
        <v>0.45</v>
      </c>
      <c r="N85" s="13">
        <f t="shared" si="4"/>
        <v>54.229500000000002</v>
      </c>
      <c r="O85" s="89">
        <v>43803</v>
      </c>
      <c r="P85" s="13">
        <v>536.77</v>
      </c>
      <c r="Q85" s="26">
        <v>965</v>
      </c>
      <c r="R85" s="28">
        <f t="shared" si="3"/>
        <v>965</v>
      </c>
    </row>
    <row r="86" spans="1:18" s="9" customFormat="1">
      <c r="A86" s="269"/>
      <c r="B86" s="27" t="s">
        <v>145</v>
      </c>
      <c r="C86" s="17" t="s">
        <v>13</v>
      </c>
      <c r="D86" s="61" t="s">
        <v>28</v>
      </c>
      <c r="E86" s="186" t="s">
        <v>88</v>
      </c>
      <c r="F86" s="291"/>
      <c r="G86" s="160">
        <v>164.47</v>
      </c>
      <c r="H86" s="204"/>
      <c r="I86" s="50"/>
      <c r="J86" s="217"/>
      <c r="K86" s="206"/>
      <c r="L86" s="215"/>
      <c r="M86" s="220">
        <v>0.4</v>
      </c>
      <c r="N86" s="13">
        <f t="shared" si="4"/>
        <v>65.787999999999997</v>
      </c>
      <c r="O86" s="89">
        <v>43769</v>
      </c>
      <c r="P86" s="13">
        <v>353.04</v>
      </c>
      <c r="Q86" s="26">
        <v>642</v>
      </c>
      <c r="R86" s="28">
        <f t="shared" si="3"/>
        <v>642</v>
      </c>
    </row>
    <row r="87" spans="1:18" s="9" customFormat="1">
      <c r="A87" s="269"/>
      <c r="B87" s="27" t="s">
        <v>145</v>
      </c>
      <c r="C87" s="17" t="s">
        <v>13</v>
      </c>
      <c r="D87" s="61" t="s">
        <v>52</v>
      </c>
      <c r="E87" s="186" t="s">
        <v>76</v>
      </c>
      <c r="F87" s="291"/>
      <c r="G87" s="160">
        <v>20.54</v>
      </c>
      <c r="H87" s="204"/>
      <c r="I87" s="50"/>
      <c r="J87" s="234"/>
      <c r="K87" s="206"/>
      <c r="L87" s="215"/>
      <c r="M87" s="220">
        <v>0.4</v>
      </c>
      <c r="N87" s="13">
        <f t="shared" si="4"/>
        <v>8.2159999999999993</v>
      </c>
      <c r="O87" s="34" t="s">
        <v>104</v>
      </c>
      <c r="P87" s="13"/>
      <c r="Q87" s="26">
        <v>95</v>
      </c>
      <c r="R87" s="28">
        <f t="shared" si="3"/>
        <v>95</v>
      </c>
    </row>
    <row r="88" spans="1:18" s="9" customFormat="1" ht="13.5" thickBot="1">
      <c r="A88" s="270"/>
      <c r="B88" s="44" t="s">
        <v>144</v>
      </c>
      <c r="C88" s="45" t="s">
        <v>13</v>
      </c>
      <c r="D88" s="81" t="s">
        <v>28</v>
      </c>
      <c r="E88" s="192" t="s">
        <v>89</v>
      </c>
      <c r="F88" s="292"/>
      <c r="G88" s="183">
        <v>96.03</v>
      </c>
      <c r="H88" s="205"/>
      <c r="I88" s="49"/>
      <c r="J88" s="236"/>
      <c r="K88" s="207"/>
      <c r="L88" s="218"/>
      <c r="M88" s="221">
        <v>0.4</v>
      </c>
      <c r="N88" s="39">
        <f t="shared" si="4"/>
        <v>38.412000000000006</v>
      </c>
      <c r="O88" s="38" t="s">
        <v>104</v>
      </c>
      <c r="P88" s="39"/>
      <c r="Q88" s="42">
        <v>445</v>
      </c>
      <c r="R88" s="92">
        <f t="shared" si="3"/>
        <v>445</v>
      </c>
    </row>
    <row r="89" spans="1:18" s="9" customFormat="1">
      <c r="A89" s="286" t="s">
        <v>53</v>
      </c>
      <c r="B89" s="27" t="s">
        <v>13</v>
      </c>
      <c r="C89" s="29" t="s">
        <v>13</v>
      </c>
      <c r="D89" s="80" t="s">
        <v>24</v>
      </c>
      <c r="E89" s="85" t="s">
        <v>115</v>
      </c>
      <c r="F89" s="323" t="s">
        <v>23</v>
      </c>
      <c r="G89" s="33">
        <v>81.48</v>
      </c>
      <c r="H89" s="204"/>
      <c r="I89" s="50"/>
      <c r="J89" s="248"/>
      <c r="K89" s="206"/>
      <c r="L89" s="215"/>
      <c r="M89" s="220">
        <v>0.4</v>
      </c>
      <c r="N89" s="13">
        <f t="shared" si="4"/>
        <v>32.592000000000006</v>
      </c>
      <c r="O89" s="93">
        <v>43762</v>
      </c>
      <c r="P89" s="13">
        <v>279.76</v>
      </c>
      <c r="Q89" s="26">
        <v>509</v>
      </c>
      <c r="R89" s="12">
        <f t="shared" si="3"/>
        <v>509</v>
      </c>
    </row>
    <row r="90" spans="1:18" s="9" customFormat="1">
      <c r="A90" s="310"/>
      <c r="B90" s="73" t="s">
        <v>13</v>
      </c>
      <c r="C90" s="63" t="s">
        <v>13</v>
      </c>
      <c r="D90" s="61" t="s">
        <v>87</v>
      </c>
      <c r="E90" s="30" t="s">
        <v>116</v>
      </c>
      <c r="F90" s="324"/>
      <c r="G90" s="34">
        <v>340.57</v>
      </c>
      <c r="H90" s="204"/>
      <c r="I90" s="50"/>
      <c r="J90" s="249"/>
      <c r="K90" s="206"/>
      <c r="L90" s="215"/>
      <c r="M90" s="220">
        <v>0.4</v>
      </c>
      <c r="N90" s="13">
        <f t="shared" si="4"/>
        <v>136.22800000000001</v>
      </c>
      <c r="O90" s="94" t="s">
        <v>100</v>
      </c>
      <c r="P90" s="13"/>
      <c r="Q90" s="26">
        <v>2375</v>
      </c>
      <c r="R90" s="28">
        <f t="shared" si="3"/>
        <v>2375</v>
      </c>
    </row>
    <row r="91" spans="1:18" s="9" customFormat="1">
      <c r="A91" s="310"/>
      <c r="B91" s="73" t="s">
        <v>144</v>
      </c>
      <c r="C91" s="63" t="s">
        <v>13</v>
      </c>
      <c r="D91" s="61" t="s">
        <v>87</v>
      </c>
      <c r="E91" s="30" t="s">
        <v>115</v>
      </c>
      <c r="F91" s="325"/>
      <c r="G91" s="34">
        <v>479.51</v>
      </c>
      <c r="H91" s="235"/>
      <c r="I91" s="31"/>
      <c r="J91" s="217"/>
      <c r="K91" s="211"/>
      <c r="L91" s="219"/>
      <c r="M91" s="222">
        <v>0.4</v>
      </c>
      <c r="N91" s="66">
        <f t="shared" si="4"/>
        <v>191.804</v>
      </c>
      <c r="O91" s="89">
        <v>43762</v>
      </c>
      <c r="P91" s="13">
        <v>1646.43</v>
      </c>
      <c r="Q91" s="26">
        <v>2995</v>
      </c>
      <c r="R91" s="28">
        <f t="shared" si="3"/>
        <v>2995</v>
      </c>
    </row>
    <row r="92" spans="1:18" s="9" customFormat="1" ht="13.5" thickBot="1">
      <c r="A92" s="287"/>
      <c r="B92" s="133" t="s">
        <v>143</v>
      </c>
      <c r="C92" s="119" t="s">
        <v>13</v>
      </c>
      <c r="D92" s="122" t="s">
        <v>206</v>
      </c>
      <c r="E92" s="122" t="s">
        <v>207</v>
      </c>
      <c r="F92" s="122" t="s">
        <v>30</v>
      </c>
      <c r="G92" s="126">
        <v>747.74</v>
      </c>
      <c r="H92" s="205"/>
      <c r="I92" s="49"/>
      <c r="J92" s="250"/>
      <c r="K92" s="207"/>
      <c r="L92" s="218"/>
      <c r="M92" s="221">
        <v>0.4</v>
      </c>
      <c r="N92" s="39">
        <f t="shared" si="4"/>
        <v>299.096</v>
      </c>
      <c r="O92" s="123">
        <v>43762</v>
      </c>
      <c r="P92" s="39">
        <v>2567.5</v>
      </c>
      <c r="Q92" s="42">
        <v>4670</v>
      </c>
      <c r="R92" s="92">
        <f t="shared" si="3"/>
        <v>4670</v>
      </c>
    </row>
    <row r="93" spans="1:18" s="9" customFormat="1" ht="13.5" thickBot="1">
      <c r="A93" s="150" t="s">
        <v>171</v>
      </c>
      <c r="B93" s="151" t="s">
        <v>239</v>
      </c>
      <c r="C93" s="128">
        <v>34009</v>
      </c>
      <c r="D93" s="152" t="s">
        <v>172</v>
      </c>
      <c r="E93" s="53" t="s">
        <v>173</v>
      </c>
      <c r="F93" s="53" t="s">
        <v>30</v>
      </c>
      <c r="G93" s="71">
        <v>0.04</v>
      </c>
      <c r="H93" s="55"/>
      <c r="I93" s="55"/>
      <c r="J93" s="244"/>
      <c r="K93" s="56"/>
      <c r="L93" s="153"/>
      <c r="M93" s="224">
        <v>0.3</v>
      </c>
      <c r="N93" s="55">
        <f t="shared" si="4"/>
        <v>1.2E-2</v>
      </c>
      <c r="O93" s="52" t="s">
        <v>174</v>
      </c>
      <c r="P93" s="55">
        <v>0.03</v>
      </c>
      <c r="Q93" s="245">
        <v>1</v>
      </c>
      <c r="R93" s="246">
        <f t="shared" si="3"/>
        <v>1</v>
      </c>
    </row>
    <row r="94" spans="1:18" s="9" customFormat="1">
      <c r="A94" s="268" t="s">
        <v>55</v>
      </c>
      <c r="B94" s="27" t="s">
        <v>13</v>
      </c>
      <c r="C94" s="29" t="s">
        <v>13</v>
      </c>
      <c r="D94" s="16" t="s">
        <v>18</v>
      </c>
      <c r="E94" s="99" t="s">
        <v>117</v>
      </c>
      <c r="F94" s="290" t="s">
        <v>23</v>
      </c>
      <c r="G94" s="159">
        <v>1059.06</v>
      </c>
      <c r="H94" s="204"/>
      <c r="I94" s="50"/>
      <c r="J94" s="233"/>
      <c r="K94" s="206"/>
      <c r="L94" s="215"/>
      <c r="M94" s="220">
        <v>0.4</v>
      </c>
      <c r="N94" s="13">
        <f t="shared" si="4"/>
        <v>423.62400000000002</v>
      </c>
      <c r="O94" s="88" t="s">
        <v>100</v>
      </c>
      <c r="P94" s="13"/>
      <c r="Q94" s="26">
        <v>7384</v>
      </c>
      <c r="R94" s="28">
        <f t="shared" si="3"/>
        <v>7384</v>
      </c>
    </row>
    <row r="95" spans="1:18" s="9" customFormat="1">
      <c r="A95" s="269"/>
      <c r="B95" s="73" t="s">
        <v>13</v>
      </c>
      <c r="C95" s="63" t="s">
        <v>13</v>
      </c>
      <c r="D95" s="61" t="s">
        <v>18</v>
      </c>
      <c r="E95" s="174" t="s">
        <v>118</v>
      </c>
      <c r="F95" s="291"/>
      <c r="G95" s="160">
        <v>1284.23</v>
      </c>
      <c r="H95" s="204"/>
      <c r="I95" s="50"/>
      <c r="J95" s="217"/>
      <c r="K95" s="206"/>
      <c r="L95" s="215"/>
      <c r="M95" s="220">
        <v>0.4</v>
      </c>
      <c r="N95" s="13">
        <f t="shared" si="4"/>
        <v>513.69200000000001</v>
      </c>
      <c r="O95" s="89">
        <v>42472</v>
      </c>
      <c r="P95" s="13">
        <v>3310.89</v>
      </c>
      <c r="Q95" s="26">
        <v>7752</v>
      </c>
      <c r="R95" s="28">
        <f t="shared" si="3"/>
        <v>7752</v>
      </c>
    </row>
    <row r="96" spans="1:18" s="9" customFormat="1">
      <c r="A96" s="269"/>
      <c r="B96" s="73" t="s">
        <v>13</v>
      </c>
      <c r="C96" s="63" t="s">
        <v>13</v>
      </c>
      <c r="D96" s="61" t="s">
        <v>18</v>
      </c>
      <c r="E96" s="174" t="s">
        <v>119</v>
      </c>
      <c r="F96" s="291"/>
      <c r="G96" s="160">
        <v>1753.98</v>
      </c>
      <c r="H96" s="235"/>
      <c r="I96" s="31"/>
      <c r="J96" s="217"/>
      <c r="K96" s="211"/>
      <c r="L96" s="219"/>
      <c r="M96" s="222">
        <v>0.4</v>
      </c>
      <c r="N96" s="66">
        <f t="shared" si="4"/>
        <v>701.5920000000001</v>
      </c>
      <c r="O96" s="89" t="s">
        <v>100</v>
      </c>
      <c r="P96" s="13"/>
      <c r="Q96" s="26">
        <v>12230</v>
      </c>
      <c r="R96" s="28">
        <f t="shared" si="3"/>
        <v>12230</v>
      </c>
    </row>
    <row r="97" spans="1:18" s="9" customFormat="1" ht="13.5" thickBot="1">
      <c r="A97" s="270"/>
      <c r="B97" s="44" t="s">
        <v>13</v>
      </c>
      <c r="C97" s="79" t="s">
        <v>13</v>
      </c>
      <c r="D97" s="123" t="s">
        <v>232</v>
      </c>
      <c r="E97" s="202"/>
      <c r="F97" s="292"/>
      <c r="G97" s="179">
        <v>61.63</v>
      </c>
      <c r="H97" s="205"/>
      <c r="I97" s="49"/>
      <c r="J97" s="236"/>
      <c r="K97" s="207"/>
      <c r="L97" s="218"/>
      <c r="M97" s="221">
        <v>0.4</v>
      </c>
      <c r="N97" s="39">
        <f t="shared" si="4"/>
        <v>24.652000000000001</v>
      </c>
      <c r="O97" s="38" t="s">
        <v>104</v>
      </c>
      <c r="P97" s="39"/>
      <c r="Q97" s="42">
        <v>430</v>
      </c>
      <c r="R97" s="92">
        <f t="shared" si="3"/>
        <v>430</v>
      </c>
    </row>
    <row r="98" spans="1:18" s="9" customFormat="1" ht="13.5" thickBot="1">
      <c r="A98" s="127" t="s">
        <v>213</v>
      </c>
      <c r="B98" s="75" t="s">
        <v>144</v>
      </c>
      <c r="C98" s="128" t="s">
        <v>13</v>
      </c>
      <c r="D98" s="52" t="s">
        <v>240</v>
      </c>
      <c r="E98" s="129" t="s">
        <v>215</v>
      </c>
      <c r="F98" s="53" t="s">
        <v>26</v>
      </c>
      <c r="G98" s="71">
        <v>616.66</v>
      </c>
      <c r="H98" s="260"/>
      <c r="I98" s="55"/>
      <c r="J98" s="251"/>
      <c r="K98" s="56"/>
      <c r="L98" s="153"/>
      <c r="M98" s="223">
        <v>0.4</v>
      </c>
      <c r="N98" s="71">
        <f t="shared" si="4"/>
        <v>246.66399999999999</v>
      </c>
      <c r="O98" s="96">
        <v>43705</v>
      </c>
      <c r="P98" s="71">
        <v>1650.15</v>
      </c>
      <c r="Q98" s="57">
        <v>3038</v>
      </c>
      <c r="R98" s="149">
        <f t="shared" si="3"/>
        <v>3038</v>
      </c>
    </row>
    <row r="99" spans="1:18" s="9" customFormat="1">
      <c r="A99" s="286" t="s">
        <v>56</v>
      </c>
      <c r="B99" s="27" t="s">
        <v>144</v>
      </c>
      <c r="C99" s="17" t="s">
        <v>13</v>
      </c>
      <c r="D99" s="16" t="s">
        <v>46</v>
      </c>
      <c r="E99" s="191" t="s">
        <v>78</v>
      </c>
      <c r="F99" s="288" t="s">
        <v>84</v>
      </c>
      <c r="G99" s="159">
        <v>568.29999999999995</v>
      </c>
      <c r="H99" s="204"/>
      <c r="I99" s="50"/>
      <c r="J99" s="233"/>
      <c r="K99" s="206"/>
      <c r="L99" s="215"/>
      <c r="M99" s="220">
        <v>0.4</v>
      </c>
      <c r="N99" s="13">
        <f t="shared" si="4"/>
        <v>227.32</v>
      </c>
      <c r="O99" s="88">
        <v>41277</v>
      </c>
      <c r="P99" s="13">
        <v>847.67</v>
      </c>
      <c r="Q99" s="26">
        <v>2537</v>
      </c>
      <c r="R99" s="28">
        <f t="shared" si="3"/>
        <v>2537</v>
      </c>
    </row>
    <row r="100" spans="1:18" s="9" customFormat="1" ht="13.5" thickBot="1">
      <c r="A100" s="287"/>
      <c r="B100" s="44" t="s">
        <v>13</v>
      </c>
      <c r="C100" s="48" t="s">
        <v>13</v>
      </c>
      <c r="D100" s="47" t="s">
        <v>57</v>
      </c>
      <c r="E100" s="192" t="s">
        <v>79</v>
      </c>
      <c r="F100" s="289"/>
      <c r="G100" s="183">
        <v>1261.6500000000001</v>
      </c>
      <c r="H100" s="205"/>
      <c r="I100" s="49"/>
      <c r="J100" s="213"/>
      <c r="K100" s="207"/>
      <c r="L100" s="218"/>
      <c r="M100" s="221">
        <v>0.4</v>
      </c>
      <c r="N100" s="39">
        <f t="shared" si="4"/>
        <v>504.66000000000008</v>
      </c>
      <c r="O100" s="90">
        <v>41277</v>
      </c>
      <c r="P100" s="39">
        <v>1881.87</v>
      </c>
      <c r="Q100" s="42">
        <v>5633</v>
      </c>
      <c r="R100" s="92">
        <f t="shared" si="3"/>
        <v>5633</v>
      </c>
    </row>
    <row r="101" spans="1:18" s="9" customFormat="1">
      <c r="A101" s="268" t="s">
        <v>58</v>
      </c>
      <c r="B101" s="172" t="s">
        <v>144</v>
      </c>
      <c r="C101" s="65" t="s">
        <v>13</v>
      </c>
      <c r="D101" s="64" t="s">
        <v>20</v>
      </c>
      <c r="E101" s="308" t="s">
        <v>91</v>
      </c>
      <c r="F101" s="290" t="s">
        <v>23</v>
      </c>
      <c r="G101" s="160">
        <v>319.27</v>
      </c>
      <c r="H101" s="204"/>
      <c r="I101" s="50"/>
      <c r="J101" s="217"/>
      <c r="K101" s="206"/>
      <c r="L101" s="215"/>
      <c r="M101" s="220">
        <v>0.4</v>
      </c>
      <c r="N101" s="13">
        <f t="shared" si="4"/>
        <v>127.708</v>
      </c>
      <c r="O101" s="89">
        <v>40885</v>
      </c>
      <c r="P101" s="13">
        <v>370.47</v>
      </c>
      <c r="Q101" s="26">
        <v>1217</v>
      </c>
      <c r="R101" s="28">
        <f t="shared" si="3"/>
        <v>1217</v>
      </c>
    </row>
    <row r="102" spans="1:18" s="9" customFormat="1" ht="13.5" thickBot="1">
      <c r="A102" s="270"/>
      <c r="B102" s="184" t="s">
        <v>144</v>
      </c>
      <c r="C102" s="84" t="s">
        <v>13</v>
      </c>
      <c r="D102" s="81" t="s">
        <v>20</v>
      </c>
      <c r="E102" s="309"/>
      <c r="F102" s="292"/>
      <c r="G102" s="183">
        <v>1094.99</v>
      </c>
      <c r="H102" s="205"/>
      <c r="I102" s="49"/>
      <c r="J102" s="213"/>
      <c r="K102" s="207"/>
      <c r="L102" s="218"/>
      <c r="M102" s="221">
        <v>0.4</v>
      </c>
      <c r="N102" s="39">
        <f t="shared" si="4"/>
        <v>437.99600000000004</v>
      </c>
      <c r="O102" s="90">
        <v>41761</v>
      </c>
      <c r="P102" s="39">
        <v>1646.97</v>
      </c>
      <c r="Q102" s="42">
        <v>4434</v>
      </c>
      <c r="R102" s="92">
        <f t="shared" si="3"/>
        <v>4434</v>
      </c>
    </row>
    <row r="103" spans="1:18" s="9" customFormat="1">
      <c r="A103" s="319" t="s">
        <v>59</v>
      </c>
      <c r="B103" s="27" t="s">
        <v>144</v>
      </c>
      <c r="C103" s="29" t="s">
        <v>13</v>
      </c>
      <c r="D103" s="16" t="s">
        <v>28</v>
      </c>
      <c r="E103" s="308" t="s">
        <v>120</v>
      </c>
      <c r="F103" s="288" t="s">
        <v>23</v>
      </c>
      <c r="G103" s="159">
        <v>394.17</v>
      </c>
      <c r="H103" s="235"/>
      <c r="I103" s="31"/>
      <c r="J103" s="233"/>
      <c r="K103" s="211"/>
      <c r="L103" s="219"/>
      <c r="M103" s="222">
        <v>0.4</v>
      </c>
      <c r="N103" s="66">
        <f t="shared" si="4"/>
        <v>157.66800000000001</v>
      </c>
      <c r="O103" s="88">
        <v>44062</v>
      </c>
      <c r="P103" s="66">
        <v>1022.17</v>
      </c>
      <c r="Q103" s="25">
        <v>1750</v>
      </c>
      <c r="R103" s="28">
        <f t="shared" si="3"/>
        <v>1750</v>
      </c>
    </row>
    <row r="104" spans="1:18" s="9" customFormat="1" ht="13.5" thickBot="1">
      <c r="A104" s="320"/>
      <c r="B104" s="44" t="s">
        <v>13</v>
      </c>
      <c r="C104" s="48" t="s">
        <v>13</v>
      </c>
      <c r="D104" s="47" t="s">
        <v>28</v>
      </c>
      <c r="E104" s="309"/>
      <c r="F104" s="289"/>
      <c r="G104" s="183">
        <v>369.92</v>
      </c>
      <c r="H104" s="205"/>
      <c r="I104" s="49"/>
      <c r="J104" s="213"/>
      <c r="K104" s="207"/>
      <c r="L104" s="218"/>
      <c r="M104" s="221">
        <v>0.4</v>
      </c>
      <c r="N104" s="39">
        <f t="shared" si="4"/>
        <v>147.96800000000002</v>
      </c>
      <c r="O104" s="90">
        <v>44062</v>
      </c>
      <c r="P104" s="39">
        <v>959.29</v>
      </c>
      <c r="Q104" s="42">
        <v>1643</v>
      </c>
      <c r="R104" s="92">
        <f t="shared" si="3"/>
        <v>1643</v>
      </c>
    </row>
    <row r="105" spans="1:18" s="9" customFormat="1">
      <c r="A105" s="268" t="s">
        <v>60</v>
      </c>
      <c r="B105" s="171" t="s">
        <v>144</v>
      </c>
      <c r="C105" s="83" t="s">
        <v>13</v>
      </c>
      <c r="D105" s="80" t="s">
        <v>18</v>
      </c>
      <c r="E105" s="99" t="s">
        <v>121</v>
      </c>
      <c r="F105" s="290" t="s">
        <v>81</v>
      </c>
      <c r="G105" s="159">
        <v>1014.06</v>
      </c>
      <c r="H105" s="235"/>
      <c r="I105" s="31"/>
      <c r="J105" s="233"/>
      <c r="K105" s="211"/>
      <c r="L105" s="219"/>
      <c r="M105" s="222">
        <v>0.4</v>
      </c>
      <c r="N105" s="66">
        <f t="shared" si="4"/>
        <v>405.62400000000002</v>
      </c>
      <c r="O105" s="88">
        <v>44137</v>
      </c>
      <c r="P105" s="66">
        <v>2386.89</v>
      </c>
      <c r="Q105" s="25">
        <v>4014</v>
      </c>
      <c r="R105" s="28">
        <f t="shared" si="3"/>
        <v>4014</v>
      </c>
    </row>
    <row r="106" spans="1:18" s="9" customFormat="1">
      <c r="A106" s="269"/>
      <c r="B106" s="172" t="s">
        <v>144</v>
      </c>
      <c r="C106" s="65" t="s">
        <v>13</v>
      </c>
      <c r="D106" s="64" t="s">
        <v>18</v>
      </c>
      <c r="E106" s="321" t="s">
        <v>122</v>
      </c>
      <c r="F106" s="291"/>
      <c r="G106" s="160">
        <v>1478.92</v>
      </c>
      <c r="H106" s="235"/>
      <c r="I106" s="31"/>
      <c r="J106" s="217"/>
      <c r="K106" s="211"/>
      <c r="L106" s="219"/>
      <c r="M106" s="222">
        <v>0.4</v>
      </c>
      <c r="N106" s="66">
        <f t="shared" si="4"/>
        <v>591.5680000000001</v>
      </c>
      <c r="O106" s="89" t="s">
        <v>100</v>
      </c>
      <c r="P106" s="66"/>
      <c r="Q106" s="25">
        <v>6850</v>
      </c>
      <c r="R106" s="28">
        <f t="shared" si="3"/>
        <v>6850</v>
      </c>
    </row>
    <row r="107" spans="1:18" s="9" customFormat="1" ht="13.5" thickBot="1">
      <c r="A107" s="270"/>
      <c r="B107" s="184" t="s">
        <v>144</v>
      </c>
      <c r="C107" s="84" t="s">
        <v>13</v>
      </c>
      <c r="D107" s="81" t="s">
        <v>18</v>
      </c>
      <c r="E107" s="322"/>
      <c r="F107" s="292"/>
      <c r="G107" s="183">
        <v>67.040000000000006</v>
      </c>
      <c r="H107" s="205"/>
      <c r="I107" s="49"/>
      <c r="J107" s="213"/>
      <c r="K107" s="207"/>
      <c r="L107" s="218"/>
      <c r="M107" s="221">
        <v>0.4</v>
      </c>
      <c r="N107" s="39">
        <f t="shared" si="4"/>
        <v>26.816000000000003</v>
      </c>
      <c r="O107" s="90">
        <v>41144</v>
      </c>
      <c r="P107" s="39">
        <v>73.319999999999993</v>
      </c>
      <c r="Q107" s="42">
        <v>227</v>
      </c>
      <c r="R107" s="92">
        <f t="shared" ref="R107:R138" si="5">L107+Q107</f>
        <v>227</v>
      </c>
    </row>
    <row r="108" spans="1:18" s="9" customFormat="1">
      <c r="A108" s="286" t="s">
        <v>195</v>
      </c>
      <c r="B108" s="27" t="s">
        <v>13</v>
      </c>
      <c r="C108" s="29" t="s">
        <v>13</v>
      </c>
      <c r="D108" s="16" t="s">
        <v>184</v>
      </c>
      <c r="E108" s="114" t="s">
        <v>196</v>
      </c>
      <c r="F108" s="288" t="s">
        <v>30</v>
      </c>
      <c r="G108" s="190">
        <v>68.209999999999994</v>
      </c>
      <c r="H108" s="235"/>
      <c r="I108" s="31"/>
      <c r="J108" s="252"/>
      <c r="K108" s="211"/>
      <c r="L108" s="219"/>
      <c r="M108" s="222">
        <v>0.4</v>
      </c>
      <c r="N108" s="66">
        <f t="shared" si="4"/>
        <v>27.283999999999999</v>
      </c>
      <c r="O108" s="124">
        <v>45271</v>
      </c>
      <c r="P108" s="66">
        <v>199.58</v>
      </c>
      <c r="Q108" s="25">
        <v>340</v>
      </c>
      <c r="R108" s="28">
        <f t="shared" si="5"/>
        <v>340</v>
      </c>
    </row>
    <row r="109" spans="1:18" s="9" customFormat="1" ht="13.5" thickBot="1">
      <c r="A109" s="287"/>
      <c r="B109" s="44" t="s">
        <v>144</v>
      </c>
      <c r="C109" s="79" t="s">
        <v>13</v>
      </c>
      <c r="D109" s="47" t="s">
        <v>184</v>
      </c>
      <c r="E109" s="175" t="s">
        <v>197</v>
      </c>
      <c r="F109" s="289"/>
      <c r="G109" s="178">
        <v>389.24</v>
      </c>
      <c r="H109" s="205"/>
      <c r="I109" s="49"/>
      <c r="J109" s="250"/>
      <c r="K109" s="207"/>
      <c r="L109" s="218"/>
      <c r="M109" s="221">
        <v>0.4</v>
      </c>
      <c r="N109" s="39">
        <f t="shared" si="4"/>
        <v>155.69600000000003</v>
      </c>
      <c r="O109" s="123">
        <v>43686</v>
      </c>
      <c r="P109" s="39">
        <v>823.64</v>
      </c>
      <c r="Q109" s="42">
        <v>1516</v>
      </c>
      <c r="R109" s="92">
        <f t="shared" si="5"/>
        <v>1516</v>
      </c>
    </row>
    <row r="110" spans="1:18" s="9" customFormat="1">
      <c r="A110" s="312" t="s">
        <v>216</v>
      </c>
      <c r="B110" s="27" t="s">
        <v>13</v>
      </c>
      <c r="C110" s="27" t="s">
        <v>13</v>
      </c>
      <c r="D110" s="60" t="s">
        <v>80</v>
      </c>
      <c r="E110" s="314" t="s">
        <v>217</v>
      </c>
      <c r="F110" s="316" t="s">
        <v>15</v>
      </c>
      <c r="G110" s="159">
        <v>535.67999999999995</v>
      </c>
      <c r="H110" s="235"/>
      <c r="I110" s="31"/>
      <c r="J110" s="233"/>
      <c r="K110" s="211"/>
      <c r="L110" s="219"/>
      <c r="M110" s="222">
        <v>0.4</v>
      </c>
      <c r="N110" s="66">
        <f t="shared" si="4"/>
        <v>214.27199999999999</v>
      </c>
      <c r="O110" s="88">
        <v>44097</v>
      </c>
      <c r="P110" s="66">
        <v>941.37</v>
      </c>
      <c r="Q110" s="25">
        <v>1602</v>
      </c>
      <c r="R110" s="28">
        <f t="shared" si="5"/>
        <v>1602</v>
      </c>
    </row>
    <row r="111" spans="1:18" s="9" customFormat="1" ht="13.5" thickBot="1">
      <c r="A111" s="313"/>
      <c r="B111" s="133" t="s">
        <v>13</v>
      </c>
      <c r="C111" s="120" t="s">
        <v>13</v>
      </c>
      <c r="D111" s="47" t="s">
        <v>80</v>
      </c>
      <c r="E111" s="315"/>
      <c r="F111" s="317"/>
      <c r="G111" s="183">
        <v>353.19</v>
      </c>
      <c r="H111" s="205"/>
      <c r="I111" s="49"/>
      <c r="J111" s="236"/>
      <c r="K111" s="207"/>
      <c r="L111" s="218"/>
      <c r="M111" s="221">
        <v>0.4</v>
      </c>
      <c r="N111" s="39">
        <f t="shared" si="4"/>
        <v>141.27600000000001</v>
      </c>
      <c r="O111" s="38" t="s">
        <v>104</v>
      </c>
      <c r="P111" s="39"/>
      <c r="Q111" s="42">
        <v>1165</v>
      </c>
      <c r="R111" s="92">
        <f t="shared" si="5"/>
        <v>1165</v>
      </c>
    </row>
    <row r="112" spans="1:18" s="9" customFormat="1">
      <c r="A112" s="268" t="s">
        <v>61</v>
      </c>
      <c r="B112" s="172" t="s">
        <v>13</v>
      </c>
      <c r="C112" s="65" t="s">
        <v>13</v>
      </c>
      <c r="D112" s="64" t="s">
        <v>24</v>
      </c>
      <c r="E112" s="174" t="s">
        <v>92</v>
      </c>
      <c r="F112" s="290" t="s">
        <v>15</v>
      </c>
      <c r="G112" s="160">
        <v>190.66</v>
      </c>
      <c r="H112" s="235"/>
      <c r="I112" s="31"/>
      <c r="J112" s="234"/>
      <c r="K112" s="211"/>
      <c r="L112" s="219"/>
      <c r="M112" s="222">
        <v>0.45</v>
      </c>
      <c r="N112" s="66">
        <f t="shared" si="4"/>
        <v>85.796999999999997</v>
      </c>
      <c r="O112" s="34" t="s">
        <v>104</v>
      </c>
      <c r="P112" s="66"/>
      <c r="Q112" s="25">
        <v>1496</v>
      </c>
      <c r="R112" s="28">
        <f t="shared" si="5"/>
        <v>1496</v>
      </c>
    </row>
    <row r="113" spans="1:18" s="9" customFormat="1">
      <c r="A113" s="269"/>
      <c r="B113" s="27" t="s">
        <v>143</v>
      </c>
      <c r="C113" s="17" t="s">
        <v>13</v>
      </c>
      <c r="D113" s="64" t="s">
        <v>24</v>
      </c>
      <c r="E113" s="174" t="s">
        <v>141</v>
      </c>
      <c r="F113" s="291"/>
      <c r="G113" s="160">
        <v>74.17</v>
      </c>
      <c r="H113" s="235"/>
      <c r="I113" s="31"/>
      <c r="J113" s="217"/>
      <c r="K113" s="211"/>
      <c r="L113" s="219"/>
      <c r="M113" s="222">
        <v>0.4</v>
      </c>
      <c r="N113" s="66">
        <f t="shared" si="4"/>
        <v>29.668000000000003</v>
      </c>
      <c r="O113" s="89">
        <v>45163</v>
      </c>
      <c r="P113" s="66">
        <v>357.92</v>
      </c>
      <c r="Q113" s="25">
        <v>478</v>
      </c>
      <c r="R113" s="28">
        <f t="shared" si="5"/>
        <v>478</v>
      </c>
    </row>
    <row r="114" spans="1:18" s="9" customFormat="1">
      <c r="A114" s="269"/>
      <c r="B114" s="73" t="s">
        <v>13</v>
      </c>
      <c r="C114" s="63" t="s">
        <v>13</v>
      </c>
      <c r="D114" s="64" t="s">
        <v>24</v>
      </c>
      <c r="E114" s="174" t="s">
        <v>138</v>
      </c>
      <c r="F114" s="291"/>
      <c r="G114" s="160">
        <v>55.84</v>
      </c>
      <c r="H114" s="235"/>
      <c r="I114" s="31"/>
      <c r="J114" s="254"/>
      <c r="K114" s="211"/>
      <c r="L114" s="219"/>
      <c r="M114" s="222">
        <v>0.4</v>
      </c>
      <c r="N114" s="66">
        <f t="shared" si="4"/>
        <v>22.336000000000002</v>
      </c>
      <c r="O114" s="95">
        <v>44760</v>
      </c>
      <c r="P114" s="66">
        <v>240.53</v>
      </c>
      <c r="Q114" s="25">
        <v>356</v>
      </c>
      <c r="R114" s="28">
        <f t="shared" si="5"/>
        <v>356</v>
      </c>
    </row>
    <row r="115" spans="1:18" s="9" customFormat="1">
      <c r="A115" s="269"/>
      <c r="B115" s="73" t="s">
        <v>13</v>
      </c>
      <c r="C115" s="63" t="s">
        <v>13</v>
      </c>
      <c r="D115" s="64" t="s">
        <v>18</v>
      </c>
      <c r="E115" s="174" t="s">
        <v>139</v>
      </c>
      <c r="F115" s="291"/>
      <c r="G115" s="160">
        <v>598.21</v>
      </c>
      <c r="H115" s="235"/>
      <c r="I115" s="31"/>
      <c r="J115" s="234"/>
      <c r="K115" s="211"/>
      <c r="L115" s="219"/>
      <c r="M115" s="222">
        <v>0.4</v>
      </c>
      <c r="N115" s="66">
        <f t="shared" si="4"/>
        <v>239.28400000000002</v>
      </c>
      <c r="O115" s="34" t="s">
        <v>104</v>
      </c>
      <c r="P115" s="66"/>
      <c r="Q115" s="25">
        <v>2175</v>
      </c>
      <c r="R115" s="28">
        <f t="shared" si="5"/>
        <v>2175</v>
      </c>
    </row>
    <row r="116" spans="1:18" s="9" customFormat="1">
      <c r="A116" s="269"/>
      <c r="B116" s="172" t="s">
        <v>144</v>
      </c>
      <c r="C116" s="65" t="s">
        <v>13</v>
      </c>
      <c r="D116" s="64" t="s">
        <v>18</v>
      </c>
      <c r="E116" s="174" t="s">
        <v>140</v>
      </c>
      <c r="F116" s="291"/>
      <c r="G116" s="160">
        <v>153.25</v>
      </c>
      <c r="H116" s="235"/>
      <c r="I116" s="31"/>
      <c r="J116" s="217"/>
      <c r="K116" s="211"/>
      <c r="L116" s="219"/>
      <c r="M116" s="222">
        <v>0.4</v>
      </c>
      <c r="N116" s="66">
        <f t="shared" si="4"/>
        <v>61.300000000000004</v>
      </c>
      <c r="O116" s="89">
        <v>44760</v>
      </c>
      <c r="P116" s="66">
        <v>279.79000000000002</v>
      </c>
      <c r="Q116" s="25">
        <v>414</v>
      </c>
      <c r="R116" s="28">
        <f t="shared" si="5"/>
        <v>414</v>
      </c>
    </row>
    <row r="117" spans="1:18" s="9" customFormat="1">
      <c r="A117" s="269"/>
      <c r="B117" s="73" t="s">
        <v>187</v>
      </c>
      <c r="C117" s="63" t="s">
        <v>13</v>
      </c>
      <c r="D117" s="61" t="s">
        <v>176</v>
      </c>
      <c r="E117" s="187" t="s">
        <v>198</v>
      </c>
      <c r="F117" s="291"/>
      <c r="G117" s="177">
        <v>30.73</v>
      </c>
      <c r="H117" s="235"/>
      <c r="I117" s="31"/>
      <c r="J117" s="259"/>
      <c r="K117" s="211"/>
      <c r="L117" s="219"/>
      <c r="M117" s="222">
        <v>0.4</v>
      </c>
      <c r="N117" s="66">
        <f t="shared" si="4"/>
        <v>12.292000000000002</v>
      </c>
      <c r="O117" s="134">
        <v>39064</v>
      </c>
      <c r="P117" s="66">
        <v>38.89</v>
      </c>
      <c r="Q117" s="25">
        <v>211</v>
      </c>
      <c r="R117" s="28">
        <f t="shared" si="5"/>
        <v>211</v>
      </c>
    </row>
    <row r="118" spans="1:18" s="9" customFormat="1" ht="13.5" thickBot="1">
      <c r="A118" s="270"/>
      <c r="B118" s="44" t="s">
        <v>13</v>
      </c>
      <c r="C118" s="48" t="s">
        <v>13</v>
      </c>
      <c r="D118" s="47" t="s">
        <v>80</v>
      </c>
      <c r="E118" s="175" t="s">
        <v>92</v>
      </c>
      <c r="F118" s="292"/>
      <c r="G118" s="183">
        <v>227.77</v>
      </c>
      <c r="H118" s="205"/>
      <c r="I118" s="49"/>
      <c r="J118" s="213"/>
      <c r="K118" s="207"/>
      <c r="L118" s="218"/>
      <c r="M118" s="221">
        <v>0.4</v>
      </c>
      <c r="N118" s="39">
        <f t="shared" si="4"/>
        <v>91.108000000000004</v>
      </c>
      <c r="O118" s="90">
        <v>44558</v>
      </c>
      <c r="P118" s="39">
        <v>394.72</v>
      </c>
      <c r="Q118" s="42">
        <v>610</v>
      </c>
      <c r="R118" s="92">
        <f t="shared" si="5"/>
        <v>610</v>
      </c>
    </row>
    <row r="119" spans="1:18" s="9" customFormat="1">
      <c r="A119" s="286" t="s">
        <v>62</v>
      </c>
      <c r="B119" s="27" t="s">
        <v>144</v>
      </c>
      <c r="C119" s="29" t="s">
        <v>13</v>
      </c>
      <c r="D119" s="16" t="s">
        <v>63</v>
      </c>
      <c r="E119" s="185" t="s">
        <v>124</v>
      </c>
      <c r="F119" s="288" t="s">
        <v>15</v>
      </c>
      <c r="G119" s="159">
        <v>267.44</v>
      </c>
      <c r="H119" s="235"/>
      <c r="I119" s="31"/>
      <c r="J119" s="233"/>
      <c r="K119" s="211"/>
      <c r="L119" s="219"/>
      <c r="M119" s="222">
        <v>0.4</v>
      </c>
      <c r="N119" s="66">
        <f t="shared" si="4"/>
        <v>106.976</v>
      </c>
      <c r="O119" s="88">
        <v>44636</v>
      </c>
      <c r="P119" s="66">
        <v>476.87</v>
      </c>
      <c r="Q119" s="25">
        <v>719</v>
      </c>
      <c r="R119" s="28">
        <f t="shared" si="5"/>
        <v>719</v>
      </c>
    </row>
    <row r="120" spans="1:18" s="9" customFormat="1">
      <c r="A120" s="310"/>
      <c r="B120" s="73" t="s">
        <v>13</v>
      </c>
      <c r="C120" s="63" t="s">
        <v>13</v>
      </c>
      <c r="D120" s="61" t="s">
        <v>64</v>
      </c>
      <c r="E120" s="186" t="s">
        <v>123</v>
      </c>
      <c r="F120" s="311"/>
      <c r="G120" s="160">
        <v>267.44</v>
      </c>
      <c r="H120" s="235"/>
      <c r="I120" s="31"/>
      <c r="J120" s="217"/>
      <c r="K120" s="211"/>
      <c r="L120" s="219"/>
      <c r="M120" s="222">
        <v>0.4</v>
      </c>
      <c r="N120" s="66">
        <f t="shared" si="4"/>
        <v>106.976</v>
      </c>
      <c r="O120" s="89">
        <v>44636</v>
      </c>
      <c r="P120" s="66">
        <v>473.87</v>
      </c>
      <c r="Q120" s="25">
        <v>719</v>
      </c>
      <c r="R120" s="28">
        <f t="shared" si="5"/>
        <v>719</v>
      </c>
    </row>
    <row r="121" spans="1:18" s="9" customFormat="1">
      <c r="A121" s="310"/>
      <c r="B121" s="73" t="s">
        <v>13</v>
      </c>
      <c r="C121" s="63" t="s">
        <v>13</v>
      </c>
      <c r="D121" s="61" t="s">
        <v>176</v>
      </c>
      <c r="E121" s="187" t="s">
        <v>199</v>
      </c>
      <c r="F121" s="311"/>
      <c r="G121" s="189">
        <v>31.69</v>
      </c>
      <c r="H121" s="235"/>
      <c r="I121" s="31"/>
      <c r="J121" s="212"/>
      <c r="K121" s="211"/>
      <c r="L121" s="219"/>
      <c r="M121" s="222">
        <v>0.4</v>
      </c>
      <c r="N121" s="66">
        <f t="shared" si="4"/>
        <v>12.676000000000002</v>
      </c>
      <c r="O121" s="61" t="s">
        <v>104</v>
      </c>
      <c r="P121" s="66"/>
      <c r="Q121" s="25">
        <v>221</v>
      </c>
      <c r="R121" s="28">
        <f t="shared" si="5"/>
        <v>221</v>
      </c>
    </row>
    <row r="122" spans="1:18" s="9" customFormat="1">
      <c r="A122" s="310"/>
      <c r="B122" s="73" t="s">
        <v>144</v>
      </c>
      <c r="C122" s="63" t="s">
        <v>13</v>
      </c>
      <c r="D122" s="61" t="s">
        <v>176</v>
      </c>
      <c r="E122" s="187" t="s">
        <v>199</v>
      </c>
      <c r="F122" s="311"/>
      <c r="G122" s="189">
        <v>65.72</v>
      </c>
      <c r="H122" s="235"/>
      <c r="I122" s="31"/>
      <c r="J122" s="259"/>
      <c r="K122" s="211"/>
      <c r="L122" s="219"/>
      <c r="M122" s="222">
        <v>0.4</v>
      </c>
      <c r="N122" s="66">
        <f t="shared" si="4"/>
        <v>26.288</v>
      </c>
      <c r="O122" s="134">
        <v>44795</v>
      </c>
      <c r="P122" s="66">
        <v>120.94</v>
      </c>
      <c r="Q122" s="25">
        <v>178</v>
      </c>
      <c r="R122" s="28">
        <f t="shared" si="5"/>
        <v>178</v>
      </c>
    </row>
    <row r="123" spans="1:18" s="9" customFormat="1">
      <c r="A123" s="310"/>
      <c r="B123" s="73" t="s">
        <v>144</v>
      </c>
      <c r="C123" s="63" t="s">
        <v>13</v>
      </c>
      <c r="D123" s="61" t="s">
        <v>176</v>
      </c>
      <c r="E123" s="187" t="s">
        <v>200</v>
      </c>
      <c r="F123" s="311"/>
      <c r="G123" s="189">
        <v>45.98</v>
      </c>
      <c r="H123" s="228">
        <v>0.24</v>
      </c>
      <c r="I123" s="66">
        <f>G123*24%</f>
        <v>11.0352</v>
      </c>
      <c r="J123" s="61" t="s">
        <v>104</v>
      </c>
      <c r="K123" s="4"/>
      <c r="L123" s="10">
        <v>41</v>
      </c>
      <c r="M123" s="222">
        <v>0.45</v>
      </c>
      <c r="N123" s="66">
        <f t="shared" si="4"/>
        <v>20.690999999999999</v>
      </c>
      <c r="O123" s="61" t="s">
        <v>104</v>
      </c>
      <c r="P123" s="66"/>
      <c r="Q123" s="25">
        <v>78</v>
      </c>
      <c r="R123" s="28">
        <f t="shared" si="5"/>
        <v>119</v>
      </c>
    </row>
    <row r="124" spans="1:18" s="9" customFormat="1" ht="13.5" thickBot="1">
      <c r="A124" s="287"/>
      <c r="B124" s="184" t="s">
        <v>13</v>
      </c>
      <c r="C124" s="84" t="s">
        <v>13</v>
      </c>
      <c r="D124" s="81" t="s">
        <v>176</v>
      </c>
      <c r="E124" s="188" t="s">
        <v>233</v>
      </c>
      <c r="F124" s="289"/>
      <c r="G124" s="179">
        <v>49</v>
      </c>
      <c r="H124" s="230">
        <v>0.24</v>
      </c>
      <c r="I124" s="39">
        <f>G124*24%</f>
        <v>11.76</v>
      </c>
      <c r="J124" s="39" t="s">
        <v>104</v>
      </c>
      <c r="K124" s="40"/>
      <c r="L124" s="41">
        <v>45</v>
      </c>
      <c r="M124" s="221">
        <v>0.45</v>
      </c>
      <c r="N124" s="39">
        <f t="shared" si="4"/>
        <v>22.05</v>
      </c>
      <c r="O124" s="39" t="s">
        <v>104</v>
      </c>
      <c r="P124" s="39"/>
      <c r="Q124" s="42">
        <v>83</v>
      </c>
      <c r="R124" s="92">
        <f t="shared" si="5"/>
        <v>128</v>
      </c>
    </row>
    <row r="125" spans="1:18" s="9" customFormat="1" ht="13.5" thickBot="1">
      <c r="A125" s="131" t="s">
        <v>218</v>
      </c>
      <c r="B125" s="119" t="s">
        <v>13</v>
      </c>
      <c r="C125" s="120" t="s">
        <v>13</v>
      </c>
      <c r="D125" s="122" t="s">
        <v>80</v>
      </c>
      <c r="E125" s="122" t="s">
        <v>219</v>
      </c>
      <c r="F125" s="37" t="s">
        <v>26</v>
      </c>
      <c r="G125" s="38">
        <v>376.11</v>
      </c>
      <c r="H125" s="227">
        <v>0.16</v>
      </c>
      <c r="I125" s="55"/>
      <c r="J125" s="251"/>
      <c r="K125" s="56"/>
      <c r="L125" s="153"/>
      <c r="M125" s="223">
        <v>0.45</v>
      </c>
      <c r="N125" s="71">
        <f t="shared" si="4"/>
        <v>169.24950000000001</v>
      </c>
      <c r="O125" s="96">
        <v>43900</v>
      </c>
      <c r="P125" s="71">
        <v>494.53</v>
      </c>
      <c r="Q125" s="57">
        <v>873</v>
      </c>
      <c r="R125" s="149">
        <f t="shared" si="5"/>
        <v>873</v>
      </c>
    </row>
    <row r="126" spans="1:18" s="9" customFormat="1" ht="13.5" thickBot="1">
      <c r="A126" s="155" t="s">
        <v>220</v>
      </c>
      <c r="B126" s="75" t="s">
        <v>13</v>
      </c>
      <c r="C126" s="128" t="s">
        <v>13</v>
      </c>
      <c r="D126" s="52" t="s">
        <v>222</v>
      </c>
      <c r="E126" s="53" t="s">
        <v>221</v>
      </c>
      <c r="F126" s="53" t="s">
        <v>31</v>
      </c>
      <c r="G126" s="54">
        <v>394.93</v>
      </c>
      <c r="H126" s="227">
        <v>0.16</v>
      </c>
      <c r="I126" s="55"/>
      <c r="J126" s="251"/>
      <c r="K126" s="56"/>
      <c r="L126" s="153"/>
      <c r="M126" s="223">
        <v>0.45</v>
      </c>
      <c r="N126" s="71">
        <f t="shared" si="4"/>
        <v>177.71850000000001</v>
      </c>
      <c r="O126" s="96">
        <v>45435</v>
      </c>
      <c r="P126" s="71">
        <v>828.62</v>
      </c>
      <c r="Q126" s="57">
        <v>1013</v>
      </c>
      <c r="R126" s="149">
        <f t="shared" si="5"/>
        <v>1013</v>
      </c>
    </row>
    <row r="127" spans="1:18" s="9" customFormat="1">
      <c r="A127" s="268" t="s">
        <v>65</v>
      </c>
      <c r="B127" s="27" t="s">
        <v>144</v>
      </c>
      <c r="C127" s="17" t="s">
        <v>13</v>
      </c>
      <c r="D127" s="80" t="s">
        <v>54</v>
      </c>
      <c r="E127" s="156" t="s">
        <v>125</v>
      </c>
      <c r="F127" s="290" t="s">
        <v>23</v>
      </c>
      <c r="G127" s="159">
        <v>304.33</v>
      </c>
      <c r="H127" s="227">
        <v>0.16</v>
      </c>
      <c r="I127" s="66">
        <f t="shared" ref="I127:I141" si="6">G127*16%</f>
        <v>48.692799999999998</v>
      </c>
      <c r="J127" s="88">
        <v>44609</v>
      </c>
      <c r="K127" s="4">
        <v>162.28</v>
      </c>
      <c r="L127" s="10">
        <v>248</v>
      </c>
      <c r="M127" s="222">
        <v>0.35</v>
      </c>
      <c r="N127" s="66">
        <f t="shared" si="4"/>
        <v>106.51549999999999</v>
      </c>
      <c r="O127" s="88">
        <v>44609</v>
      </c>
      <c r="P127" s="66">
        <v>335.35</v>
      </c>
      <c r="Q127" s="25">
        <v>512</v>
      </c>
      <c r="R127" s="28">
        <f t="shared" si="5"/>
        <v>760</v>
      </c>
    </row>
    <row r="128" spans="1:18" s="9" customFormat="1">
      <c r="A128" s="269"/>
      <c r="B128" s="27" t="s">
        <v>144</v>
      </c>
      <c r="C128" s="17" t="s">
        <v>13</v>
      </c>
      <c r="D128" s="64" t="s">
        <v>54</v>
      </c>
      <c r="E128" s="157" t="s">
        <v>126</v>
      </c>
      <c r="F128" s="291"/>
      <c r="G128" s="160">
        <v>143.01</v>
      </c>
      <c r="H128" s="227">
        <v>0.16</v>
      </c>
      <c r="I128" s="66">
        <f t="shared" si="6"/>
        <v>22.881599999999999</v>
      </c>
      <c r="J128" s="89">
        <v>44607</v>
      </c>
      <c r="K128" s="4">
        <v>76.260000000000005</v>
      </c>
      <c r="L128" s="10">
        <v>116</v>
      </c>
      <c r="M128" s="222">
        <v>0.35</v>
      </c>
      <c r="N128" s="66">
        <f t="shared" si="4"/>
        <v>50.053499999999993</v>
      </c>
      <c r="O128" s="89">
        <v>44607</v>
      </c>
      <c r="P128" s="66">
        <v>157.57</v>
      </c>
      <c r="Q128" s="25">
        <v>241</v>
      </c>
      <c r="R128" s="28">
        <f t="shared" si="5"/>
        <v>357</v>
      </c>
    </row>
    <row r="129" spans="1:18" s="9" customFormat="1">
      <c r="A129" s="269"/>
      <c r="B129" s="73" t="s">
        <v>13</v>
      </c>
      <c r="C129" s="63" t="s">
        <v>13</v>
      </c>
      <c r="D129" s="64" t="s">
        <v>24</v>
      </c>
      <c r="E129" s="158" t="s">
        <v>127</v>
      </c>
      <c r="F129" s="291"/>
      <c r="G129" s="160">
        <v>146.49</v>
      </c>
      <c r="H129" s="227">
        <v>0.16</v>
      </c>
      <c r="I129" s="66">
        <f t="shared" si="6"/>
        <v>23.438400000000001</v>
      </c>
      <c r="J129" s="89">
        <v>44446</v>
      </c>
      <c r="K129" s="4">
        <v>75.11</v>
      </c>
      <c r="L129" s="10">
        <v>118</v>
      </c>
      <c r="M129" s="222">
        <v>0.35</v>
      </c>
      <c r="N129" s="66">
        <f t="shared" ref="N129:N150" si="7">G129*M129</f>
        <v>51.271500000000003</v>
      </c>
      <c r="O129" s="89">
        <v>44446</v>
      </c>
      <c r="P129" s="66">
        <v>155.1</v>
      </c>
      <c r="Q129" s="25">
        <v>244</v>
      </c>
      <c r="R129" s="28">
        <f t="shared" si="5"/>
        <v>362</v>
      </c>
    </row>
    <row r="130" spans="1:18" s="9" customFormat="1">
      <c r="A130" s="269"/>
      <c r="B130" s="162" t="s">
        <v>144</v>
      </c>
      <c r="C130" s="65" t="s">
        <v>13</v>
      </c>
      <c r="D130" s="64" t="s">
        <v>54</v>
      </c>
      <c r="E130" s="158" t="s">
        <v>128</v>
      </c>
      <c r="F130" s="291"/>
      <c r="G130" s="160">
        <v>224.24</v>
      </c>
      <c r="H130" s="227">
        <v>0.16</v>
      </c>
      <c r="I130" s="66">
        <f t="shared" si="6"/>
        <v>35.878399999999999</v>
      </c>
      <c r="J130" s="89">
        <v>44607</v>
      </c>
      <c r="K130" s="4">
        <v>119.59</v>
      </c>
      <c r="L130" s="10">
        <v>183</v>
      </c>
      <c r="M130" s="222">
        <v>0.35</v>
      </c>
      <c r="N130" s="66">
        <f t="shared" si="7"/>
        <v>78.483999999999995</v>
      </c>
      <c r="O130" s="89">
        <v>44607</v>
      </c>
      <c r="P130" s="66">
        <v>247.07</v>
      </c>
      <c r="Q130" s="25">
        <v>377</v>
      </c>
      <c r="R130" s="28">
        <f t="shared" si="5"/>
        <v>560</v>
      </c>
    </row>
    <row r="131" spans="1:18" s="9" customFormat="1" ht="13.5" thickBot="1">
      <c r="A131" s="270"/>
      <c r="B131" s="133" t="s">
        <v>187</v>
      </c>
      <c r="C131" s="120" t="s">
        <v>13</v>
      </c>
      <c r="D131" s="122" t="s">
        <v>176</v>
      </c>
      <c r="E131" s="68" t="s">
        <v>201</v>
      </c>
      <c r="F131" s="292"/>
      <c r="G131" s="161">
        <v>80</v>
      </c>
      <c r="H131" s="227">
        <v>0.16</v>
      </c>
      <c r="I131" s="72">
        <f t="shared" si="6"/>
        <v>12.8</v>
      </c>
      <c r="J131" s="125">
        <v>44425</v>
      </c>
      <c r="K131" s="69">
        <v>41.91</v>
      </c>
      <c r="L131" s="70">
        <v>66</v>
      </c>
      <c r="M131" s="225">
        <v>0.35</v>
      </c>
      <c r="N131" s="72">
        <f t="shared" si="7"/>
        <v>28</v>
      </c>
      <c r="O131" s="125">
        <v>44425</v>
      </c>
      <c r="P131" s="72">
        <v>84.03</v>
      </c>
      <c r="Q131" s="82">
        <v>133</v>
      </c>
      <c r="R131" s="154">
        <f t="shared" si="5"/>
        <v>199</v>
      </c>
    </row>
    <row r="132" spans="1:18" s="9" customFormat="1" ht="13.5" thickBot="1">
      <c r="A132" s="143" t="s">
        <v>202</v>
      </c>
      <c r="B132" s="62" t="s">
        <v>144</v>
      </c>
      <c r="C132" s="63" t="s">
        <v>13</v>
      </c>
      <c r="D132" s="61" t="s">
        <v>176</v>
      </c>
      <c r="E132" s="52" t="s">
        <v>203</v>
      </c>
      <c r="F132" s="61" t="s">
        <v>29</v>
      </c>
      <c r="G132" s="71">
        <v>68.8</v>
      </c>
      <c r="H132" s="229">
        <v>0.16</v>
      </c>
      <c r="I132" s="55"/>
      <c r="J132" s="264"/>
      <c r="K132" s="56"/>
      <c r="L132" s="153"/>
      <c r="M132" s="223">
        <v>0.45</v>
      </c>
      <c r="N132" s="71">
        <f t="shared" si="7"/>
        <v>30.96</v>
      </c>
      <c r="O132" s="163">
        <v>43552</v>
      </c>
      <c r="P132" s="71">
        <v>82.01</v>
      </c>
      <c r="Q132" s="57">
        <v>156</v>
      </c>
      <c r="R132" s="149">
        <f t="shared" si="5"/>
        <v>156</v>
      </c>
    </row>
    <row r="133" spans="1:18" s="9" customFormat="1">
      <c r="A133" s="268" t="s">
        <v>234</v>
      </c>
      <c r="B133" s="58" t="s">
        <v>13</v>
      </c>
      <c r="C133" s="132" t="s">
        <v>13</v>
      </c>
      <c r="D133" s="59" t="s">
        <v>176</v>
      </c>
      <c r="E133" s="180" t="s">
        <v>235</v>
      </c>
      <c r="F133" s="290" t="s">
        <v>23</v>
      </c>
      <c r="G133" s="159">
        <v>88.16</v>
      </c>
      <c r="H133" s="227">
        <v>0.24</v>
      </c>
      <c r="I133" s="13">
        <f>G133*24%</f>
        <v>21.158399999999997</v>
      </c>
      <c r="J133" s="88">
        <v>43179</v>
      </c>
      <c r="K133" s="15">
        <v>32.700000000000003</v>
      </c>
      <c r="L133" s="14">
        <v>67</v>
      </c>
      <c r="M133" s="220">
        <v>0.45</v>
      </c>
      <c r="N133" s="13">
        <f t="shared" si="7"/>
        <v>39.671999999999997</v>
      </c>
      <c r="O133" s="88">
        <v>43179</v>
      </c>
      <c r="P133" s="13">
        <v>57.69</v>
      </c>
      <c r="Q133" s="26">
        <v>118</v>
      </c>
      <c r="R133" s="12">
        <f t="shared" si="5"/>
        <v>185</v>
      </c>
    </row>
    <row r="134" spans="1:18" s="9" customFormat="1">
      <c r="A134" s="269"/>
      <c r="B134" s="73" t="s">
        <v>13</v>
      </c>
      <c r="C134" s="63" t="s">
        <v>13</v>
      </c>
      <c r="D134" s="134" t="s">
        <v>236</v>
      </c>
      <c r="E134" s="181" t="s">
        <v>237</v>
      </c>
      <c r="F134" s="291"/>
      <c r="G134" s="160">
        <v>139.19999999999999</v>
      </c>
      <c r="H134" s="228">
        <v>0.24</v>
      </c>
      <c r="I134" s="13">
        <f t="shared" ref="I134:I135" si="8">G134*24%</f>
        <v>33.407999999999994</v>
      </c>
      <c r="J134" s="89">
        <v>42923</v>
      </c>
      <c r="K134" s="4">
        <v>40.58</v>
      </c>
      <c r="L134" s="10">
        <v>87</v>
      </c>
      <c r="M134" s="222">
        <v>0.45</v>
      </c>
      <c r="N134" s="66">
        <f t="shared" si="7"/>
        <v>62.639999999999993</v>
      </c>
      <c r="O134" s="89">
        <v>42923</v>
      </c>
      <c r="P134" s="66">
        <v>73.61</v>
      </c>
      <c r="Q134" s="25">
        <v>158</v>
      </c>
      <c r="R134" s="28">
        <f t="shared" si="5"/>
        <v>245</v>
      </c>
    </row>
    <row r="135" spans="1:18" s="9" customFormat="1" ht="13.5" thickBot="1">
      <c r="A135" s="270"/>
      <c r="B135" s="133" t="s">
        <v>13</v>
      </c>
      <c r="C135" s="120" t="s">
        <v>13</v>
      </c>
      <c r="D135" s="122" t="s">
        <v>176</v>
      </c>
      <c r="E135" s="182" t="s">
        <v>238</v>
      </c>
      <c r="F135" s="292"/>
      <c r="G135" s="261">
        <v>139.19999999999999</v>
      </c>
      <c r="H135" s="229">
        <v>0.24</v>
      </c>
      <c r="I135" s="39">
        <f t="shared" si="8"/>
        <v>33.407999999999994</v>
      </c>
      <c r="J135" s="90">
        <v>43720</v>
      </c>
      <c r="K135" s="40">
        <v>48.56</v>
      </c>
      <c r="L135" s="41">
        <v>89</v>
      </c>
      <c r="M135" s="221">
        <v>0.45</v>
      </c>
      <c r="N135" s="39">
        <f t="shared" si="7"/>
        <v>62.639999999999993</v>
      </c>
      <c r="O135" s="90">
        <v>43720</v>
      </c>
      <c r="P135" s="39">
        <v>85.65</v>
      </c>
      <c r="Q135" s="42">
        <v>157</v>
      </c>
      <c r="R135" s="92">
        <f t="shared" si="5"/>
        <v>246</v>
      </c>
    </row>
    <row r="136" spans="1:18" s="9" customFormat="1">
      <c r="A136" s="286" t="s">
        <v>66</v>
      </c>
      <c r="B136" s="73" t="s">
        <v>13</v>
      </c>
      <c r="C136" s="63" t="s">
        <v>13</v>
      </c>
      <c r="D136" s="80" t="s">
        <v>24</v>
      </c>
      <c r="E136" s="99" t="s">
        <v>129</v>
      </c>
      <c r="F136" s="288" t="s">
        <v>31</v>
      </c>
      <c r="G136" s="159">
        <v>234.25</v>
      </c>
      <c r="H136" s="204"/>
      <c r="I136" s="50"/>
      <c r="J136" s="248"/>
      <c r="K136" s="211"/>
      <c r="L136" s="219"/>
      <c r="M136" s="222">
        <v>0.3</v>
      </c>
      <c r="N136" s="66">
        <f t="shared" si="7"/>
        <v>70.274999999999991</v>
      </c>
      <c r="O136" s="93">
        <v>36398</v>
      </c>
      <c r="P136" s="66">
        <v>77.790000000000006</v>
      </c>
      <c r="Q136" s="25">
        <v>1016</v>
      </c>
      <c r="R136" s="28">
        <f t="shared" si="5"/>
        <v>1016</v>
      </c>
    </row>
    <row r="137" spans="1:18" s="9" customFormat="1">
      <c r="A137" s="310"/>
      <c r="B137" s="73" t="s">
        <v>13</v>
      </c>
      <c r="C137" s="63" t="s">
        <v>13</v>
      </c>
      <c r="D137" s="64" t="s">
        <v>24</v>
      </c>
      <c r="E137" s="174" t="s">
        <v>130</v>
      </c>
      <c r="F137" s="311"/>
      <c r="G137" s="160">
        <v>64.44</v>
      </c>
      <c r="H137" s="235"/>
      <c r="I137" s="31"/>
      <c r="J137" s="248"/>
      <c r="K137" s="211"/>
      <c r="L137" s="219"/>
      <c r="M137" s="222">
        <v>0.3</v>
      </c>
      <c r="N137" s="66">
        <f t="shared" si="7"/>
        <v>19.331999999999997</v>
      </c>
      <c r="O137" s="93" t="s">
        <v>100</v>
      </c>
      <c r="P137" s="66"/>
      <c r="Q137" s="25">
        <v>532</v>
      </c>
      <c r="R137" s="28">
        <f t="shared" si="5"/>
        <v>532</v>
      </c>
    </row>
    <row r="138" spans="1:18" s="9" customFormat="1">
      <c r="A138" s="310"/>
      <c r="B138" s="73" t="s">
        <v>13</v>
      </c>
      <c r="C138" s="63" t="s">
        <v>13</v>
      </c>
      <c r="D138" s="64" t="s">
        <v>24</v>
      </c>
      <c r="E138" s="86" t="s">
        <v>131</v>
      </c>
      <c r="F138" s="311"/>
      <c r="G138" s="160">
        <v>234.25</v>
      </c>
      <c r="H138" s="235"/>
      <c r="I138" s="31"/>
      <c r="J138" s="249"/>
      <c r="K138" s="211"/>
      <c r="L138" s="219"/>
      <c r="M138" s="222">
        <v>0.3</v>
      </c>
      <c r="N138" s="66">
        <f t="shared" si="7"/>
        <v>70.274999999999991</v>
      </c>
      <c r="O138" s="94">
        <v>41446</v>
      </c>
      <c r="P138" s="66">
        <v>598.55999999999995</v>
      </c>
      <c r="Q138" s="25">
        <v>1731</v>
      </c>
      <c r="R138" s="28">
        <f t="shared" si="5"/>
        <v>1731</v>
      </c>
    </row>
    <row r="139" spans="1:18" s="9" customFormat="1">
      <c r="A139" s="310"/>
      <c r="B139" s="172" t="s">
        <v>13</v>
      </c>
      <c r="C139" s="65" t="s">
        <v>13</v>
      </c>
      <c r="D139" s="64" t="s">
        <v>67</v>
      </c>
      <c r="E139" s="174" t="s">
        <v>132</v>
      </c>
      <c r="F139" s="311"/>
      <c r="G139" s="160">
        <v>702.53</v>
      </c>
      <c r="H139" s="228">
        <v>0.16</v>
      </c>
      <c r="I139" s="66">
        <f t="shared" si="6"/>
        <v>112.40479999999999</v>
      </c>
      <c r="J139" s="89">
        <v>45049</v>
      </c>
      <c r="K139" s="4">
        <v>390.13</v>
      </c>
      <c r="L139" s="10">
        <v>534</v>
      </c>
      <c r="M139" s="222">
        <v>0.18</v>
      </c>
      <c r="N139" s="66">
        <f t="shared" si="7"/>
        <v>126.4554</v>
      </c>
      <c r="O139" s="89">
        <v>45049</v>
      </c>
      <c r="P139" s="66">
        <v>411.91</v>
      </c>
      <c r="Q139" s="25">
        <v>563</v>
      </c>
      <c r="R139" s="28">
        <f t="shared" ref="R139:R151" si="9">L139+Q139</f>
        <v>1097</v>
      </c>
    </row>
    <row r="140" spans="1:18" s="9" customFormat="1">
      <c r="A140" s="310"/>
      <c r="B140" s="172" t="s">
        <v>13</v>
      </c>
      <c r="C140" s="65" t="s">
        <v>13</v>
      </c>
      <c r="D140" s="64" t="s">
        <v>67</v>
      </c>
      <c r="E140" s="174" t="s">
        <v>133</v>
      </c>
      <c r="F140" s="311"/>
      <c r="G140" s="160">
        <v>691.08</v>
      </c>
      <c r="H140" s="228">
        <v>0.16</v>
      </c>
      <c r="I140" s="66">
        <f t="shared" si="6"/>
        <v>110.57280000000002</v>
      </c>
      <c r="J140" s="89">
        <v>44664</v>
      </c>
      <c r="K140" s="4">
        <v>337.47</v>
      </c>
      <c r="L140" s="10">
        <v>509</v>
      </c>
      <c r="M140" s="222">
        <v>0.18</v>
      </c>
      <c r="N140" s="66">
        <f t="shared" si="7"/>
        <v>124.3944</v>
      </c>
      <c r="O140" s="89">
        <v>44664</v>
      </c>
      <c r="P140" s="66">
        <v>355.56</v>
      </c>
      <c r="Q140" s="25">
        <v>537</v>
      </c>
      <c r="R140" s="28">
        <f t="shared" si="9"/>
        <v>1046</v>
      </c>
    </row>
    <row r="141" spans="1:18" s="9" customFormat="1">
      <c r="A141" s="310"/>
      <c r="B141" s="172" t="s">
        <v>13</v>
      </c>
      <c r="C141" s="65" t="s">
        <v>13</v>
      </c>
      <c r="D141" s="64" t="s">
        <v>68</v>
      </c>
      <c r="E141" s="174" t="s">
        <v>134</v>
      </c>
      <c r="F141" s="311"/>
      <c r="G141" s="160">
        <v>729.34</v>
      </c>
      <c r="H141" s="228">
        <v>0.16</v>
      </c>
      <c r="I141" s="66">
        <f t="shared" si="6"/>
        <v>116.6944</v>
      </c>
      <c r="J141" s="89">
        <v>45049</v>
      </c>
      <c r="K141" s="4">
        <v>405.02</v>
      </c>
      <c r="L141" s="10">
        <v>554</v>
      </c>
      <c r="M141" s="222">
        <v>0.18</v>
      </c>
      <c r="N141" s="66">
        <f t="shared" si="7"/>
        <v>131.28120000000001</v>
      </c>
      <c r="O141" s="89">
        <v>45049</v>
      </c>
      <c r="P141" s="66">
        <v>427.61</v>
      </c>
      <c r="Q141" s="25">
        <v>585</v>
      </c>
      <c r="R141" s="28">
        <f t="shared" si="9"/>
        <v>1139</v>
      </c>
    </row>
    <row r="142" spans="1:18" s="9" customFormat="1">
      <c r="A142" s="310"/>
      <c r="B142" s="172" t="s">
        <v>13</v>
      </c>
      <c r="C142" s="65" t="s">
        <v>13</v>
      </c>
      <c r="D142" s="64" t="s">
        <v>68</v>
      </c>
      <c r="E142" s="174" t="s">
        <v>135</v>
      </c>
      <c r="F142" s="311"/>
      <c r="G142" s="160">
        <v>691.08</v>
      </c>
      <c r="H142" s="228">
        <v>0.16</v>
      </c>
      <c r="I142" s="66">
        <f t="shared" ref="I142:I144" si="10">G142*16%</f>
        <v>110.57280000000002</v>
      </c>
      <c r="J142" s="89">
        <v>44664</v>
      </c>
      <c r="K142" s="4">
        <v>337.47</v>
      </c>
      <c r="L142" s="10">
        <v>509</v>
      </c>
      <c r="M142" s="222">
        <v>0.18</v>
      </c>
      <c r="N142" s="66">
        <f t="shared" si="7"/>
        <v>124.3944</v>
      </c>
      <c r="O142" s="89">
        <v>44664</v>
      </c>
      <c r="P142" s="66">
        <v>355.56</v>
      </c>
      <c r="Q142" s="25">
        <v>537</v>
      </c>
      <c r="R142" s="28">
        <f t="shared" si="9"/>
        <v>1046</v>
      </c>
    </row>
    <row r="143" spans="1:18" s="9" customFormat="1">
      <c r="A143" s="310"/>
      <c r="B143" s="172" t="s">
        <v>13</v>
      </c>
      <c r="C143" s="65" t="s">
        <v>13</v>
      </c>
      <c r="D143" s="64" t="s">
        <v>69</v>
      </c>
      <c r="E143" s="174" t="s">
        <v>132</v>
      </c>
      <c r="F143" s="311"/>
      <c r="G143" s="160">
        <v>217.14</v>
      </c>
      <c r="H143" s="228">
        <v>0.16</v>
      </c>
      <c r="I143" s="66">
        <f t="shared" si="10"/>
        <v>34.742399999999996</v>
      </c>
      <c r="J143" s="89" t="s">
        <v>100</v>
      </c>
      <c r="K143" s="4"/>
      <c r="L143" s="10">
        <v>211</v>
      </c>
      <c r="M143" s="222">
        <v>0.18</v>
      </c>
      <c r="N143" s="66">
        <f t="shared" si="7"/>
        <v>39.085199999999993</v>
      </c>
      <c r="O143" s="89" t="s">
        <v>100</v>
      </c>
      <c r="P143" s="66"/>
      <c r="Q143" s="25">
        <v>210</v>
      </c>
      <c r="R143" s="28">
        <f t="shared" si="9"/>
        <v>421</v>
      </c>
    </row>
    <row r="144" spans="1:18" s="9" customFormat="1">
      <c r="A144" s="310"/>
      <c r="B144" s="172" t="s">
        <v>13</v>
      </c>
      <c r="C144" s="65" t="s">
        <v>13</v>
      </c>
      <c r="D144" s="64" t="s">
        <v>24</v>
      </c>
      <c r="E144" s="174" t="s">
        <v>133</v>
      </c>
      <c r="F144" s="311"/>
      <c r="G144" s="160">
        <v>217.14</v>
      </c>
      <c r="H144" s="228">
        <v>0.16</v>
      </c>
      <c r="I144" s="66">
        <f t="shared" si="10"/>
        <v>34.742399999999996</v>
      </c>
      <c r="J144" s="89">
        <v>44656</v>
      </c>
      <c r="K144" s="4">
        <v>106.03</v>
      </c>
      <c r="L144" s="10">
        <v>160</v>
      </c>
      <c r="M144" s="222">
        <v>0.18</v>
      </c>
      <c r="N144" s="66">
        <f t="shared" si="7"/>
        <v>39.085199999999993</v>
      </c>
      <c r="O144" s="89">
        <v>44656</v>
      </c>
      <c r="P144" s="66">
        <v>85.3</v>
      </c>
      <c r="Q144" s="25">
        <v>156</v>
      </c>
      <c r="R144" s="28">
        <f t="shared" si="9"/>
        <v>316</v>
      </c>
    </row>
    <row r="145" spans="1:18" s="9" customFormat="1" ht="13.5" thickBot="1">
      <c r="A145" s="287"/>
      <c r="B145" s="44" t="s">
        <v>146</v>
      </c>
      <c r="C145" s="48" t="s">
        <v>13</v>
      </c>
      <c r="D145" s="47" t="s">
        <v>208</v>
      </c>
      <c r="E145" s="175" t="s">
        <v>209</v>
      </c>
      <c r="F145" s="289"/>
      <c r="G145" s="179">
        <v>214.63</v>
      </c>
      <c r="H145" s="205"/>
      <c r="I145" s="49"/>
      <c r="J145" s="250"/>
      <c r="K145" s="207"/>
      <c r="L145" s="218"/>
      <c r="M145" s="221">
        <v>0.4</v>
      </c>
      <c r="N145" s="39">
        <f t="shared" si="7"/>
        <v>85.852000000000004</v>
      </c>
      <c r="O145" s="123">
        <v>41779</v>
      </c>
      <c r="P145" s="39">
        <v>635.01</v>
      </c>
      <c r="Q145" s="42">
        <v>1709</v>
      </c>
      <c r="R145" s="92">
        <f t="shared" si="9"/>
        <v>1709</v>
      </c>
    </row>
    <row r="146" spans="1:18" s="9" customFormat="1">
      <c r="A146" s="268" t="s">
        <v>70</v>
      </c>
      <c r="B146" s="171" t="s">
        <v>13</v>
      </c>
      <c r="C146" s="83" t="s">
        <v>13</v>
      </c>
      <c r="D146" s="80" t="s">
        <v>71</v>
      </c>
      <c r="E146" s="173" t="s">
        <v>136</v>
      </c>
      <c r="F146" s="290" t="s">
        <v>23</v>
      </c>
      <c r="G146" s="176">
        <v>190.65884079236977</v>
      </c>
      <c r="H146" s="235"/>
      <c r="I146" s="31"/>
      <c r="J146" s="253"/>
      <c r="K146" s="211"/>
      <c r="L146" s="219"/>
      <c r="M146" s="222">
        <v>0.45</v>
      </c>
      <c r="N146" s="66">
        <f t="shared" si="7"/>
        <v>85.796478356566396</v>
      </c>
      <c r="O146" s="97" t="s">
        <v>100</v>
      </c>
      <c r="P146" s="66"/>
      <c r="Q146" s="25">
        <v>1496</v>
      </c>
      <c r="R146" s="28">
        <f t="shared" si="9"/>
        <v>1496</v>
      </c>
    </row>
    <row r="147" spans="1:18" s="9" customFormat="1">
      <c r="A147" s="269"/>
      <c r="B147" s="27" t="s">
        <v>143</v>
      </c>
      <c r="C147" s="17" t="s">
        <v>13</v>
      </c>
      <c r="D147" s="98" t="s">
        <v>72</v>
      </c>
      <c r="E147" s="174" t="s">
        <v>137</v>
      </c>
      <c r="F147" s="291"/>
      <c r="G147" s="177">
        <v>74.171680117388121</v>
      </c>
      <c r="H147" s="235"/>
      <c r="I147" s="31"/>
      <c r="J147" s="254"/>
      <c r="K147" s="211"/>
      <c r="L147" s="219"/>
      <c r="M147" s="222">
        <v>0.4</v>
      </c>
      <c r="N147" s="66">
        <f t="shared" si="7"/>
        <v>29.668672046955251</v>
      </c>
      <c r="O147" s="95">
        <v>44749</v>
      </c>
      <c r="P147" s="66">
        <v>319.44</v>
      </c>
      <c r="Q147" s="25">
        <v>473</v>
      </c>
      <c r="R147" s="28">
        <f t="shared" si="9"/>
        <v>473</v>
      </c>
    </row>
    <row r="148" spans="1:18" s="9" customFormat="1" ht="13.5" thickBot="1">
      <c r="A148" s="269"/>
      <c r="B148" s="172" t="s">
        <v>13</v>
      </c>
      <c r="C148" s="65" t="s">
        <v>13</v>
      </c>
      <c r="D148" s="64" t="s">
        <v>24</v>
      </c>
      <c r="E148" s="174" t="s">
        <v>136</v>
      </c>
      <c r="F148" s="291"/>
      <c r="G148" s="160">
        <v>376.84</v>
      </c>
      <c r="H148" s="235"/>
      <c r="I148" s="31"/>
      <c r="J148" s="254"/>
      <c r="K148" s="211"/>
      <c r="L148" s="219"/>
      <c r="M148" s="222">
        <v>0.4</v>
      </c>
      <c r="N148" s="66">
        <f t="shared" si="7"/>
        <v>150.73599999999999</v>
      </c>
      <c r="O148" s="95" t="s">
        <v>100</v>
      </c>
      <c r="P148" s="66"/>
      <c r="Q148" s="25">
        <v>1370</v>
      </c>
      <c r="R148" s="28">
        <f t="shared" si="9"/>
        <v>1370</v>
      </c>
    </row>
    <row r="149" spans="1:18" s="9" customFormat="1">
      <c r="A149" s="164" t="s">
        <v>73</v>
      </c>
      <c r="B149" s="118" t="s">
        <v>204</v>
      </c>
      <c r="C149" s="165" t="s">
        <v>13</v>
      </c>
      <c r="D149" s="166" t="s">
        <v>184</v>
      </c>
      <c r="E149" s="166" t="s">
        <v>205</v>
      </c>
      <c r="F149" s="166" t="s">
        <v>15</v>
      </c>
      <c r="G149" s="167">
        <v>50.03</v>
      </c>
      <c r="H149" s="262"/>
      <c r="I149" s="255"/>
      <c r="J149" s="256"/>
      <c r="K149" s="257"/>
      <c r="L149" s="258"/>
      <c r="M149" s="226">
        <v>0.45</v>
      </c>
      <c r="N149" s="167">
        <f t="shared" si="7"/>
        <v>22.513500000000001</v>
      </c>
      <c r="O149" s="168">
        <v>40032</v>
      </c>
      <c r="P149" s="167">
        <v>86.8</v>
      </c>
      <c r="Q149" s="169">
        <v>350</v>
      </c>
      <c r="R149" s="170">
        <f t="shared" si="9"/>
        <v>350</v>
      </c>
    </row>
    <row r="150" spans="1:18" s="9" customFormat="1">
      <c r="A150" s="144" t="s">
        <v>74</v>
      </c>
      <c r="B150" s="62" t="s">
        <v>144</v>
      </c>
      <c r="C150" s="63" t="s">
        <v>13</v>
      </c>
      <c r="D150" s="64" t="s">
        <v>75</v>
      </c>
      <c r="E150" s="30" t="s">
        <v>241</v>
      </c>
      <c r="F150" s="24" t="s">
        <v>15</v>
      </c>
      <c r="G150" s="34">
        <v>359.91</v>
      </c>
      <c r="H150" s="235"/>
      <c r="I150" s="31"/>
      <c r="J150" s="217"/>
      <c r="K150" s="211"/>
      <c r="L150" s="219"/>
      <c r="M150" s="222">
        <v>0.4</v>
      </c>
      <c r="N150" s="66">
        <f t="shared" si="7"/>
        <v>143.96400000000003</v>
      </c>
      <c r="O150" s="89">
        <v>38633</v>
      </c>
      <c r="P150" s="66">
        <v>187.57</v>
      </c>
      <c r="Q150" s="25">
        <v>1153</v>
      </c>
      <c r="R150" s="28">
        <f t="shared" si="9"/>
        <v>1153</v>
      </c>
    </row>
    <row r="151" spans="1:18" s="9" customFormat="1">
      <c r="A151" s="142"/>
      <c r="B151" s="27"/>
      <c r="C151" s="27"/>
      <c r="D151" s="16"/>
      <c r="E151" s="43"/>
      <c r="F151" s="43"/>
      <c r="G151" s="13"/>
      <c r="H151" s="13"/>
      <c r="I151" s="13"/>
      <c r="J151" s="13"/>
      <c r="K151" s="15"/>
      <c r="L151" s="14"/>
      <c r="M151" s="13"/>
      <c r="N151" s="13"/>
      <c r="O151" s="13"/>
      <c r="P151" s="13"/>
      <c r="Q151" s="26"/>
      <c r="R151" s="12">
        <f t="shared" si="9"/>
        <v>0</v>
      </c>
    </row>
    <row r="153" spans="1:18">
      <c r="G153" s="22"/>
      <c r="H153" s="22"/>
      <c r="I153" s="22"/>
      <c r="J153" s="22"/>
      <c r="K153" s="103"/>
      <c r="L153" s="103"/>
      <c r="M153" s="104"/>
      <c r="N153" s="265">
        <f>SUM(N9:N13)+N49+N56+N57</f>
        <v>672.06299999999999</v>
      </c>
      <c r="O153" s="3" t="s">
        <v>142</v>
      </c>
      <c r="P153" s="265">
        <f>SUM(P9:P13)+P49+P56+P57</f>
        <v>2643.0199999999995</v>
      </c>
      <c r="Q153" s="263">
        <f>SUM(Q9:Q13)+Q49+Q56+Q57</f>
        <v>20675</v>
      </c>
      <c r="R153" s="267">
        <f>SUM(R9:R13)+R49+R56+R57</f>
        <v>20675</v>
      </c>
    </row>
    <row r="155" spans="1:18">
      <c r="A155" s="281" t="s">
        <v>6</v>
      </c>
      <c r="B155" s="282"/>
      <c r="C155" s="282"/>
      <c r="D155" s="282"/>
      <c r="E155" s="283"/>
      <c r="F155" s="283"/>
      <c r="G155" s="5">
        <f>SUM(G3:G151)-G153</f>
        <v>48107.960520909757</v>
      </c>
      <c r="H155" s="5"/>
      <c r="I155" s="5">
        <f>SUM(I3:I151)-I153</f>
        <v>1893.0591999999999</v>
      </c>
      <c r="J155" s="5"/>
      <c r="K155" s="5">
        <f>SUM(K3:K151)-K153</f>
        <v>3529.0399999999995</v>
      </c>
      <c r="L155" s="11">
        <f>SUM(L3:L151)-L153</f>
        <v>8568</v>
      </c>
      <c r="M155" s="5"/>
      <c r="N155" s="5">
        <f>SUM(N3:N151)-N153</f>
        <v>16500.095750403525</v>
      </c>
      <c r="O155" s="5"/>
      <c r="P155" s="5">
        <f>SUM(P3:P154)</f>
        <v>68174.430000000022</v>
      </c>
      <c r="Q155" s="11">
        <f>SUM(Q3:Q150)</f>
        <v>207754</v>
      </c>
      <c r="R155" s="266">
        <f>SUM(R3:R151)</f>
        <v>216322</v>
      </c>
    </row>
    <row r="156" spans="1:18">
      <c r="L156" s="7"/>
      <c r="M156" s="7"/>
      <c r="N156" s="7"/>
    </row>
    <row r="157" spans="1:18">
      <c r="D157" s="3"/>
      <c r="K157" s="20"/>
      <c r="L157" s="20"/>
      <c r="M157" s="20"/>
      <c r="N157" s="20"/>
      <c r="O157" s="20"/>
      <c r="P157" s="20"/>
      <c r="Q157" s="20"/>
      <c r="R157" s="18">
        <v>46304</v>
      </c>
    </row>
    <row r="158" spans="1:18">
      <c r="F158" s="19"/>
      <c r="G158" s="7"/>
      <c r="J158" s="7"/>
      <c r="L158" s="19"/>
      <c r="M158" s="19"/>
      <c r="N158" s="19"/>
      <c r="O158" s="8"/>
    </row>
    <row r="159" spans="1:18">
      <c r="F159" s="19"/>
      <c r="G159" s="7"/>
      <c r="H159" s="8"/>
      <c r="I159" s="8"/>
      <c r="J159" s="7"/>
      <c r="L159" s="19"/>
      <c r="M159" s="19"/>
      <c r="N159" s="19"/>
      <c r="O159" s="8"/>
    </row>
    <row r="160" spans="1:18">
      <c r="R160" s="21" t="s">
        <v>14</v>
      </c>
    </row>
    <row r="161" spans="1:18">
      <c r="A161" s="284" t="s">
        <v>9</v>
      </c>
      <c r="B161" s="284"/>
      <c r="C161" s="284"/>
      <c r="D161" s="284"/>
      <c r="E161" s="284"/>
      <c r="F161" s="284"/>
      <c r="G161" s="284"/>
      <c r="H161" s="284"/>
      <c r="I161" s="284"/>
      <c r="J161" s="284"/>
      <c r="K161" s="284"/>
      <c r="L161" s="284"/>
      <c r="M161" s="284"/>
      <c r="N161" s="284"/>
      <c r="O161" s="284"/>
      <c r="P161" s="284"/>
      <c r="Q161" s="284"/>
      <c r="R161" s="7"/>
    </row>
    <row r="162" spans="1:18">
      <c r="A162" s="285" t="s">
        <v>10</v>
      </c>
      <c r="B162" s="285"/>
      <c r="C162" s="285"/>
      <c r="D162" s="285"/>
      <c r="E162" s="285"/>
      <c r="F162" s="285"/>
      <c r="G162" s="285"/>
      <c r="H162" s="285"/>
      <c r="I162" s="285"/>
      <c r="J162" s="285"/>
      <c r="K162" s="285"/>
      <c r="L162" s="285"/>
      <c r="M162" s="285"/>
      <c r="N162" s="285"/>
      <c r="O162" s="285"/>
      <c r="P162" s="285"/>
    </row>
    <row r="163" spans="1:18">
      <c r="Q163" s="6"/>
    </row>
    <row r="164" spans="1:18">
      <c r="E164" s="8"/>
      <c r="F164" s="7"/>
      <c r="Q164" s="6"/>
    </row>
    <row r="165" spans="1:18">
      <c r="F165" s="8"/>
      <c r="G165" s="7"/>
      <c r="H165" s="7"/>
      <c r="I165" s="7"/>
      <c r="J165" s="7"/>
      <c r="Q165" s="6"/>
    </row>
    <row r="168" spans="1:18" ht="12.75" customHeight="1">
      <c r="D168" s="280" t="s">
        <v>7</v>
      </c>
      <c r="E168" s="280"/>
      <c r="F168" s="280"/>
      <c r="G168" s="280"/>
      <c r="H168" s="280"/>
      <c r="I168" s="280"/>
      <c r="J168" s="280"/>
      <c r="K168" s="280"/>
      <c r="L168" s="280"/>
      <c r="M168" s="280"/>
      <c r="N168" s="280"/>
      <c r="O168" s="280"/>
      <c r="P168" s="280"/>
      <c r="Q168" s="280"/>
    </row>
    <row r="169" spans="1:18" ht="12.75" customHeight="1">
      <c r="D169" s="280"/>
      <c r="E169" s="280"/>
      <c r="F169" s="280"/>
      <c r="G169" s="280"/>
      <c r="H169" s="280"/>
      <c r="I169" s="280"/>
      <c r="J169" s="280"/>
      <c r="K169" s="280"/>
      <c r="L169" s="280"/>
      <c r="M169" s="280"/>
      <c r="N169" s="280"/>
      <c r="O169" s="280"/>
      <c r="P169" s="280"/>
      <c r="Q169" s="280"/>
    </row>
    <row r="170" spans="1:18" ht="12.75" customHeight="1">
      <c r="D170" s="280"/>
      <c r="E170" s="280"/>
      <c r="F170" s="280"/>
      <c r="G170" s="280"/>
      <c r="H170" s="280"/>
      <c r="I170" s="280"/>
      <c r="J170" s="280"/>
      <c r="K170" s="280"/>
      <c r="L170" s="280"/>
      <c r="M170" s="280"/>
      <c r="N170" s="280"/>
      <c r="O170" s="280"/>
      <c r="P170" s="280"/>
      <c r="Q170" s="280"/>
    </row>
    <row r="171" spans="1:18" ht="12.75" customHeight="1">
      <c r="D171" s="280"/>
      <c r="E171" s="280"/>
      <c r="F171" s="280"/>
      <c r="G171" s="280"/>
      <c r="H171" s="280"/>
      <c r="I171" s="280"/>
      <c r="J171" s="280"/>
      <c r="K171" s="280"/>
      <c r="L171" s="280"/>
      <c r="M171" s="280"/>
      <c r="N171" s="280"/>
      <c r="O171" s="280"/>
      <c r="P171" s="280"/>
      <c r="Q171" s="280"/>
    </row>
    <row r="172" spans="1:18" ht="12.75" customHeight="1">
      <c r="D172" s="280"/>
      <c r="E172" s="280"/>
      <c r="F172" s="280"/>
      <c r="G172" s="280"/>
      <c r="H172" s="280"/>
      <c r="I172" s="280"/>
      <c r="J172" s="280"/>
      <c r="K172" s="280"/>
      <c r="L172" s="280"/>
      <c r="M172" s="280"/>
      <c r="N172" s="280"/>
      <c r="O172" s="280"/>
      <c r="P172" s="280"/>
      <c r="Q172" s="280"/>
    </row>
    <row r="175" spans="1:18" ht="12.75" customHeight="1">
      <c r="D175" s="280" t="s">
        <v>8</v>
      </c>
      <c r="E175" s="280"/>
      <c r="F175" s="280"/>
      <c r="G175" s="280"/>
      <c r="H175" s="280"/>
      <c r="I175" s="280"/>
      <c r="J175" s="280"/>
      <c r="K175" s="280"/>
      <c r="L175" s="280"/>
      <c r="M175" s="280"/>
      <c r="N175" s="280"/>
      <c r="O175" s="280"/>
      <c r="P175" s="280"/>
      <c r="Q175" s="280"/>
    </row>
    <row r="176" spans="1:18" ht="12.75" customHeight="1"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</row>
    <row r="177" spans="4:17" ht="12.75" customHeight="1"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</row>
    <row r="178" spans="4:17" ht="12.75" customHeight="1">
      <c r="D178" s="280"/>
      <c r="E178" s="280"/>
      <c r="F178" s="280"/>
      <c r="G178" s="280"/>
      <c r="H178" s="280"/>
      <c r="I178" s="280"/>
      <c r="J178" s="280"/>
      <c r="K178" s="280"/>
      <c r="L178" s="280"/>
      <c r="M178" s="280"/>
      <c r="N178" s="280"/>
      <c r="O178" s="280"/>
      <c r="P178" s="280"/>
      <c r="Q178" s="280"/>
    </row>
    <row r="179" spans="4:17" ht="12.75" customHeight="1">
      <c r="D179" s="280"/>
      <c r="E179" s="280"/>
      <c r="F179" s="280"/>
      <c r="G179" s="280"/>
      <c r="H179" s="280"/>
      <c r="I179" s="280"/>
      <c r="J179" s="280"/>
      <c r="K179" s="280"/>
      <c r="L179" s="280"/>
      <c r="M179" s="280"/>
      <c r="N179" s="280"/>
      <c r="O179" s="280"/>
      <c r="P179" s="280"/>
      <c r="Q179" s="280"/>
    </row>
  </sheetData>
  <mergeCells count="80">
    <mergeCell ref="F9:F15"/>
    <mergeCell ref="F49:F56"/>
    <mergeCell ref="A58:A60"/>
    <mergeCell ref="E50:E55"/>
    <mergeCell ref="A9:A15"/>
    <mergeCell ref="A16:A27"/>
    <mergeCell ref="F16:F27"/>
    <mergeCell ref="A28:A48"/>
    <mergeCell ref="F28:F48"/>
    <mergeCell ref="F75:F78"/>
    <mergeCell ref="A80:A81"/>
    <mergeCell ref="F80:F81"/>
    <mergeCell ref="A89:A92"/>
    <mergeCell ref="A82:A83"/>
    <mergeCell ref="F82:F83"/>
    <mergeCell ref="A84:A88"/>
    <mergeCell ref="F84:F88"/>
    <mergeCell ref="F3:F8"/>
    <mergeCell ref="E24:E25"/>
    <mergeCell ref="A110:A111"/>
    <mergeCell ref="E110:E111"/>
    <mergeCell ref="F110:F111"/>
    <mergeCell ref="E47:E48"/>
    <mergeCell ref="A103:A104"/>
    <mergeCell ref="E103:E104"/>
    <mergeCell ref="F103:F104"/>
    <mergeCell ref="A105:A107"/>
    <mergeCell ref="F105:F107"/>
    <mergeCell ref="E106:E107"/>
    <mergeCell ref="F89:F91"/>
    <mergeCell ref="F58:F60"/>
    <mergeCell ref="F65:F70"/>
    <mergeCell ref="A65:A70"/>
    <mergeCell ref="A136:A145"/>
    <mergeCell ref="F136:F145"/>
    <mergeCell ref="A146:A148"/>
    <mergeCell ref="F146:F148"/>
    <mergeCell ref="F112:F118"/>
    <mergeCell ref="F119:F124"/>
    <mergeCell ref="A119:A124"/>
    <mergeCell ref="A133:A135"/>
    <mergeCell ref="F133:F135"/>
    <mergeCell ref="A112:A118"/>
    <mergeCell ref="A101:A102"/>
    <mergeCell ref="E101:E102"/>
    <mergeCell ref="F101:F102"/>
    <mergeCell ref="A127:A131"/>
    <mergeCell ref="F127:F131"/>
    <mergeCell ref="A108:A109"/>
    <mergeCell ref="F108:F109"/>
    <mergeCell ref="A99:A100"/>
    <mergeCell ref="F99:F100"/>
    <mergeCell ref="A94:A97"/>
    <mergeCell ref="F94:F97"/>
    <mergeCell ref="R1:R2"/>
    <mergeCell ref="M1:Q1"/>
    <mergeCell ref="A1:A2"/>
    <mergeCell ref="B1:B2"/>
    <mergeCell ref="C1:C2"/>
    <mergeCell ref="D1:D2"/>
    <mergeCell ref="E1:E2"/>
    <mergeCell ref="F1:F2"/>
    <mergeCell ref="G1:L1"/>
    <mergeCell ref="E3:E8"/>
    <mergeCell ref="A63:A64"/>
    <mergeCell ref="F63:F64"/>
    <mergeCell ref="D168:Q172"/>
    <mergeCell ref="D175:Q179"/>
    <mergeCell ref="A155:F155"/>
    <mergeCell ref="A161:Q161"/>
    <mergeCell ref="A162:P162"/>
    <mergeCell ref="A3:A8"/>
    <mergeCell ref="E75:E77"/>
    <mergeCell ref="E63:E64"/>
    <mergeCell ref="E16:E17"/>
    <mergeCell ref="E22:E23"/>
    <mergeCell ref="E35:E36"/>
    <mergeCell ref="E40:E42"/>
    <mergeCell ref="A75:A78"/>
    <mergeCell ref="A49:A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2026-10-16T18:46:41Z</dcterms:modified>
</cp:coreProperties>
</file>