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53-287κ=διπλοΜεταγρ" sheetId="40" r:id="rId1"/>
    <sheet name="1998" sheetId="55" r:id="rId2"/>
    <sheet name="1999" sheetId="57" r:id="rId3"/>
    <sheet name="2002" sheetId="41" r:id="rId4"/>
    <sheet name="2003" sheetId="43" r:id="rId5"/>
    <sheet name="2005" sheetId="44" r:id="rId6"/>
    <sheet name="2006" sheetId="45" r:id="rId7"/>
    <sheet name="2007" sheetId="46" r:id="rId8"/>
    <sheet name="2009" sheetId="56" r:id="rId9"/>
    <sheet name="2011" sheetId="47" r:id="rId10"/>
    <sheet name="2012" sheetId="48" r:id="rId11"/>
    <sheet name="2013" sheetId="49" r:id="rId12"/>
    <sheet name="2014" sheetId="54" r:id="rId13"/>
    <sheet name="2017" sheetId="50" r:id="rId14"/>
    <sheet name="2018" sheetId="51" r:id="rId15"/>
    <sheet name="2019" sheetId="52" r:id="rId16"/>
    <sheet name="2020" sheetId="53" r:id="rId17"/>
    <sheet name="2022" sheetId="42" r:id="rId18"/>
  </sheets>
  <calcPr calcId="125725"/>
</workbook>
</file>

<file path=xl/calcChain.xml><?xml version="1.0" encoding="utf-8"?>
<calcChain xmlns="http://schemas.openxmlformats.org/spreadsheetml/2006/main">
  <c r="N8" i="53"/>
  <c r="L68" i="40" s="1"/>
  <c r="N8" i="52"/>
  <c r="N7"/>
  <c r="N5"/>
  <c r="N6" i="51"/>
  <c r="N5"/>
  <c r="N4"/>
  <c r="N4" i="50"/>
  <c r="N9" s="1"/>
  <c r="L65" i="40" s="1"/>
  <c r="N5" i="54"/>
  <c r="N4"/>
  <c r="N8" i="49"/>
  <c r="N4"/>
  <c r="N8" i="48"/>
  <c r="L62" i="40" s="1"/>
  <c r="N5" i="47"/>
  <c r="N10" s="1"/>
  <c r="L61" i="40" s="1"/>
  <c r="N4" i="47"/>
  <c r="N3" i="56"/>
  <c r="N4" s="1"/>
  <c r="L60" i="40" s="1"/>
  <c r="N5" i="46"/>
  <c r="N8" s="1"/>
  <c r="L59" i="40" s="1"/>
  <c r="N4" i="46"/>
  <c r="N6" i="45"/>
  <c r="N7"/>
  <c r="N8"/>
  <c r="N9"/>
  <c r="N5"/>
  <c r="N4" i="44"/>
  <c r="N7" s="1"/>
  <c r="L57" i="40" s="1"/>
  <c r="N9" i="43"/>
  <c r="L56" i="40" s="1"/>
  <c r="N4" i="41"/>
  <c r="N7" s="1"/>
  <c r="L55" i="40" s="1"/>
  <c r="N3" i="57"/>
  <c r="N6" s="1"/>
  <c r="L54" i="40" s="1"/>
  <c r="N5" i="55"/>
  <c r="N4"/>
  <c r="N3"/>
  <c r="J64" i="40"/>
  <c r="M7" i="54"/>
  <c r="M6"/>
  <c r="J60" i="40"/>
  <c r="M5" i="56"/>
  <c r="M4"/>
  <c r="M6" i="57"/>
  <c r="M7" s="1"/>
  <c r="J54" i="40" s="1"/>
  <c r="M7" i="55"/>
  <c r="J53" i="40" s="1"/>
  <c r="M6" i="55"/>
  <c r="J69" i="40"/>
  <c r="J68"/>
  <c r="J66"/>
  <c r="J65"/>
  <c r="J63"/>
  <c r="J62"/>
  <c r="J61"/>
  <c r="J59"/>
  <c r="N8" i="42"/>
  <c r="L69" i="40" s="1"/>
  <c r="M8" i="42"/>
  <c r="L8"/>
  <c r="H8"/>
  <c r="M8" i="53"/>
  <c r="L8"/>
  <c r="H8"/>
  <c r="T5"/>
  <c r="M13" i="52"/>
  <c r="L13"/>
  <c r="H13"/>
  <c r="M11" i="51"/>
  <c r="L11"/>
  <c r="H11"/>
  <c r="M9" i="50"/>
  <c r="L9"/>
  <c r="H9"/>
  <c r="M12" i="49"/>
  <c r="L12"/>
  <c r="H12"/>
  <c r="T5"/>
  <c r="M8" i="48"/>
  <c r="L8"/>
  <c r="H8"/>
  <c r="M10" i="47"/>
  <c r="L10"/>
  <c r="H10"/>
  <c r="M8" i="46"/>
  <c r="L8"/>
  <c r="H8"/>
  <c r="M11" i="45"/>
  <c r="L11"/>
  <c r="H11"/>
  <c r="M7" i="44"/>
  <c r="L7"/>
  <c r="H7"/>
  <c r="M9" i="43"/>
  <c r="L9"/>
  <c r="H9"/>
  <c r="M7" i="41"/>
  <c r="L7"/>
  <c r="H7"/>
  <c r="M47" i="40"/>
  <c r="N47"/>
  <c r="T13"/>
  <c r="H47"/>
  <c r="N11" i="45" l="1"/>
  <c r="L58" i="40" s="1"/>
  <c r="N6" i="54"/>
  <c r="L64" i="40" s="1"/>
  <c r="N13" i="52"/>
  <c r="L67" i="40" s="1"/>
  <c r="N11" i="51"/>
  <c r="L66" i="40" s="1"/>
  <c r="N12" i="49"/>
  <c r="L63" i="40" s="1"/>
  <c r="N6" i="55"/>
  <c r="L53" i="40" s="1"/>
  <c r="M9" i="42"/>
  <c r="M9" i="53"/>
  <c r="M14" i="52"/>
  <c r="J67" i="40" s="1"/>
  <c r="M12" i="51"/>
  <c r="M10" i="50"/>
  <c r="M13" i="49"/>
  <c r="M9" i="48"/>
  <c r="M11" i="47"/>
  <c r="M9" i="46"/>
  <c r="M12" i="45"/>
  <c r="J58" i="40" s="1"/>
  <c r="M8" i="44"/>
  <c r="J57" i="40" s="1"/>
  <c r="M10" i="43"/>
  <c r="J56" i="40" s="1"/>
  <c r="M8" i="41"/>
  <c r="J55" i="40" s="1"/>
  <c r="L47"/>
  <c r="J71" l="1"/>
  <c r="J73" s="1"/>
  <c r="L71"/>
  <c r="L73" s="1"/>
</calcChain>
</file>

<file path=xl/sharedStrings.xml><?xml version="1.0" encoding="utf-8"?>
<sst xmlns="http://schemas.openxmlformats.org/spreadsheetml/2006/main" count="568" uniqueCount="60">
  <si>
    <t>δωρεά</t>
  </si>
  <si>
    <t>αριθμος</t>
  </si>
  <si>
    <t>γονική</t>
  </si>
  <si>
    <t>αποδοχή κληρονομιάς</t>
  </si>
  <si>
    <t>ΤΑΝ</t>
  </si>
  <si>
    <t>ΤΑΣ</t>
  </si>
  <si>
    <t>1η</t>
  </si>
  <si>
    <t>2η</t>
  </si>
  <si>
    <t>πραξη</t>
  </si>
  <si>
    <t>ποσο πραξης</t>
  </si>
  <si>
    <t>τομος</t>
  </si>
  <si>
    <t>αΑ</t>
  </si>
  <si>
    <t>ποσο</t>
  </si>
  <si>
    <t>ποσό 1ης μαζί με 10453-10454</t>
  </si>
  <si>
    <t>παρατηρησεις-Α'</t>
  </si>
  <si>
    <t>παρατηρησεις-Β'</t>
  </si>
  <si>
    <t>ποσό 2ης μαζί με 7144-7145</t>
  </si>
  <si>
    <t>αγοραπωλησία</t>
  </si>
  <si>
    <t>αποδείξεις χωρις αριθμους συμβολαιων</t>
  </si>
  <si>
    <t>αποδείξεις με δυσαναγνωστους αριθμους συμβολαιων</t>
  </si>
  <si>
    <t>αποδείξεις με μπερδεμενους επιτηδες αριθμους συμβολαιων</t>
  </si>
  <si>
    <t>διανομή</t>
  </si>
  <si>
    <t>1η μαζί με 500-502-503-504-505-506</t>
  </si>
  <si>
    <t>δηλωση 1221/81</t>
  </si>
  <si>
    <t>2η μαζί με 500-501-502-504-505-506</t>
  </si>
  <si>
    <t>αιτησηΥποθ - 2,07€ χαρτοσημα</t>
  </si>
  <si>
    <t>μαζι με 4940-4958-4981-5009-20??-5015-5017-5018-5019-5023-5027</t>
  </si>
  <si>
    <t>μαζι με 4659-4660 = ΧΑΟΣ</t>
  </si>
  <si>
    <t>ημερομηνια στο συμβόλαιο = 7-12-11</t>
  </si>
  <si>
    <t>μαζι με 13.902-13.903</t>
  </si>
  <si>
    <t>μαζί με 1168,5491 ,5716-7-8,5736,5743-4-5-6-7-8-9,5750-3-45-6-7,5770-6-7-8-9</t>
  </si>
  <si>
    <t>μαζί με 13759κυρου ,1419,3400,5707-8,5738-9,5743-5-8-9,5750,5769,5802-3</t>
  </si>
  <si>
    <t>ημ/νια</t>
  </si>
  <si>
    <t>ημ/νία</t>
  </si>
  <si>
    <t>ποσό στατιστιώς</t>
  </si>
  <si>
    <t>και στις 2 πληρώνει η Γιάκοβα ;;;;;;;;!!!!!!</t>
  </si>
  <si>
    <t>μπαμπατζικουΑικατερινη ;;;;!!!!! ..///.. ΚΑΙ τις 2 η ΑΓΑΠΕ</t>
  </si>
  <si>
    <t>κληρονιάς αποδοχή</t>
  </si>
  <si>
    <t>μαζι με 154-259-270-9604</t>
  </si>
  <si>
    <t>αγοραπωλησίας ΕΞΟΦΛΗΣΗ</t>
  </si>
  <si>
    <t>μαζί με 12-2.331-6.305-6.307-6.308-6.419 /// της πόπης με τα νούμερα</t>
  </si>
  <si>
    <t>μαζι με 30916 = ;;;</t>
  </si>
  <si>
    <t>οριζόντιος ΣΥΣΤΑΣΗ</t>
  </si>
  <si>
    <t>μαζί με 10.452</t>
  </si>
  <si>
    <t xml:space="preserve">1η  μαζί με 1662 &amp; 1664 </t>
  </si>
  <si>
    <t>2η = Θεσσαλονικη = μαζι με 3348</t>
  </si>
  <si>
    <t>2η = Θεσσαλονικη = μαζι με 3347</t>
  </si>
  <si>
    <t>δωρά</t>
  </si>
  <si>
    <t>1&amp;2</t>
  </si>
  <si>
    <t>είναι του 10352 -515-47-28/9/11=156,89 μαζι με 10353-10354 /// μαζι με 1600</t>
  </si>
  <si>
    <t>είναι του 10353 -515-48-28/9/11=156,89 μαζι με 10352-10354</t>
  </si>
  <si>
    <t>κληρονομιάς ΑΠΟΔΟΧΗ</t>
  </si>
  <si>
    <t>1η = χωρις αριθμους συμβολαίου στην απόδειξη = 645€</t>
  </si>
  <si>
    <t>μαζί με 14.268</t>
  </si>
  <si>
    <t>κάθετος &amp; οριζόντιος</t>
  </si>
  <si>
    <t>ΜΕ επικαρπία</t>
  </si>
  <si>
    <t>ΠΡΟΦΑΝΩΣ είναι λάθος αριθμός συμβολαίου στην 1η</t>
  </si>
  <si>
    <t>μαζι  13.473-13.902-13.903</t>
  </si>
  <si>
    <t>φόρος</t>
  </si>
  <si>
    <t>βάσει rochild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</si>
</sst>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</numFmts>
  <fonts count="17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164" fontId="13" fillId="0" borderId="0" xfId="1" applyNumberFormat="1" applyFont="1"/>
    <xf numFmtId="43" fontId="13" fillId="0" borderId="0" xfId="1" applyFont="1"/>
    <xf numFmtId="43" fontId="13" fillId="0" borderId="0" xfId="1" applyFont="1" applyFill="1"/>
    <xf numFmtId="43" fontId="13" fillId="0" borderId="1" xfId="1" applyFont="1" applyBorder="1"/>
    <xf numFmtId="43" fontId="13" fillId="0" borderId="1" xfId="1" applyFont="1" applyFill="1" applyBorder="1"/>
    <xf numFmtId="0" fontId="13" fillId="0" borderId="0" xfId="0" applyFont="1"/>
    <xf numFmtId="164" fontId="13" fillId="0" borderId="1" xfId="1" applyNumberFormat="1" applyFont="1" applyFill="1" applyBorder="1"/>
    <xf numFmtId="164" fontId="13" fillId="0" borderId="1" xfId="1" applyNumberFormat="1" applyFont="1" applyBorder="1"/>
    <xf numFmtId="14" fontId="13" fillId="0" borderId="1" xfId="1" applyNumberFormat="1" applyFont="1" applyBorder="1"/>
    <xf numFmtId="43" fontId="15" fillId="0" borderId="0" xfId="1" applyFont="1"/>
    <xf numFmtId="14" fontId="13" fillId="0" borderId="1" xfId="1" applyNumberFormat="1" applyFont="1" applyFill="1" applyBorder="1"/>
    <xf numFmtId="14" fontId="13" fillId="0" borderId="0" xfId="1" applyNumberFormat="1" applyFont="1"/>
    <xf numFmtId="164" fontId="13" fillId="0" borderId="0" xfId="1" applyNumberFormat="1" applyFont="1" applyAlignment="1">
      <alignment horizontal="left"/>
    </xf>
    <xf numFmtId="43" fontId="12" fillId="3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/>
    <xf numFmtId="165" fontId="13" fillId="0" borderId="1" xfId="1" applyNumberFormat="1" applyFont="1" applyBorder="1"/>
    <xf numFmtId="165" fontId="13" fillId="0" borderId="0" xfId="1" applyNumberFormat="1" applyFont="1"/>
    <xf numFmtId="165" fontId="13" fillId="0" borderId="0" xfId="1" applyNumberFormat="1" applyFont="1" applyAlignment="1">
      <alignment horizontal="left"/>
    </xf>
    <xf numFmtId="14" fontId="12" fillId="2" borderId="1" xfId="1" applyNumberFormat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5" fontId="12" fillId="3" borderId="1" xfId="1" applyNumberFormat="1" applyFont="1" applyFill="1" applyBorder="1" applyAlignment="1">
      <alignment horizontal="center" vertical="center" wrapText="1"/>
    </xf>
    <xf numFmtId="43" fontId="13" fillId="4" borderId="1" xfId="1" applyFont="1" applyFill="1" applyBorder="1"/>
    <xf numFmtId="164" fontId="12" fillId="3" borderId="1" xfId="1" applyNumberFormat="1" applyFont="1" applyFill="1" applyBorder="1" applyAlignment="1">
      <alignment horizontal="center" vertical="center" wrapText="1"/>
    </xf>
    <xf numFmtId="164" fontId="13" fillId="0" borderId="0" xfId="1" applyNumberFormat="1" applyFont="1" applyAlignment="1">
      <alignment horizontal="left"/>
    </xf>
    <xf numFmtId="164" fontId="13" fillId="5" borderId="1" xfId="1" applyNumberFormat="1" applyFont="1" applyFill="1" applyBorder="1"/>
    <xf numFmtId="165" fontId="13" fillId="5" borderId="1" xfId="1" applyNumberFormat="1" applyFont="1" applyFill="1" applyBorder="1"/>
    <xf numFmtId="14" fontId="13" fillId="5" borderId="1" xfId="1" applyNumberFormat="1" applyFont="1" applyFill="1" applyBorder="1"/>
    <xf numFmtId="43" fontId="13" fillId="5" borderId="1" xfId="1" applyFont="1" applyFill="1" applyBorder="1"/>
    <xf numFmtId="43" fontId="16" fillId="0" borderId="1" xfId="1" applyFont="1" applyBorder="1"/>
    <xf numFmtId="43" fontId="13" fillId="6" borderId="1" xfId="1" applyFont="1" applyFill="1" applyBorder="1"/>
    <xf numFmtId="43" fontId="13" fillId="7" borderId="1" xfId="1" applyFont="1" applyFill="1" applyBorder="1"/>
    <xf numFmtId="43" fontId="13" fillId="8" borderId="1" xfId="1" applyFont="1" applyFill="1" applyBorder="1"/>
    <xf numFmtId="164" fontId="15" fillId="0" borderId="0" xfId="1" applyNumberFormat="1" applyFont="1"/>
    <xf numFmtId="164" fontId="13" fillId="4" borderId="1" xfId="1" applyNumberFormat="1" applyFont="1" applyFill="1" applyBorder="1"/>
    <xf numFmtId="43" fontId="12" fillId="0" borderId="0" xfId="1" applyFont="1"/>
    <xf numFmtId="14" fontId="13" fillId="6" borderId="1" xfId="1" applyNumberFormat="1" applyFont="1" applyFill="1" applyBorder="1"/>
    <xf numFmtId="43" fontId="16" fillId="0" borderId="1" xfId="1" applyFont="1" applyFill="1" applyBorder="1"/>
    <xf numFmtId="164" fontId="13" fillId="7" borderId="1" xfId="1" applyNumberFormat="1" applyFont="1" applyFill="1" applyBorder="1"/>
    <xf numFmtId="14" fontId="13" fillId="7" borderId="1" xfId="1" applyNumberFormat="1" applyFont="1" applyFill="1" applyBorder="1"/>
    <xf numFmtId="43" fontId="13" fillId="0" borderId="0" xfId="0" applyNumberFormat="1" applyFont="1"/>
    <xf numFmtId="43" fontId="15" fillId="0" borderId="0" xfId="0" applyNumberFormat="1" applyFont="1"/>
    <xf numFmtId="164" fontId="15" fillId="0" borderId="0" xfId="0" applyNumberFormat="1" applyFont="1"/>
    <xf numFmtId="164" fontId="13" fillId="0" borderId="0" xfId="0" applyNumberFormat="1" applyFont="1"/>
    <xf numFmtId="164" fontId="13" fillId="2" borderId="1" xfId="1" applyNumberFormat="1" applyFont="1" applyFill="1" applyBorder="1"/>
    <xf numFmtId="164" fontId="13" fillId="6" borderId="1" xfId="1" applyNumberFormat="1" applyFont="1" applyFill="1" applyBorder="1"/>
    <xf numFmtId="14" fontId="13" fillId="2" borderId="1" xfId="1" applyNumberFormat="1" applyFont="1" applyFill="1" applyBorder="1"/>
    <xf numFmtId="14" fontId="13" fillId="9" borderId="1" xfId="1" applyNumberFormat="1" applyFont="1" applyFill="1" applyBorder="1"/>
    <xf numFmtId="164" fontId="13" fillId="9" borderId="1" xfId="1" applyNumberFormat="1" applyFont="1" applyFill="1" applyBorder="1"/>
    <xf numFmtId="43" fontId="13" fillId="9" borderId="1" xfId="1" applyFont="1" applyFill="1" applyBorder="1"/>
    <xf numFmtId="14" fontId="16" fillId="0" borderId="0" xfId="1" applyNumberFormat="1" applyFont="1"/>
    <xf numFmtId="43" fontId="16" fillId="0" borderId="0" xfId="1" applyFont="1"/>
    <xf numFmtId="43" fontId="13" fillId="3" borderId="0" xfId="1" applyFont="1" applyFill="1" applyAlignment="1">
      <alignment horizontal="center"/>
    </xf>
    <xf numFmtId="43" fontId="13" fillId="2" borderId="0" xfId="1" applyFont="1" applyFill="1" applyAlignment="1">
      <alignment horizontal="center"/>
    </xf>
    <xf numFmtId="43" fontId="12" fillId="4" borderId="5" xfId="1" applyFont="1" applyFill="1" applyBorder="1" applyAlignment="1">
      <alignment horizontal="center"/>
    </xf>
    <xf numFmtId="43" fontId="12" fillId="4" borderId="6" xfId="1" applyFont="1" applyFill="1" applyBorder="1" applyAlignment="1">
      <alignment horizontal="center"/>
    </xf>
    <xf numFmtId="43" fontId="12" fillId="2" borderId="5" xfId="1" applyFont="1" applyFill="1" applyBorder="1" applyAlignment="1">
      <alignment horizontal="center" vertical="center" wrapText="1"/>
    </xf>
    <xf numFmtId="43" fontId="12" fillId="2" borderId="6" xfId="1" applyFont="1" applyFill="1" applyBorder="1" applyAlignment="1">
      <alignment horizontal="center" vertical="center" wrapText="1"/>
    </xf>
    <xf numFmtId="43" fontId="12" fillId="3" borderId="5" xfId="1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center" vertical="center" wrapText="1"/>
    </xf>
    <xf numFmtId="43" fontId="12" fillId="3" borderId="5" xfId="1" applyFont="1" applyFill="1" applyBorder="1" applyAlignment="1">
      <alignment horizontal="center"/>
    </xf>
    <xf numFmtId="43" fontId="12" fillId="3" borderId="6" xfId="1" applyFont="1" applyFill="1" applyBorder="1" applyAlignment="1">
      <alignment horizontal="center"/>
    </xf>
    <xf numFmtId="14" fontId="12" fillId="3" borderId="2" xfId="1" applyNumberFormat="1" applyFont="1" applyFill="1" applyBorder="1" applyAlignment="1">
      <alignment horizontal="center" vertical="center" wrapText="1"/>
    </xf>
    <xf numFmtId="14" fontId="12" fillId="3" borderId="4" xfId="1" applyNumberFormat="1" applyFont="1" applyFill="1" applyBorder="1" applyAlignment="1">
      <alignment horizontal="center" vertical="center" wrapText="1"/>
    </xf>
    <xf numFmtId="14" fontId="12" fillId="3" borderId="3" xfId="1" applyNumberFormat="1" applyFont="1" applyFill="1" applyBorder="1" applyAlignment="1">
      <alignment horizontal="center" vertical="center" wrapText="1"/>
    </xf>
    <xf numFmtId="14" fontId="12" fillId="4" borderId="5" xfId="1" applyNumberFormat="1" applyFont="1" applyFill="1" applyBorder="1" applyAlignment="1">
      <alignment horizontal="center" vertical="center" wrapText="1"/>
    </xf>
    <xf numFmtId="14" fontId="12" fillId="4" borderId="6" xfId="1" applyNumberFormat="1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/>
    </xf>
    <xf numFmtId="164" fontId="12" fillId="3" borderId="6" xfId="1" applyNumberFormat="1" applyFont="1" applyFill="1" applyBorder="1" applyAlignment="1">
      <alignment horizontal="center"/>
    </xf>
    <xf numFmtId="165" fontId="12" fillId="3" borderId="5" xfId="1" applyNumberFormat="1" applyFont="1" applyFill="1" applyBorder="1" applyAlignment="1">
      <alignment horizontal="center"/>
    </xf>
    <xf numFmtId="165" fontId="12" fillId="3" borderId="6" xfId="1" applyNumberFormat="1" applyFont="1" applyFill="1" applyBorder="1" applyAlignment="1">
      <alignment horizontal="center"/>
    </xf>
    <xf numFmtId="164" fontId="12" fillId="3" borderId="5" xfId="1" applyNumberFormat="1" applyFont="1" applyFill="1" applyBorder="1" applyAlignment="1">
      <alignment horizontal="center" wrapText="1"/>
    </xf>
    <xf numFmtId="164" fontId="12" fillId="3" borderId="6" xfId="1" applyNumberFormat="1" applyFont="1" applyFill="1" applyBorder="1" applyAlignment="1">
      <alignment horizontal="center" wrapText="1"/>
    </xf>
    <xf numFmtId="14" fontId="12" fillId="2" borderId="2" xfId="1" applyNumberFormat="1" applyFont="1" applyFill="1" applyBorder="1" applyAlignment="1">
      <alignment horizontal="center" vertical="center" wrapText="1"/>
    </xf>
    <xf numFmtId="14" fontId="12" fillId="2" borderId="4" xfId="1" applyNumberFormat="1" applyFont="1" applyFill="1" applyBorder="1" applyAlignment="1">
      <alignment horizontal="center" vertical="center" wrapText="1"/>
    </xf>
    <xf numFmtId="14" fontId="12" fillId="2" borderId="3" xfId="1" applyNumberFormat="1" applyFont="1" applyFill="1" applyBorder="1" applyAlignment="1">
      <alignment horizontal="center" vertical="center" wrapText="1"/>
    </xf>
    <xf numFmtId="43" fontId="13" fillId="2" borderId="1" xfId="1" applyFont="1" applyFill="1" applyBorder="1"/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FF"/>
      <color rgb="FF00FF00"/>
      <color rgb="FFFF00FF"/>
      <color rgb="FFFFFFCC"/>
      <color rgb="FFCC00CC"/>
      <color rgb="FFFFFF00"/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workbookViewId="0">
      <pane ySplit="2" topLeftCell="A33" activePane="bottomLeft" state="frozen"/>
      <selection pane="bottomLeft" activeCell="C71" sqref="C71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11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9.42578125" style="17" bestFit="1" customWidth="1"/>
    <col min="10" max="10" width="10.28515625" style="1" bestFit="1" customWidth="1"/>
    <col min="11" max="11" width="9.5703125" style="1" customWidth="1"/>
    <col min="12" max="12" width="11.140625" style="2" bestFit="1" customWidth="1"/>
    <col min="13" max="13" width="10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20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20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20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20" s="2" customFormat="1">
      <c r="A4" s="8"/>
      <c r="B4" s="16"/>
      <c r="C4" s="8"/>
      <c r="D4" s="8"/>
      <c r="E4" s="9"/>
      <c r="F4" s="8"/>
      <c r="G4" s="8"/>
      <c r="H4" s="4"/>
      <c r="I4" s="16"/>
      <c r="J4" s="8"/>
      <c r="K4" s="8"/>
      <c r="L4" s="4"/>
      <c r="M4" s="4"/>
      <c r="N4" s="4"/>
      <c r="O4" s="4"/>
      <c r="P4" s="4"/>
      <c r="Q4" s="4"/>
      <c r="R4" s="4"/>
    </row>
    <row r="5" spans="1:20" s="2" customFormat="1">
      <c r="A5" s="7">
        <v>12898</v>
      </c>
      <c r="B5" s="15">
        <v>35272</v>
      </c>
      <c r="C5" s="7" t="s">
        <v>17</v>
      </c>
      <c r="D5" s="7">
        <v>2934.7</v>
      </c>
      <c r="E5" s="37">
        <v>35475</v>
      </c>
      <c r="F5" s="8"/>
      <c r="G5" s="8"/>
      <c r="H5" s="4"/>
      <c r="I5" s="16">
        <v>41865</v>
      </c>
      <c r="J5" s="8">
        <v>544</v>
      </c>
      <c r="K5" s="8">
        <v>6</v>
      </c>
      <c r="L5" s="4"/>
      <c r="M5" s="4">
        <v>77</v>
      </c>
      <c r="N5" s="8">
        <v>151</v>
      </c>
      <c r="O5" s="4"/>
      <c r="P5" s="4"/>
      <c r="Q5" s="4"/>
      <c r="R5" s="4"/>
    </row>
    <row r="6" spans="1:20" s="2" customFormat="1">
      <c r="A6" s="7">
        <v>12899</v>
      </c>
      <c r="B6" s="15">
        <v>35272</v>
      </c>
      <c r="C6" s="7" t="s">
        <v>17</v>
      </c>
      <c r="D6" s="7">
        <v>2934.7</v>
      </c>
      <c r="E6" s="37">
        <v>35475</v>
      </c>
      <c r="F6" s="8"/>
      <c r="G6" s="8"/>
      <c r="H6" s="4"/>
      <c r="I6" s="16">
        <v>41865</v>
      </c>
      <c r="J6" s="8">
        <v>544</v>
      </c>
      <c r="K6" s="8">
        <v>7</v>
      </c>
      <c r="L6" s="4"/>
      <c r="M6" s="4">
        <v>77</v>
      </c>
      <c r="N6" s="8">
        <v>151</v>
      </c>
      <c r="O6" s="4"/>
      <c r="P6" s="4"/>
      <c r="Q6" s="4"/>
      <c r="R6" s="4"/>
    </row>
    <row r="7" spans="1:20" s="2" customFormat="1">
      <c r="A7" s="7">
        <v>13473</v>
      </c>
      <c r="B7" s="15">
        <v>35618</v>
      </c>
      <c r="C7" s="7" t="s">
        <v>0</v>
      </c>
      <c r="D7" s="8">
        <v>1340.5</v>
      </c>
      <c r="E7" s="47">
        <v>36047</v>
      </c>
      <c r="F7" s="8">
        <v>327</v>
      </c>
      <c r="G7" s="8">
        <v>65</v>
      </c>
      <c r="H7" s="4"/>
      <c r="I7" s="16">
        <v>43976</v>
      </c>
      <c r="J7" s="8">
        <v>624</v>
      </c>
      <c r="K7" s="8">
        <v>23</v>
      </c>
      <c r="L7" s="23">
        <v>115.76</v>
      </c>
      <c r="M7" s="5">
        <v>99</v>
      </c>
      <c r="N7" s="45">
        <v>1167</v>
      </c>
      <c r="O7" s="4"/>
      <c r="P7" s="4"/>
      <c r="Q7" s="30" t="s">
        <v>36</v>
      </c>
      <c r="R7" s="4" t="s">
        <v>57</v>
      </c>
      <c r="T7" s="2">
        <v>900000</v>
      </c>
    </row>
    <row r="8" spans="1:20" s="3" customFormat="1">
      <c r="A8" s="7">
        <v>13475</v>
      </c>
      <c r="B8" s="15">
        <v>35618</v>
      </c>
      <c r="C8" s="7" t="s">
        <v>2</v>
      </c>
      <c r="D8" s="7">
        <v>5736</v>
      </c>
      <c r="E8" s="48"/>
      <c r="F8" s="49"/>
      <c r="G8" s="49"/>
      <c r="H8" s="50"/>
      <c r="I8" s="15">
        <v>36110</v>
      </c>
      <c r="J8" s="7">
        <v>328</v>
      </c>
      <c r="K8" s="7">
        <v>5</v>
      </c>
      <c r="L8" s="5"/>
      <c r="M8" s="5">
        <v>222</v>
      </c>
      <c r="N8" s="7">
        <v>2520</v>
      </c>
      <c r="O8" s="5"/>
      <c r="P8" s="5"/>
      <c r="Q8" s="38"/>
      <c r="R8" s="5"/>
    </row>
    <row r="9" spans="1:20" s="3" customFormat="1">
      <c r="A9" s="7">
        <v>13637</v>
      </c>
      <c r="B9" s="15">
        <v>35677</v>
      </c>
      <c r="C9" s="7" t="s">
        <v>17</v>
      </c>
      <c r="D9" s="7">
        <v>14673</v>
      </c>
      <c r="E9" s="40">
        <v>35912</v>
      </c>
      <c r="F9" s="39">
        <v>320</v>
      </c>
      <c r="G9" s="39">
        <v>52</v>
      </c>
      <c r="H9" s="5"/>
      <c r="I9" s="15">
        <v>39927</v>
      </c>
      <c r="J9" s="7">
        <v>480</v>
      </c>
      <c r="K9" s="7">
        <v>5</v>
      </c>
      <c r="L9" s="5"/>
      <c r="M9" s="5">
        <v>880</v>
      </c>
      <c r="N9" s="7">
        <v>2727</v>
      </c>
      <c r="O9" s="5"/>
      <c r="P9" s="5"/>
      <c r="Q9" s="38"/>
      <c r="R9" s="5"/>
    </row>
    <row r="10" spans="1:20" s="2" customFormat="1">
      <c r="A10" s="8">
        <v>13814</v>
      </c>
      <c r="B10" s="16">
        <v>35762</v>
      </c>
      <c r="C10" s="8" t="s">
        <v>37</v>
      </c>
      <c r="D10" s="8">
        <v>1</v>
      </c>
      <c r="E10" s="40">
        <v>35618</v>
      </c>
      <c r="F10" s="39">
        <v>313</v>
      </c>
      <c r="G10" s="39">
        <v>77</v>
      </c>
      <c r="H10" s="4"/>
      <c r="I10" s="16">
        <v>41458</v>
      </c>
      <c r="J10" s="8"/>
      <c r="K10" s="8"/>
      <c r="L10" s="23">
        <v>210.14</v>
      </c>
      <c r="M10" s="4">
        <v>20</v>
      </c>
      <c r="N10" s="8">
        <v>43</v>
      </c>
      <c r="O10" s="4"/>
      <c r="P10" s="4"/>
      <c r="Q10" s="4" t="s">
        <v>38</v>
      </c>
      <c r="R10" s="4"/>
      <c r="T10" s="2">
        <v>340.75</v>
      </c>
    </row>
    <row r="11" spans="1:20" s="3" customFormat="1">
      <c r="A11" s="7">
        <v>13884</v>
      </c>
      <c r="B11" s="15">
        <v>35787</v>
      </c>
      <c r="C11" s="7" t="s">
        <v>2</v>
      </c>
      <c r="D11" s="7">
        <v>7043</v>
      </c>
      <c r="E11" s="40">
        <v>35952</v>
      </c>
      <c r="F11" s="39">
        <v>322</v>
      </c>
      <c r="G11" s="39">
        <v>56</v>
      </c>
      <c r="H11" s="5"/>
      <c r="I11" s="15">
        <v>36195</v>
      </c>
      <c r="J11" s="7">
        <v>333</v>
      </c>
      <c r="K11" s="7">
        <v>15</v>
      </c>
      <c r="L11" s="5"/>
      <c r="M11" s="5">
        <v>288.88</v>
      </c>
      <c r="N11" s="7">
        <v>3088</v>
      </c>
      <c r="O11" s="5"/>
      <c r="P11" s="5"/>
      <c r="Q11" s="5"/>
      <c r="R11" s="5"/>
    </row>
    <row r="12" spans="1:20" s="3" customFormat="1">
      <c r="A12" s="7">
        <v>13920</v>
      </c>
      <c r="B12" s="15">
        <v>35795</v>
      </c>
      <c r="C12" s="7" t="s">
        <v>2</v>
      </c>
      <c r="D12" s="7">
        <v>51103.51</v>
      </c>
      <c r="E12" s="37">
        <v>35842</v>
      </c>
      <c r="F12" s="46">
        <v>2313</v>
      </c>
      <c r="G12" s="46">
        <v>52</v>
      </c>
      <c r="H12" s="5"/>
      <c r="I12" s="15">
        <v>36153</v>
      </c>
      <c r="J12" s="7">
        <v>331</v>
      </c>
      <c r="K12" s="7">
        <v>32</v>
      </c>
      <c r="L12" s="5"/>
      <c r="M12" s="5">
        <v>3120</v>
      </c>
      <c r="N12" s="7">
        <v>34751</v>
      </c>
      <c r="O12" s="5"/>
      <c r="P12" s="5"/>
      <c r="Q12" s="5"/>
      <c r="R12" s="5"/>
    </row>
    <row r="13" spans="1:20" s="2" customFormat="1">
      <c r="A13" s="8"/>
      <c r="B13" s="16"/>
      <c r="C13" s="8"/>
      <c r="D13" s="8"/>
      <c r="E13" s="9"/>
      <c r="F13" s="8"/>
      <c r="G13" s="8"/>
      <c r="H13" s="4"/>
      <c r="I13" s="16"/>
      <c r="J13" s="8"/>
      <c r="K13" s="8"/>
      <c r="L13" s="4"/>
      <c r="M13" s="4"/>
      <c r="N13" s="8"/>
      <c r="O13" s="4"/>
      <c r="P13" s="4"/>
      <c r="Q13" s="4"/>
      <c r="R13" s="4"/>
      <c r="T13" s="2">
        <f>T7/T10</f>
        <v>2641.2325752017609</v>
      </c>
    </row>
    <row r="14" spans="1:20" s="2" customFormat="1">
      <c r="A14" s="26"/>
      <c r="B14" s="27"/>
      <c r="C14" s="26"/>
      <c r="D14" s="26"/>
      <c r="E14" s="28"/>
      <c r="F14" s="26"/>
      <c r="G14" s="26"/>
      <c r="H14" s="29"/>
      <c r="I14" s="27"/>
      <c r="J14" s="26"/>
      <c r="K14" s="26"/>
      <c r="L14" s="29"/>
      <c r="M14" s="29"/>
      <c r="N14" s="26"/>
      <c r="O14" s="29"/>
      <c r="P14" s="29"/>
      <c r="Q14" s="29"/>
      <c r="R14" s="29"/>
    </row>
    <row r="15" spans="1:20" s="2" customFormat="1">
      <c r="A15" s="8"/>
      <c r="B15" s="16"/>
      <c r="C15" s="8"/>
      <c r="D15" s="8"/>
      <c r="E15" s="9"/>
      <c r="F15" s="8"/>
      <c r="G15" s="8"/>
      <c r="H15" s="4"/>
      <c r="I15" s="16"/>
      <c r="J15" s="8"/>
      <c r="K15" s="8"/>
      <c r="L15" s="4"/>
      <c r="M15" s="4"/>
      <c r="N15" s="8"/>
      <c r="O15" s="4"/>
      <c r="P15" s="4"/>
      <c r="Q15" s="4"/>
      <c r="R15" s="4"/>
    </row>
    <row r="16" spans="1:20" s="2" customFormat="1">
      <c r="A16" s="8">
        <v>21</v>
      </c>
      <c r="B16" s="16">
        <v>36009</v>
      </c>
      <c r="C16" s="8" t="s">
        <v>39</v>
      </c>
      <c r="D16" s="8">
        <v>1</v>
      </c>
      <c r="E16" s="47">
        <v>39028</v>
      </c>
      <c r="F16" s="8"/>
      <c r="G16" s="8"/>
      <c r="H16" s="4"/>
      <c r="I16" s="16">
        <v>44817</v>
      </c>
      <c r="J16" s="8">
        <v>659</v>
      </c>
      <c r="K16" s="8">
        <v>76</v>
      </c>
      <c r="L16" s="4">
        <v>16.739999999999998</v>
      </c>
      <c r="M16" s="32"/>
      <c r="N16" s="45">
        <v>68</v>
      </c>
      <c r="O16" s="4"/>
      <c r="P16" s="4"/>
      <c r="Q16" s="4" t="s">
        <v>40</v>
      </c>
      <c r="R16" s="4"/>
    </row>
    <row r="17" spans="1:18" s="2" customFormat="1">
      <c r="A17" s="8">
        <v>501</v>
      </c>
      <c r="B17" s="16">
        <v>36364</v>
      </c>
      <c r="C17" s="8" t="s">
        <v>0</v>
      </c>
      <c r="D17" s="8">
        <v>2641.23</v>
      </c>
      <c r="E17" s="47">
        <v>37824</v>
      </c>
      <c r="F17" s="8"/>
      <c r="G17" s="8"/>
      <c r="H17" s="23">
        <v>253.16</v>
      </c>
      <c r="I17" s="16">
        <v>43580</v>
      </c>
      <c r="J17" s="8">
        <v>599</v>
      </c>
      <c r="K17" s="8">
        <v>50</v>
      </c>
      <c r="L17" s="23"/>
      <c r="M17" s="4">
        <v>66.66</v>
      </c>
      <c r="N17" s="45">
        <v>379</v>
      </c>
      <c r="O17" s="4"/>
      <c r="P17" s="4"/>
      <c r="Q17" s="4" t="s">
        <v>22</v>
      </c>
      <c r="R17" s="4"/>
    </row>
    <row r="18" spans="1:18" s="2" customFormat="1">
      <c r="A18" s="8">
        <v>503</v>
      </c>
      <c r="B18" s="16">
        <v>36368</v>
      </c>
      <c r="C18" s="8" t="s">
        <v>23</v>
      </c>
      <c r="D18" s="8">
        <v>0</v>
      </c>
      <c r="E18" s="47">
        <v>36482</v>
      </c>
      <c r="F18" s="8">
        <v>342</v>
      </c>
      <c r="G18" s="8">
        <v>40</v>
      </c>
      <c r="H18" s="5"/>
      <c r="I18" s="9">
        <v>37824</v>
      </c>
      <c r="J18" s="8"/>
      <c r="K18" s="8"/>
      <c r="L18" s="23"/>
      <c r="M18" s="5">
        <v>16</v>
      </c>
      <c r="N18" s="45">
        <v>147</v>
      </c>
      <c r="O18" s="4"/>
      <c r="P18" s="4"/>
      <c r="Q18" s="4" t="s">
        <v>24</v>
      </c>
      <c r="R18" s="4"/>
    </row>
    <row r="19" spans="1:18" s="2" customFormat="1">
      <c r="A19" s="8">
        <v>1196</v>
      </c>
      <c r="B19" s="16">
        <v>36780</v>
      </c>
      <c r="C19" s="8" t="s">
        <v>17</v>
      </c>
      <c r="D19" s="8">
        <v>302</v>
      </c>
      <c r="E19" s="48"/>
      <c r="F19" s="49"/>
      <c r="G19" s="49"/>
      <c r="H19" s="50"/>
      <c r="I19" s="9">
        <v>43811</v>
      </c>
      <c r="J19" s="8">
        <v>617</v>
      </c>
      <c r="K19" s="8">
        <v>66</v>
      </c>
      <c r="L19" s="5">
        <v>24.57</v>
      </c>
      <c r="M19" s="31"/>
      <c r="N19" s="8">
        <v>33</v>
      </c>
      <c r="O19" s="4"/>
      <c r="P19" s="4"/>
      <c r="Q19" s="4" t="s">
        <v>41</v>
      </c>
      <c r="R19" s="4"/>
    </row>
    <row r="20" spans="1:18" s="3" customFormat="1">
      <c r="A20" s="7">
        <v>1600</v>
      </c>
      <c r="B20" s="15">
        <v>37053</v>
      </c>
      <c r="C20" s="7" t="s">
        <v>42</v>
      </c>
      <c r="D20" s="7">
        <v>1</v>
      </c>
      <c r="E20" s="48"/>
      <c r="F20" s="49"/>
      <c r="G20" s="49"/>
      <c r="H20" s="50"/>
      <c r="I20" s="11">
        <v>37318</v>
      </c>
      <c r="J20" s="7">
        <v>366</v>
      </c>
      <c r="K20" s="7">
        <v>87</v>
      </c>
      <c r="L20" s="5"/>
      <c r="M20" s="5">
        <v>16</v>
      </c>
      <c r="N20" s="7">
        <v>105</v>
      </c>
      <c r="O20" s="5"/>
      <c r="P20" s="5"/>
      <c r="Q20" s="5" t="s">
        <v>43</v>
      </c>
      <c r="R20" s="5"/>
    </row>
    <row r="21" spans="1:18" s="2" customFormat="1">
      <c r="A21" s="8">
        <v>1663</v>
      </c>
      <c r="B21" s="16">
        <v>37098</v>
      </c>
      <c r="C21" s="8" t="s">
        <v>17</v>
      </c>
      <c r="D21" s="8">
        <v>23478</v>
      </c>
      <c r="E21" s="9">
        <v>37127</v>
      </c>
      <c r="F21" s="8"/>
      <c r="G21" s="8"/>
      <c r="H21" s="23">
        <v>55.74</v>
      </c>
      <c r="I21" s="16">
        <v>39192</v>
      </c>
      <c r="J21" s="8">
        <v>442</v>
      </c>
      <c r="K21" s="8">
        <v>10</v>
      </c>
      <c r="L21" s="4"/>
      <c r="M21" s="5">
        <v>499.99</v>
      </c>
      <c r="N21" s="8">
        <v>1932</v>
      </c>
      <c r="O21" s="4"/>
      <c r="P21" s="4"/>
      <c r="Q21" s="4" t="s">
        <v>44</v>
      </c>
      <c r="R21" s="4" t="s">
        <v>25</v>
      </c>
    </row>
    <row r="22" spans="1:18" s="2" customFormat="1">
      <c r="A22" s="7">
        <v>1996</v>
      </c>
      <c r="B22" s="15">
        <v>37301</v>
      </c>
      <c r="C22" s="7" t="s">
        <v>17</v>
      </c>
      <c r="D22" s="8">
        <v>1176.44</v>
      </c>
      <c r="E22" s="48">
        <v>37350</v>
      </c>
      <c r="F22" s="8">
        <v>367</v>
      </c>
      <c r="G22" s="8">
        <v>12</v>
      </c>
      <c r="H22" s="77"/>
      <c r="I22" s="16">
        <v>43811</v>
      </c>
      <c r="J22" s="8"/>
      <c r="K22" s="8"/>
      <c r="L22" s="4">
        <v>24.57</v>
      </c>
      <c r="M22" s="5"/>
      <c r="N22" s="45"/>
      <c r="O22" s="4"/>
      <c r="P22" s="4"/>
      <c r="Q22" s="4"/>
      <c r="R22" s="4"/>
    </row>
    <row r="23" spans="1:18" s="2" customFormat="1">
      <c r="A23" s="8">
        <v>2026</v>
      </c>
      <c r="B23" s="16">
        <v>37322</v>
      </c>
      <c r="C23" s="8" t="s">
        <v>21</v>
      </c>
      <c r="D23" s="8">
        <v>44021</v>
      </c>
      <c r="E23" s="9">
        <v>37371</v>
      </c>
      <c r="F23" s="8">
        <v>367</v>
      </c>
      <c r="G23" s="8">
        <v>87</v>
      </c>
      <c r="H23" s="4"/>
      <c r="I23" s="16">
        <v>38573</v>
      </c>
      <c r="J23" s="8"/>
      <c r="K23" s="8"/>
      <c r="L23" s="23"/>
      <c r="M23" s="5">
        <v>1111</v>
      </c>
      <c r="N23" s="8">
        <v>5136</v>
      </c>
      <c r="O23" s="4"/>
      <c r="P23" s="4"/>
      <c r="Q23" s="4" t="s">
        <v>26</v>
      </c>
      <c r="R23" s="4"/>
    </row>
    <row r="24" spans="1:18" s="2" customFormat="1">
      <c r="A24" s="8">
        <v>3347</v>
      </c>
      <c r="B24" s="16">
        <v>37910</v>
      </c>
      <c r="C24" s="8" t="s">
        <v>0</v>
      </c>
      <c r="D24" s="8">
        <v>24692.09</v>
      </c>
      <c r="E24" s="9">
        <v>40963</v>
      </c>
      <c r="F24" s="8">
        <v>519</v>
      </c>
      <c r="G24" s="8">
        <v>85</v>
      </c>
      <c r="H24" s="5">
        <v>169.56</v>
      </c>
      <c r="I24" s="16">
        <v>41303</v>
      </c>
      <c r="J24" s="8"/>
      <c r="K24" s="8"/>
      <c r="L24" s="23">
        <v>1823</v>
      </c>
      <c r="M24" s="31"/>
      <c r="N24" s="8">
        <v>4036</v>
      </c>
      <c r="O24" s="4"/>
      <c r="P24" s="4"/>
      <c r="Q24" s="4" t="s">
        <v>45</v>
      </c>
      <c r="R24" s="4"/>
    </row>
    <row r="25" spans="1:18" s="2" customFormat="1">
      <c r="A25" s="8">
        <v>3348</v>
      </c>
      <c r="B25" s="16">
        <v>37910</v>
      </c>
      <c r="C25" s="8" t="s">
        <v>0</v>
      </c>
      <c r="D25" s="8">
        <v>59840.76</v>
      </c>
      <c r="E25" s="9">
        <v>40963</v>
      </c>
      <c r="F25" s="8">
        <v>519</v>
      </c>
      <c r="G25" s="8">
        <v>85</v>
      </c>
      <c r="H25" s="5">
        <v>190.15</v>
      </c>
      <c r="I25" s="16">
        <v>41303</v>
      </c>
      <c r="J25" s="8"/>
      <c r="K25" s="8"/>
      <c r="L25" s="23"/>
      <c r="M25" s="31"/>
      <c r="N25" s="35"/>
      <c r="O25" s="4"/>
      <c r="P25" s="4"/>
      <c r="Q25" s="4" t="s">
        <v>46</v>
      </c>
      <c r="R25" s="4"/>
    </row>
    <row r="26" spans="1:18" s="2" customFormat="1">
      <c r="A26" s="8">
        <v>4661</v>
      </c>
      <c r="B26" s="16">
        <v>38427</v>
      </c>
      <c r="C26" s="8" t="s">
        <v>2</v>
      </c>
      <c r="D26" s="8">
        <v>621.79999999999995</v>
      </c>
      <c r="E26" s="47">
        <v>38436</v>
      </c>
      <c r="F26" s="8">
        <v>403</v>
      </c>
      <c r="G26" s="8">
        <v>90</v>
      </c>
      <c r="H26" s="4"/>
      <c r="I26" s="16">
        <v>41144</v>
      </c>
      <c r="J26" s="8">
        <v>525</v>
      </c>
      <c r="K26" s="8">
        <v>58</v>
      </c>
      <c r="L26" s="4">
        <v>15.69</v>
      </c>
      <c r="M26" s="31"/>
      <c r="N26" s="45">
        <v>76</v>
      </c>
      <c r="O26" s="4"/>
      <c r="P26" s="4"/>
      <c r="Q26" s="4"/>
      <c r="R26" s="4" t="s">
        <v>27</v>
      </c>
    </row>
    <row r="27" spans="1:18" s="2" customFormat="1">
      <c r="A27" s="8">
        <v>5743</v>
      </c>
      <c r="B27" s="16">
        <v>38775</v>
      </c>
      <c r="C27" s="8" t="s">
        <v>0</v>
      </c>
      <c r="D27" s="8">
        <v>2716</v>
      </c>
      <c r="E27" s="16">
        <v>38783</v>
      </c>
      <c r="F27" s="8"/>
      <c r="G27" s="8"/>
      <c r="H27" s="23"/>
      <c r="I27" s="9">
        <v>38791</v>
      </c>
      <c r="J27" s="8"/>
      <c r="K27" s="8"/>
      <c r="L27" s="23"/>
      <c r="M27" s="5">
        <v>111.11</v>
      </c>
      <c r="N27" s="8">
        <v>484</v>
      </c>
      <c r="O27" s="4"/>
      <c r="P27" s="4"/>
      <c r="Q27" s="11" t="s">
        <v>30</v>
      </c>
      <c r="R27" s="4" t="s">
        <v>31</v>
      </c>
    </row>
    <row r="28" spans="1:18" s="2" customFormat="1">
      <c r="A28" s="8">
        <v>5745</v>
      </c>
      <c r="B28" s="16">
        <v>38775</v>
      </c>
      <c r="C28" s="8" t="s">
        <v>0</v>
      </c>
      <c r="D28" s="8">
        <v>1374</v>
      </c>
      <c r="E28" s="16">
        <v>38783</v>
      </c>
      <c r="F28" s="8"/>
      <c r="G28" s="8"/>
      <c r="H28" s="23"/>
      <c r="I28" s="9">
        <v>38791</v>
      </c>
      <c r="J28" s="8"/>
      <c r="K28" s="8"/>
      <c r="L28" s="23"/>
      <c r="M28" s="5">
        <v>44</v>
      </c>
      <c r="N28" s="8">
        <v>192</v>
      </c>
      <c r="O28" s="4"/>
      <c r="P28" s="4"/>
      <c r="Q28" s="11" t="s">
        <v>30</v>
      </c>
      <c r="R28" s="4" t="s">
        <v>31</v>
      </c>
    </row>
    <row r="29" spans="1:18" s="2" customFormat="1">
      <c r="A29" s="8">
        <v>5748</v>
      </c>
      <c r="B29" s="16">
        <v>38775</v>
      </c>
      <c r="C29" s="8" t="s">
        <v>2</v>
      </c>
      <c r="D29" s="8">
        <v>7502</v>
      </c>
      <c r="E29" s="16">
        <v>38783</v>
      </c>
      <c r="F29" s="8"/>
      <c r="G29" s="8"/>
      <c r="H29" s="23"/>
      <c r="I29" s="9">
        <v>38791</v>
      </c>
      <c r="J29" s="8"/>
      <c r="K29" s="8"/>
      <c r="L29" s="23"/>
      <c r="M29" s="5">
        <v>255</v>
      </c>
      <c r="N29" s="8">
        <v>1114</v>
      </c>
      <c r="O29" s="4"/>
      <c r="P29" s="4"/>
      <c r="Q29" s="11" t="s">
        <v>30</v>
      </c>
      <c r="R29" s="4" t="s">
        <v>31</v>
      </c>
    </row>
    <row r="30" spans="1:18" s="2" customFormat="1">
      <c r="A30" s="8">
        <v>5749</v>
      </c>
      <c r="B30" s="16">
        <v>38775</v>
      </c>
      <c r="C30" s="8" t="s">
        <v>2</v>
      </c>
      <c r="D30" s="8">
        <v>1323</v>
      </c>
      <c r="E30" s="16">
        <v>38783</v>
      </c>
      <c r="F30" s="8"/>
      <c r="G30" s="8"/>
      <c r="H30" s="23"/>
      <c r="I30" s="9">
        <v>38791</v>
      </c>
      <c r="J30" s="8"/>
      <c r="K30" s="8"/>
      <c r="L30" s="23"/>
      <c r="M30" s="5">
        <v>44</v>
      </c>
      <c r="N30" s="8">
        <v>192</v>
      </c>
      <c r="O30" s="4"/>
      <c r="P30" s="4"/>
      <c r="Q30" s="11" t="s">
        <v>30</v>
      </c>
      <c r="R30" s="4" t="s">
        <v>31</v>
      </c>
    </row>
    <row r="31" spans="1:18" s="2" customFormat="1">
      <c r="A31" s="8">
        <v>5750</v>
      </c>
      <c r="B31" s="16">
        <v>38775</v>
      </c>
      <c r="C31" s="8" t="s">
        <v>0</v>
      </c>
      <c r="D31" s="8">
        <v>3599</v>
      </c>
      <c r="E31" s="16">
        <v>38783</v>
      </c>
      <c r="F31" s="8"/>
      <c r="G31" s="8"/>
      <c r="H31" s="23"/>
      <c r="I31" s="9">
        <v>38791</v>
      </c>
      <c r="J31" s="8"/>
      <c r="K31" s="8"/>
      <c r="L31" s="23"/>
      <c r="M31" s="5">
        <v>155</v>
      </c>
      <c r="N31" s="8">
        <v>678</v>
      </c>
      <c r="O31" s="4"/>
      <c r="P31" s="4"/>
      <c r="Q31" s="11" t="s">
        <v>30</v>
      </c>
      <c r="R31" s="4" t="s">
        <v>31</v>
      </c>
    </row>
    <row r="32" spans="1:18" s="2" customFormat="1">
      <c r="A32" s="8">
        <v>7043</v>
      </c>
      <c r="B32" s="16">
        <v>39240</v>
      </c>
      <c r="C32" s="7" t="s">
        <v>47</v>
      </c>
      <c r="D32" s="8">
        <v>371.36</v>
      </c>
      <c r="E32" s="9">
        <v>39247</v>
      </c>
      <c r="F32" s="8">
        <v>446</v>
      </c>
      <c r="G32" s="8">
        <v>34</v>
      </c>
      <c r="H32" s="4"/>
      <c r="I32" s="16">
        <v>39295</v>
      </c>
      <c r="J32" s="8"/>
      <c r="K32" s="8"/>
      <c r="L32" s="23"/>
      <c r="M32" s="5">
        <v>11</v>
      </c>
      <c r="N32" s="8">
        <v>41</v>
      </c>
      <c r="O32" s="4"/>
      <c r="P32" s="4"/>
      <c r="Q32" s="4" t="s">
        <v>16</v>
      </c>
      <c r="R32" s="4"/>
    </row>
    <row r="33" spans="1:18" s="3" customFormat="1">
      <c r="A33" s="7">
        <v>9882</v>
      </c>
      <c r="B33" s="15">
        <v>40536</v>
      </c>
      <c r="C33" s="7" t="s">
        <v>47</v>
      </c>
      <c r="D33" s="7">
        <v>50879</v>
      </c>
      <c r="E33" s="11">
        <v>40541</v>
      </c>
      <c r="F33" s="7"/>
      <c r="G33" s="7"/>
      <c r="H33" s="5"/>
      <c r="I33" s="15">
        <v>40906</v>
      </c>
      <c r="J33" s="7">
        <v>518</v>
      </c>
      <c r="K33" s="7" t="s">
        <v>48</v>
      </c>
      <c r="L33" s="5">
        <v>478.78</v>
      </c>
      <c r="M33" s="31"/>
      <c r="N33" s="7">
        <v>1163</v>
      </c>
      <c r="O33" s="5"/>
      <c r="P33" s="5"/>
      <c r="Q33" s="5"/>
      <c r="R33" s="5"/>
    </row>
    <row r="34" spans="1:18" s="2" customFormat="1">
      <c r="A34" s="8">
        <v>10452</v>
      </c>
      <c r="B34" s="16">
        <v>40806</v>
      </c>
      <c r="C34" s="8" t="s">
        <v>3</v>
      </c>
      <c r="D34" s="8">
        <v>345000</v>
      </c>
      <c r="E34" s="9">
        <v>40814</v>
      </c>
      <c r="F34" s="8">
        <v>515</v>
      </c>
      <c r="G34" s="8">
        <v>47</v>
      </c>
      <c r="H34" s="23"/>
      <c r="I34" s="16">
        <v>40890</v>
      </c>
      <c r="J34" s="8">
        <v>517</v>
      </c>
      <c r="K34" s="8">
        <v>59</v>
      </c>
      <c r="L34" s="23">
        <v>2871.75</v>
      </c>
      <c r="M34" s="31"/>
      <c r="N34" s="8">
        <v>6978</v>
      </c>
      <c r="O34" s="4"/>
      <c r="P34" s="4"/>
      <c r="Q34" s="4" t="s">
        <v>13</v>
      </c>
      <c r="R34" s="4" t="s">
        <v>49</v>
      </c>
    </row>
    <row r="35" spans="1:18" s="2" customFormat="1">
      <c r="A35" s="8">
        <v>10453</v>
      </c>
      <c r="B35" s="16">
        <v>40806</v>
      </c>
      <c r="C35" s="8" t="s">
        <v>17</v>
      </c>
      <c r="D35" s="7">
        <v>6461.84</v>
      </c>
      <c r="E35" s="9">
        <v>40814</v>
      </c>
      <c r="F35" s="8">
        <v>515</v>
      </c>
      <c r="G35" s="8">
        <v>48</v>
      </c>
      <c r="H35" s="23"/>
      <c r="I35" s="16">
        <v>40890</v>
      </c>
      <c r="J35" s="8">
        <v>517</v>
      </c>
      <c r="K35" s="8">
        <v>73</v>
      </c>
      <c r="L35" s="23"/>
      <c r="M35" s="31"/>
      <c r="N35" s="35"/>
      <c r="O35" s="4"/>
      <c r="P35" s="4"/>
      <c r="Q35" s="4" t="s">
        <v>28</v>
      </c>
      <c r="R35" s="4" t="s">
        <v>50</v>
      </c>
    </row>
    <row r="36" spans="1:18" s="3" customFormat="1">
      <c r="A36" s="7">
        <v>10561</v>
      </c>
      <c r="B36" s="15">
        <v>41005</v>
      </c>
      <c r="C36" s="7" t="s">
        <v>51</v>
      </c>
      <c r="D36" s="7">
        <v>1</v>
      </c>
      <c r="E36" s="11">
        <v>41487</v>
      </c>
      <c r="F36" s="7">
        <v>523</v>
      </c>
      <c r="G36" s="7">
        <v>42</v>
      </c>
      <c r="H36" s="5"/>
      <c r="I36" s="15">
        <v>43619</v>
      </c>
      <c r="J36" s="7">
        <v>610</v>
      </c>
      <c r="K36" s="7">
        <v>73</v>
      </c>
      <c r="L36" s="5"/>
      <c r="M36" s="5">
        <v>22</v>
      </c>
      <c r="N36" s="7">
        <v>30</v>
      </c>
      <c r="O36" s="5"/>
      <c r="P36" s="5"/>
      <c r="Q36" s="5"/>
      <c r="R36" s="5"/>
    </row>
    <row r="37" spans="1:18" s="2" customFormat="1">
      <c r="A37" s="8">
        <v>11127</v>
      </c>
      <c r="B37" s="16">
        <v>41402</v>
      </c>
      <c r="C37" s="7" t="s">
        <v>51</v>
      </c>
      <c r="D37" s="8">
        <v>1</v>
      </c>
      <c r="E37" s="16">
        <v>43500</v>
      </c>
      <c r="F37" s="8"/>
      <c r="G37" s="8"/>
      <c r="H37" s="4"/>
      <c r="I37" s="9">
        <v>43522</v>
      </c>
      <c r="J37" s="8">
        <v>592</v>
      </c>
      <c r="K37" s="8">
        <v>96</v>
      </c>
      <c r="L37" s="4">
        <v>18.55</v>
      </c>
      <c r="M37" s="33"/>
      <c r="N37" s="8">
        <v>26</v>
      </c>
      <c r="O37" s="4"/>
      <c r="P37" s="4"/>
      <c r="Q37" s="4" t="s">
        <v>52</v>
      </c>
      <c r="R37" s="4"/>
    </row>
    <row r="38" spans="1:18" s="2" customFormat="1">
      <c r="A38" s="8">
        <v>12540</v>
      </c>
      <c r="B38" s="16">
        <v>42230</v>
      </c>
      <c r="C38" s="7" t="s">
        <v>51</v>
      </c>
      <c r="D38" s="8">
        <v>1</v>
      </c>
      <c r="E38" s="16">
        <v>42233</v>
      </c>
      <c r="F38" s="8">
        <v>552</v>
      </c>
      <c r="G38" s="8">
        <v>77</v>
      </c>
      <c r="H38" s="4">
        <v>566.92999999999995</v>
      </c>
      <c r="I38" s="9">
        <v>42262</v>
      </c>
      <c r="J38" s="8">
        <v>553</v>
      </c>
      <c r="K38" s="8">
        <v>41</v>
      </c>
      <c r="L38" s="4">
        <v>20.07</v>
      </c>
      <c r="M38" s="5"/>
      <c r="N38" s="8">
        <v>72</v>
      </c>
      <c r="O38" s="4"/>
      <c r="P38" s="4"/>
      <c r="Q38" s="30" t="s">
        <v>56</v>
      </c>
      <c r="R38" s="4"/>
    </row>
    <row r="39" spans="1:18" s="2" customFormat="1">
      <c r="A39" s="8">
        <v>12830</v>
      </c>
      <c r="B39" s="16">
        <v>42352</v>
      </c>
      <c r="C39" s="8" t="s">
        <v>51</v>
      </c>
      <c r="D39" s="8">
        <v>1</v>
      </c>
      <c r="E39" s="9">
        <v>42923</v>
      </c>
      <c r="F39" s="8">
        <v>571</v>
      </c>
      <c r="G39" s="8">
        <v>64</v>
      </c>
      <c r="H39" s="4">
        <v>14.96</v>
      </c>
      <c r="I39" s="16">
        <v>43179</v>
      </c>
      <c r="J39" s="8"/>
      <c r="K39" s="8"/>
      <c r="L39" s="4"/>
      <c r="M39" s="4">
        <v>14.96</v>
      </c>
      <c r="N39" s="8">
        <v>23</v>
      </c>
      <c r="O39" s="4"/>
      <c r="P39" s="4"/>
      <c r="Q39" s="4"/>
      <c r="R39" s="4"/>
    </row>
    <row r="40" spans="1:18" s="2" customFormat="1">
      <c r="A40" s="8">
        <v>13311</v>
      </c>
      <c r="B40" s="16">
        <v>42628</v>
      </c>
      <c r="C40" s="8" t="s">
        <v>51</v>
      </c>
      <c r="D40" s="8">
        <v>1</v>
      </c>
      <c r="E40" s="9">
        <v>42634</v>
      </c>
      <c r="F40" s="8">
        <v>563</v>
      </c>
      <c r="G40" s="8">
        <v>91</v>
      </c>
      <c r="H40" s="4">
        <v>13.5</v>
      </c>
      <c r="I40" s="16">
        <v>43164</v>
      </c>
      <c r="J40" s="8">
        <v>578</v>
      </c>
      <c r="K40" s="8">
        <v>68</v>
      </c>
      <c r="L40" s="4"/>
      <c r="M40" s="4">
        <v>13.5</v>
      </c>
      <c r="N40" s="8">
        <v>20</v>
      </c>
      <c r="O40" s="4"/>
      <c r="P40" s="4"/>
      <c r="Q40" s="4" t="s">
        <v>53</v>
      </c>
      <c r="R40" s="4"/>
    </row>
    <row r="41" spans="1:18" s="2" customFormat="1">
      <c r="A41" s="8">
        <v>13801</v>
      </c>
      <c r="B41" s="16">
        <v>42861</v>
      </c>
      <c r="C41" s="8" t="s">
        <v>51</v>
      </c>
      <c r="D41" s="8">
        <v>1</v>
      </c>
      <c r="E41" s="9">
        <v>42861</v>
      </c>
      <c r="F41" s="8">
        <v>589</v>
      </c>
      <c r="G41" s="8">
        <v>71</v>
      </c>
      <c r="H41" s="4"/>
      <c r="I41" s="16">
        <v>42964</v>
      </c>
      <c r="J41" s="8">
        <v>572</v>
      </c>
      <c r="K41" s="8">
        <v>82</v>
      </c>
      <c r="L41" s="4"/>
      <c r="M41" s="4">
        <v>14.44</v>
      </c>
      <c r="N41" s="8">
        <v>23</v>
      </c>
      <c r="O41" s="4"/>
      <c r="P41" s="4"/>
      <c r="Q41" s="4"/>
      <c r="R41" s="4"/>
    </row>
    <row r="42" spans="1:18" s="2" customFormat="1">
      <c r="A42" s="8">
        <v>14059</v>
      </c>
      <c r="B42" s="16">
        <v>42985</v>
      </c>
      <c r="C42" s="8" t="s">
        <v>54</v>
      </c>
      <c r="D42" s="8">
        <v>1</v>
      </c>
      <c r="E42" s="9">
        <v>42990</v>
      </c>
      <c r="F42" s="8"/>
      <c r="G42" s="8"/>
      <c r="H42" s="4">
        <v>14.96</v>
      </c>
      <c r="I42" s="16">
        <v>43334</v>
      </c>
      <c r="J42" s="8">
        <v>584</v>
      </c>
      <c r="K42" s="8">
        <v>57</v>
      </c>
      <c r="L42" s="4">
        <v>18.55</v>
      </c>
      <c r="M42" s="4"/>
      <c r="N42" s="8">
        <v>27</v>
      </c>
      <c r="O42" s="4"/>
      <c r="P42" s="4"/>
      <c r="Q42" s="4" t="s">
        <v>35</v>
      </c>
      <c r="R42" s="4"/>
    </row>
    <row r="43" spans="1:18">
      <c r="A43" s="8"/>
      <c r="B43" s="16"/>
      <c r="C43" s="8"/>
      <c r="D43" s="8"/>
      <c r="E43" s="9"/>
      <c r="F43" s="8"/>
      <c r="G43" s="8"/>
      <c r="H43" s="4"/>
      <c r="I43" s="16"/>
      <c r="J43" s="8"/>
      <c r="K43" s="8"/>
      <c r="L43" s="4"/>
      <c r="M43" s="4"/>
      <c r="N43" s="8"/>
      <c r="O43" s="4"/>
      <c r="P43" s="4"/>
      <c r="Q43" s="4"/>
      <c r="R43" s="4"/>
    </row>
    <row r="44" spans="1:18">
      <c r="A44" s="8"/>
      <c r="B44" s="16"/>
      <c r="C44" s="8"/>
      <c r="D44" s="8"/>
      <c r="E44" s="9"/>
      <c r="F44" s="8"/>
      <c r="G44" s="8"/>
      <c r="H44" s="4"/>
      <c r="I44" s="16"/>
      <c r="J44" s="8"/>
      <c r="K44" s="8"/>
      <c r="L44" s="4"/>
      <c r="M44" s="4"/>
      <c r="N44" s="8"/>
      <c r="O44" s="4"/>
      <c r="P44" s="4"/>
      <c r="Q44" s="4"/>
      <c r="R44" s="4"/>
    </row>
    <row r="45" spans="1:18">
      <c r="A45" s="8"/>
      <c r="B45" s="16"/>
      <c r="C45" s="8"/>
      <c r="D45" s="8"/>
      <c r="E45" s="9"/>
      <c r="F45" s="8"/>
      <c r="G45" s="8"/>
      <c r="H45" s="4"/>
      <c r="I45" s="16"/>
      <c r="J45" s="8"/>
      <c r="K45" s="8"/>
      <c r="L45" s="4"/>
      <c r="M45" s="4"/>
      <c r="N45" s="8"/>
      <c r="O45" s="4"/>
      <c r="P45" s="4"/>
      <c r="Q45" s="4"/>
      <c r="R45" s="4"/>
    </row>
    <row r="46" spans="1:18">
      <c r="A46" s="8"/>
      <c r="B46" s="16"/>
      <c r="C46" s="8"/>
      <c r="D46" s="8"/>
      <c r="E46" s="9"/>
      <c r="F46" s="8"/>
      <c r="G46" s="8"/>
      <c r="H46" s="4"/>
      <c r="I46" s="16"/>
      <c r="J46" s="8"/>
      <c r="K46" s="8"/>
      <c r="L46" s="4"/>
      <c r="M46" s="4"/>
      <c r="N46" s="8"/>
      <c r="O46" s="4"/>
      <c r="P46" s="4"/>
      <c r="Q46" s="4"/>
      <c r="R46" s="4"/>
    </row>
    <row r="47" spans="1:18">
      <c r="H47" s="10">
        <f>SUM(H3:H46)</f>
        <v>1278.96</v>
      </c>
      <c r="L47" s="10">
        <f>SUM(L3:L46)</f>
        <v>5638.17</v>
      </c>
      <c r="M47" s="10">
        <f t="shared" ref="M47:N47" si="0">SUM(M3:M46)</f>
        <v>7178.5399999999991</v>
      </c>
      <c r="N47" s="34">
        <f t="shared" si="0"/>
        <v>67573</v>
      </c>
    </row>
    <row r="48" spans="1:18">
      <c r="A48" s="13"/>
      <c r="B48" s="18"/>
      <c r="C48" s="13"/>
      <c r="D48" s="25"/>
      <c r="M48" s="36"/>
      <c r="N48" s="51">
        <v>45339</v>
      </c>
      <c r="O48" s="52" t="s">
        <v>59</v>
      </c>
    </row>
    <row r="49" spans="1:16">
      <c r="D49" s="53" t="s">
        <v>18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>
      <c r="A50" s="13"/>
      <c r="D50" s="54" t="s">
        <v>19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>
      <c r="D51" s="53" t="s">
        <v>20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3" spans="1:16">
      <c r="I53" s="1">
        <v>1998</v>
      </c>
      <c r="J53" s="2">
        <f>'1998'!M7</f>
        <v>3441</v>
      </c>
      <c r="L53" s="2">
        <f>'1998'!N6</f>
        <v>38438</v>
      </c>
    </row>
    <row r="54" spans="1:16">
      <c r="I54" s="1">
        <v>1999</v>
      </c>
      <c r="J54" s="2">
        <f>'1999'!M7</f>
        <v>288.88</v>
      </c>
      <c r="K54" s="2"/>
      <c r="L54" s="2">
        <f>'1999'!N6</f>
        <v>3235</v>
      </c>
    </row>
    <row r="55" spans="1:16">
      <c r="I55" s="1">
        <v>2002</v>
      </c>
      <c r="J55" s="2">
        <f>'2002'!M8</f>
        <v>40.57</v>
      </c>
      <c r="L55" s="2">
        <f>'2002'!N7</f>
        <v>265</v>
      </c>
    </row>
    <row r="56" spans="1:16">
      <c r="I56" s="1">
        <v>2003</v>
      </c>
      <c r="J56" s="2">
        <f>'2003'!M10</f>
        <v>82.66</v>
      </c>
      <c r="L56" s="2">
        <f>'2003'!N9</f>
        <v>379</v>
      </c>
    </row>
    <row r="57" spans="1:16">
      <c r="I57" s="1">
        <v>2005</v>
      </c>
      <c r="J57" s="2">
        <f>'2005'!M8</f>
        <v>1126.69</v>
      </c>
      <c r="L57" s="2">
        <f>'2005'!N7</f>
        <v>5212</v>
      </c>
    </row>
    <row r="58" spans="1:16">
      <c r="I58" s="1">
        <v>2006</v>
      </c>
      <c r="J58" s="2">
        <f>'2006'!M12</f>
        <v>626.95000000000005</v>
      </c>
      <c r="L58" s="2">
        <f>'2006'!N11</f>
        <v>2728</v>
      </c>
    </row>
    <row r="59" spans="1:16">
      <c r="I59" s="1">
        <v>2007</v>
      </c>
      <c r="J59" s="2">
        <f>'2007'!M9</f>
        <v>511.1</v>
      </c>
      <c r="L59" s="2">
        <f>'2007'!N8</f>
        <v>1973</v>
      </c>
    </row>
    <row r="60" spans="1:16">
      <c r="I60" s="1">
        <v>2009</v>
      </c>
      <c r="J60" s="2">
        <f>'2009'!M5</f>
        <v>880</v>
      </c>
      <c r="L60" s="2">
        <f>'2009'!N4</f>
        <v>2727</v>
      </c>
    </row>
    <row r="61" spans="1:16">
      <c r="I61" s="1">
        <v>2011</v>
      </c>
      <c r="J61" s="2">
        <f>'2011'!M11</f>
        <v>3350.5299999999997</v>
      </c>
      <c r="L61" s="2">
        <f>'2011'!N10</f>
        <v>8141</v>
      </c>
    </row>
    <row r="62" spans="1:16">
      <c r="I62" s="1">
        <v>2012</v>
      </c>
      <c r="J62" s="2">
        <f>'2012'!M9</f>
        <v>15.69</v>
      </c>
      <c r="L62" s="2">
        <f>'2012'!N8</f>
        <v>0</v>
      </c>
    </row>
    <row r="63" spans="1:16">
      <c r="I63" s="1">
        <v>2013</v>
      </c>
      <c r="J63" s="2">
        <f>'2013'!M13</f>
        <v>1843</v>
      </c>
      <c r="L63" s="2">
        <f>'2013'!N12</f>
        <v>4079</v>
      </c>
    </row>
    <row r="64" spans="1:16">
      <c r="I64" s="1">
        <v>2014</v>
      </c>
      <c r="J64" s="2">
        <f>'2014'!M7</f>
        <v>155.54</v>
      </c>
      <c r="L64" s="2">
        <f>'2014'!N6</f>
        <v>302</v>
      </c>
    </row>
    <row r="65" spans="9:13">
      <c r="I65" s="1">
        <v>2017</v>
      </c>
      <c r="J65" s="2">
        <f>'2017'!M10</f>
        <v>14.44</v>
      </c>
      <c r="L65" s="2">
        <f>'2017'!N9</f>
        <v>23</v>
      </c>
    </row>
    <row r="66" spans="9:13">
      <c r="I66" s="1">
        <v>2018</v>
      </c>
      <c r="J66" s="2">
        <f>'2018'!M12</f>
        <v>47.010000000000005</v>
      </c>
      <c r="L66" s="2">
        <f>'2018'!N11</f>
        <v>70</v>
      </c>
    </row>
    <row r="67" spans="9:13">
      <c r="I67" s="1">
        <v>2019</v>
      </c>
      <c r="J67" s="2">
        <f>'2019'!M14</f>
        <v>156.35</v>
      </c>
      <c r="L67" s="2">
        <f>'2019'!N13</f>
        <v>89</v>
      </c>
    </row>
    <row r="68" spans="9:13">
      <c r="I68" s="1">
        <v>2020</v>
      </c>
      <c r="J68" s="2">
        <f>'2020'!M9</f>
        <v>99</v>
      </c>
      <c r="L68" s="2">
        <f>'2020'!N8</f>
        <v>0</v>
      </c>
    </row>
    <row r="69" spans="9:13">
      <c r="I69" s="1">
        <v>2022</v>
      </c>
      <c r="J69" s="2">
        <f>'2022'!M9</f>
        <v>16.739999999999998</v>
      </c>
      <c r="L69" s="2">
        <f>'2022'!N8</f>
        <v>0</v>
      </c>
    </row>
    <row r="70" spans="9:13">
      <c r="I70" s="1">
        <v>2023</v>
      </c>
      <c r="J70" s="2"/>
    </row>
    <row r="71" spans="9:13">
      <c r="I71" s="1"/>
      <c r="J71" s="2">
        <f>SUM(J53:J70)</f>
        <v>12696.150000000003</v>
      </c>
      <c r="K71" s="2"/>
      <c r="L71" s="2">
        <f t="shared" ref="L71" si="1">SUM(L53:L70)</f>
        <v>67661</v>
      </c>
    </row>
    <row r="72" spans="9:13">
      <c r="I72" s="1"/>
    </row>
    <row r="73" spans="9:13">
      <c r="I73" s="1" t="s">
        <v>58</v>
      </c>
      <c r="J73" s="1">
        <f>J71*30%</f>
        <v>3808.8450000000007</v>
      </c>
      <c r="L73" s="1">
        <f t="shared" ref="L73" si="2">L71*30%</f>
        <v>20298.3</v>
      </c>
    </row>
    <row r="74" spans="9:13">
      <c r="I74" s="1"/>
    </row>
    <row r="75" spans="9:13">
      <c r="I75" s="1"/>
      <c r="L75" s="51">
        <v>45339</v>
      </c>
      <c r="M75" s="52" t="s">
        <v>59</v>
      </c>
    </row>
    <row r="76" spans="9:13">
      <c r="I76" s="1"/>
    </row>
  </sheetData>
  <mergeCells count="15">
    <mergeCell ref="A1:A2"/>
    <mergeCell ref="B1:B2"/>
    <mergeCell ref="C1:C2"/>
    <mergeCell ref="D1:D2"/>
    <mergeCell ref="E1:H1"/>
    <mergeCell ref="D49:P49"/>
    <mergeCell ref="D50:P50"/>
    <mergeCell ref="D51:P51"/>
    <mergeCell ref="R1:R2"/>
    <mergeCell ref="P1:P2"/>
    <mergeCell ref="O1:O2"/>
    <mergeCell ref="Q1:Q2"/>
    <mergeCell ref="I1:L1"/>
    <mergeCell ref="M1:M2"/>
    <mergeCell ref="N1:N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N11" sqref="N11:O11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3" customFormat="1">
      <c r="A4" s="7">
        <v>9882</v>
      </c>
      <c r="B4" s="15">
        <v>40536</v>
      </c>
      <c r="C4" s="7" t="s">
        <v>47</v>
      </c>
      <c r="D4" s="7">
        <v>50879</v>
      </c>
      <c r="E4" s="11">
        <v>40541</v>
      </c>
      <c r="F4" s="7"/>
      <c r="G4" s="7"/>
      <c r="H4" s="5"/>
      <c r="I4" s="15">
        <v>40906</v>
      </c>
      <c r="J4" s="7">
        <v>518</v>
      </c>
      <c r="K4" s="7" t="s">
        <v>48</v>
      </c>
      <c r="L4" s="5">
        <v>478.78</v>
      </c>
      <c r="M4" s="31"/>
      <c r="N4" s="7">
        <f>'53-287κ=διπλοΜεταγρ'!N33</f>
        <v>1163</v>
      </c>
      <c r="O4" s="5"/>
      <c r="P4" s="5"/>
      <c r="Q4" s="5"/>
      <c r="R4" s="5"/>
    </row>
    <row r="5" spans="1:18" s="2" customFormat="1">
      <c r="A5" s="8">
        <v>10452</v>
      </c>
      <c r="B5" s="16">
        <v>40806</v>
      </c>
      <c r="C5" s="8" t="s">
        <v>3</v>
      </c>
      <c r="D5" s="8">
        <v>345000</v>
      </c>
      <c r="E5" s="9">
        <v>40814</v>
      </c>
      <c r="F5" s="8">
        <v>515</v>
      </c>
      <c r="G5" s="8">
        <v>47</v>
      </c>
      <c r="H5" s="23"/>
      <c r="I5" s="16">
        <v>40890</v>
      </c>
      <c r="J5" s="8">
        <v>517</v>
      </c>
      <c r="K5" s="8">
        <v>59</v>
      </c>
      <c r="L5" s="23">
        <v>2871.75</v>
      </c>
      <c r="M5" s="31"/>
      <c r="N5" s="8">
        <f>'53-287κ=διπλοΜεταγρ'!N34</f>
        <v>6978</v>
      </c>
      <c r="O5" s="4"/>
      <c r="P5" s="4"/>
      <c r="Q5" s="4" t="s">
        <v>13</v>
      </c>
      <c r="R5" s="4" t="s">
        <v>49</v>
      </c>
    </row>
    <row r="6" spans="1:18" s="2" customFormat="1">
      <c r="A6" s="8">
        <v>10453</v>
      </c>
      <c r="B6" s="16">
        <v>40806</v>
      </c>
      <c r="C6" s="8" t="s">
        <v>17</v>
      </c>
      <c r="D6" s="7">
        <v>6461.84</v>
      </c>
      <c r="E6" s="9">
        <v>40814</v>
      </c>
      <c r="F6" s="8">
        <v>515</v>
      </c>
      <c r="G6" s="8">
        <v>48</v>
      </c>
      <c r="H6" s="23"/>
      <c r="I6" s="16">
        <v>40890</v>
      </c>
      <c r="J6" s="8">
        <v>517</v>
      </c>
      <c r="K6" s="8">
        <v>73</v>
      </c>
      <c r="L6" s="23"/>
      <c r="M6" s="31"/>
      <c r="N6" s="35"/>
      <c r="O6" s="4"/>
      <c r="P6" s="4"/>
      <c r="Q6" s="4" t="s">
        <v>28</v>
      </c>
      <c r="R6" s="4" t="s">
        <v>50</v>
      </c>
    </row>
    <row r="7" spans="1:18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18">
      <c r="A8" s="8"/>
      <c r="B8" s="16"/>
      <c r="C8" s="8"/>
      <c r="D8" s="8"/>
      <c r="E8" s="9"/>
      <c r="F8" s="8"/>
      <c r="G8" s="8"/>
      <c r="H8" s="4"/>
      <c r="I8" s="16"/>
      <c r="J8" s="8"/>
      <c r="K8" s="8"/>
      <c r="L8" s="4"/>
      <c r="M8" s="4"/>
      <c r="N8" s="8"/>
      <c r="O8" s="4"/>
      <c r="P8" s="4"/>
      <c r="Q8" s="4"/>
      <c r="R8" s="4"/>
    </row>
    <row r="9" spans="1:18">
      <c r="A9" s="8"/>
      <c r="B9" s="16"/>
      <c r="C9" s="8"/>
      <c r="D9" s="8"/>
      <c r="E9" s="9"/>
      <c r="F9" s="8"/>
      <c r="G9" s="8"/>
      <c r="H9" s="4"/>
      <c r="I9" s="16"/>
      <c r="J9" s="8"/>
      <c r="K9" s="8"/>
      <c r="L9" s="4"/>
      <c r="M9" s="4"/>
      <c r="N9" s="8"/>
      <c r="O9" s="4"/>
      <c r="P9" s="4"/>
      <c r="Q9" s="4"/>
      <c r="R9" s="4"/>
    </row>
    <row r="10" spans="1:18">
      <c r="H10" s="10">
        <f>SUM(H3:H9)</f>
        <v>0</v>
      </c>
      <c r="L10" s="10">
        <f>SUM(L3:L9)</f>
        <v>3350.5299999999997</v>
      </c>
      <c r="M10" s="10">
        <f t="shared" ref="M10:N10" si="0">SUM(M3:M9)</f>
        <v>0</v>
      </c>
      <c r="N10" s="34">
        <f t="shared" si="0"/>
        <v>8141</v>
      </c>
    </row>
    <row r="11" spans="1:18">
      <c r="A11" s="25"/>
      <c r="B11" s="18"/>
      <c r="C11" s="25"/>
      <c r="D11" s="25"/>
      <c r="M11" s="36">
        <f>L10+M10</f>
        <v>3350.5299999999997</v>
      </c>
      <c r="N11" s="51">
        <v>45324</v>
      </c>
      <c r="O11" s="52" t="s">
        <v>59</v>
      </c>
    </row>
    <row r="12" spans="1:18">
      <c r="D12" s="53" t="s">
        <v>18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8">
      <c r="A13" s="25"/>
      <c r="D13" s="54" t="s">
        <v>19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8">
      <c r="D14" s="53" t="s">
        <v>20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</sheetData>
  <mergeCells count="15">
    <mergeCell ref="D12:P12"/>
    <mergeCell ref="D13:P13"/>
    <mergeCell ref="D14:P14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K32" sqref="K32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4661</v>
      </c>
      <c r="B4" s="16">
        <v>38427</v>
      </c>
      <c r="C4" s="8" t="s">
        <v>2</v>
      </c>
      <c r="D4" s="8">
        <v>621.79999999999995</v>
      </c>
      <c r="E4" s="47">
        <v>38436</v>
      </c>
      <c r="F4" s="8">
        <v>403</v>
      </c>
      <c r="G4" s="8">
        <v>90</v>
      </c>
      <c r="H4" s="4"/>
      <c r="I4" s="16">
        <v>41144</v>
      </c>
      <c r="J4" s="8">
        <v>525</v>
      </c>
      <c r="K4" s="8">
        <v>58</v>
      </c>
      <c r="L4" s="4">
        <v>15.69</v>
      </c>
      <c r="M4" s="31"/>
      <c r="N4" s="45"/>
      <c r="O4" s="4"/>
      <c r="P4" s="4"/>
      <c r="Q4" s="4"/>
      <c r="R4" s="4" t="s">
        <v>27</v>
      </c>
    </row>
    <row r="5" spans="1:18">
      <c r="A5" s="8"/>
      <c r="B5" s="16"/>
      <c r="C5" s="8"/>
      <c r="D5" s="8"/>
      <c r="E5" s="9"/>
      <c r="F5" s="8"/>
      <c r="G5" s="8"/>
      <c r="H5" s="4"/>
      <c r="I5" s="16"/>
      <c r="J5" s="8"/>
      <c r="K5" s="8"/>
      <c r="L5" s="4"/>
      <c r="M5" s="4"/>
      <c r="N5" s="8"/>
      <c r="O5" s="4"/>
      <c r="P5" s="4"/>
      <c r="Q5" s="4"/>
      <c r="R5" s="4"/>
    </row>
    <row r="6" spans="1:18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18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18">
      <c r="H8" s="10">
        <f>SUM(H3:H7)</f>
        <v>0</v>
      </c>
      <c r="L8" s="10">
        <f>SUM(L3:L7)</f>
        <v>15.69</v>
      </c>
      <c r="M8" s="10">
        <f t="shared" ref="M8:N8" si="0">SUM(M3:M7)</f>
        <v>0</v>
      </c>
      <c r="N8" s="34">
        <f t="shared" si="0"/>
        <v>0</v>
      </c>
    </row>
    <row r="9" spans="1:18">
      <c r="A9" s="25"/>
      <c r="B9" s="18"/>
      <c r="C9" s="25"/>
      <c r="D9" s="25"/>
      <c r="M9" s="36">
        <f>L8+M8</f>
        <v>15.69</v>
      </c>
      <c r="N9" s="51">
        <v>45324</v>
      </c>
      <c r="O9" s="52" t="s">
        <v>59</v>
      </c>
    </row>
    <row r="10" spans="1:18">
      <c r="D10" s="53" t="s">
        <v>18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8">
      <c r="A11" s="25"/>
      <c r="D11" s="54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8">
      <c r="D12" s="53" t="s">
        <v>20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</sheetData>
  <mergeCells count="15">
    <mergeCell ref="D10:P10"/>
    <mergeCell ref="D11:P11"/>
    <mergeCell ref="D12:P12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N13" sqref="N13:O13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20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20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20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20" s="2" customFormat="1">
      <c r="A4" s="8">
        <v>13814</v>
      </c>
      <c r="B4" s="16">
        <v>35762</v>
      </c>
      <c r="C4" s="8" t="s">
        <v>37</v>
      </c>
      <c r="D4" s="8">
        <v>1</v>
      </c>
      <c r="E4" s="9"/>
      <c r="F4" s="8"/>
      <c r="G4" s="8"/>
      <c r="H4" s="4"/>
      <c r="I4" s="16">
        <v>41458</v>
      </c>
      <c r="J4" s="8"/>
      <c r="K4" s="8"/>
      <c r="L4" s="23"/>
      <c r="M4" s="4">
        <v>20</v>
      </c>
      <c r="N4" s="8">
        <f>'53-287κ=διπλοΜεταγρ'!N10</f>
        <v>43</v>
      </c>
      <c r="O4" s="4"/>
      <c r="P4" s="4"/>
      <c r="Q4" s="4" t="s">
        <v>38</v>
      </c>
      <c r="R4" s="4"/>
      <c r="T4" s="2">
        <v>340.75</v>
      </c>
    </row>
    <row r="5" spans="1:20" s="2" customFormat="1">
      <c r="A5" s="8"/>
      <c r="B5" s="16"/>
      <c r="C5" s="8"/>
      <c r="D5" s="8"/>
      <c r="E5" s="9"/>
      <c r="F5" s="8"/>
      <c r="G5" s="8"/>
      <c r="H5" s="4"/>
      <c r="I5" s="16"/>
      <c r="J5" s="8"/>
      <c r="K5" s="8"/>
      <c r="L5" s="4"/>
      <c r="M5" s="4"/>
      <c r="N5" s="8"/>
      <c r="O5" s="4"/>
      <c r="P5" s="4"/>
      <c r="Q5" s="4"/>
      <c r="R5" s="4"/>
      <c r="T5" s="2" t="e">
        <f>#REF!/T4</f>
        <v>#REF!</v>
      </c>
    </row>
    <row r="6" spans="1:20" s="2" customFormat="1">
      <c r="A6" s="26"/>
      <c r="B6" s="27"/>
      <c r="C6" s="26"/>
      <c r="D6" s="26"/>
      <c r="E6" s="28"/>
      <c r="F6" s="26"/>
      <c r="G6" s="26"/>
      <c r="H6" s="29"/>
      <c r="I6" s="27"/>
      <c r="J6" s="26"/>
      <c r="K6" s="26"/>
      <c r="L6" s="29"/>
      <c r="M6" s="29"/>
      <c r="N6" s="26"/>
      <c r="O6" s="29"/>
      <c r="P6" s="29"/>
      <c r="Q6" s="29"/>
      <c r="R6" s="29"/>
    </row>
    <row r="7" spans="1:20" s="2" customFormat="1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20" s="2" customFormat="1">
      <c r="A8" s="8">
        <v>3347</v>
      </c>
      <c r="B8" s="16">
        <v>37910</v>
      </c>
      <c r="C8" s="8" t="s">
        <v>0</v>
      </c>
      <c r="D8" s="8">
        <v>24692.09</v>
      </c>
      <c r="E8" s="9">
        <v>40963</v>
      </c>
      <c r="F8" s="8">
        <v>519</v>
      </c>
      <c r="G8" s="8">
        <v>85</v>
      </c>
      <c r="H8" s="5">
        <v>169.56</v>
      </c>
      <c r="I8" s="16">
        <v>41303</v>
      </c>
      <c r="J8" s="8"/>
      <c r="K8" s="8"/>
      <c r="L8" s="23">
        <v>1823</v>
      </c>
      <c r="M8" s="31"/>
      <c r="N8" s="8">
        <f>'53-287κ=διπλοΜεταγρ'!N24</f>
        <v>4036</v>
      </c>
      <c r="O8" s="4"/>
      <c r="P8" s="4"/>
      <c r="Q8" s="4" t="s">
        <v>45</v>
      </c>
      <c r="R8" s="4"/>
    </row>
    <row r="9" spans="1:20" s="2" customFormat="1">
      <c r="A9" s="8">
        <v>3348</v>
      </c>
      <c r="B9" s="16">
        <v>37910</v>
      </c>
      <c r="C9" s="8" t="s">
        <v>0</v>
      </c>
      <c r="D9" s="8">
        <v>59840.76</v>
      </c>
      <c r="E9" s="9">
        <v>40963</v>
      </c>
      <c r="F9" s="8">
        <v>519</v>
      </c>
      <c r="G9" s="8">
        <v>85</v>
      </c>
      <c r="H9" s="5">
        <v>190.15</v>
      </c>
      <c r="I9" s="16">
        <v>41303</v>
      </c>
      <c r="J9" s="8"/>
      <c r="K9" s="8"/>
      <c r="L9" s="23"/>
      <c r="M9" s="31"/>
      <c r="N9" s="35"/>
      <c r="O9" s="4"/>
      <c r="P9" s="4"/>
      <c r="Q9" s="4" t="s">
        <v>46</v>
      </c>
      <c r="R9" s="4"/>
    </row>
    <row r="10" spans="1:20">
      <c r="A10" s="8"/>
      <c r="B10" s="16"/>
      <c r="C10" s="8"/>
      <c r="D10" s="8"/>
      <c r="E10" s="9"/>
      <c r="F10" s="8"/>
      <c r="G10" s="8"/>
      <c r="H10" s="4"/>
      <c r="I10" s="16"/>
      <c r="J10" s="8"/>
      <c r="K10" s="8"/>
      <c r="L10" s="4"/>
      <c r="M10" s="4"/>
      <c r="N10" s="8"/>
      <c r="O10" s="4"/>
      <c r="P10" s="4"/>
      <c r="Q10" s="4"/>
      <c r="R10" s="4"/>
    </row>
    <row r="11" spans="1:20">
      <c r="A11" s="8"/>
      <c r="B11" s="16"/>
      <c r="C11" s="8"/>
      <c r="D11" s="8"/>
      <c r="E11" s="9"/>
      <c r="F11" s="8"/>
      <c r="G11" s="8"/>
      <c r="H11" s="4"/>
      <c r="I11" s="16"/>
      <c r="J11" s="8"/>
      <c r="K11" s="8"/>
      <c r="L11" s="4"/>
      <c r="M11" s="4"/>
      <c r="N11" s="8"/>
      <c r="O11" s="4"/>
      <c r="P11" s="4"/>
      <c r="Q11" s="4"/>
      <c r="R11" s="4"/>
    </row>
    <row r="12" spans="1:20">
      <c r="H12" s="10">
        <f>SUM(H3:H11)</f>
        <v>359.71000000000004</v>
      </c>
      <c r="L12" s="10">
        <f>SUM(L3:L11)</f>
        <v>1823</v>
      </c>
      <c r="M12" s="10">
        <f t="shared" ref="M12:N12" si="0">SUM(M3:M11)</f>
        <v>20</v>
      </c>
      <c r="N12" s="34">
        <f t="shared" si="0"/>
        <v>4079</v>
      </c>
    </row>
    <row r="13" spans="1:20">
      <c r="A13" s="25"/>
      <c r="B13" s="18"/>
      <c r="C13" s="25"/>
      <c r="D13" s="25"/>
      <c r="M13" s="36">
        <f>L12+M12</f>
        <v>1843</v>
      </c>
      <c r="N13" s="51">
        <v>45324</v>
      </c>
      <c r="O13" s="52" t="s">
        <v>59</v>
      </c>
    </row>
    <row r="14" spans="1:20">
      <c r="D14" s="53" t="s">
        <v>18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>
      <c r="A15" s="25"/>
      <c r="D15" s="54" t="s">
        <v>19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20">
      <c r="D16" s="53" t="s">
        <v>20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</sheetData>
  <mergeCells count="15">
    <mergeCell ref="D14:P14"/>
    <mergeCell ref="D15:P15"/>
    <mergeCell ref="D16:P16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activeCell="N7" sqref="N7:O7"/>
    </sheetView>
  </sheetViews>
  <sheetFormatPr defaultRowHeight="11.25"/>
  <cols>
    <col min="1" max="1" width="8.28515625" style="6" bestFit="1" customWidth="1"/>
    <col min="2" max="2" width="8.7109375" style="6" bestFit="1" customWidth="1"/>
    <col min="3" max="3" width="22.5703125" style="6" bestFit="1" customWidth="1"/>
    <col min="4" max="4" width="11" style="6" customWidth="1"/>
    <col min="5" max="5" width="8.7109375" style="6" bestFit="1" customWidth="1"/>
    <col min="6" max="6" width="8.140625" style="6" bestFit="1" customWidth="1"/>
    <col min="7" max="7" width="6" style="6" bestFit="1" customWidth="1"/>
    <col min="8" max="8" width="9.140625" style="6" customWidth="1"/>
    <col min="9" max="10" width="9.42578125" style="6" bestFit="1" customWidth="1"/>
    <col min="11" max="11" width="5.140625" style="6" bestFit="1" customWidth="1"/>
    <col min="12" max="12" width="9.42578125" style="6" bestFit="1" customWidth="1"/>
    <col min="13" max="13" width="9.5703125" style="6" customWidth="1"/>
    <col min="14" max="14" width="10" style="6" bestFit="1" customWidth="1"/>
    <col min="15" max="16" width="4.5703125" style="6" bestFit="1" customWidth="1"/>
    <col min="17" max="17" width="58.42578125" style="6" bestFit="1" customWidth="1"/>
    <col min="18" max="18" width="57.28515625" style="6" bestFit="1" customWidth="1"/>
    <col min="19" max="16384" width="9.140625" style="6"/>
  </cols>
  <sheetData>
    <row r="1" spans="1:18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>
      <c r="A4" s="7">
        <v>12898</v>
      </c>
      <c r="B4" s="15">
        <v>35272</v>
      </c>
      <c r="C4" s="7" t="s">
        <v>17</v>
      </c>
      <c r="D4" s="7">
        <v>2934.7</v>
      </c>
      <c r="E4" s="37">
        <v>35475</v>
      </c>
      <c r="F4" s="8"/>
      <c r="G4" s="8"/>
      <c r="H4" s="4"/>
      <c r="I4" s="16">
        <v>41865</v>
      </c>
      <c r="J4" s="8">
        <v>544</v>
      </c>
      <c r="K4" s="8">
        <v>6</v>
      </c>
      <c r="L4" s="4"/>
      <c r="M4" s="4">
        <v>77.77</v>
      </c>
      <c r="N4" s="4">
        <f>'53-287κ=διπλοΜεταγρ'!N5</f>
        <v>151</v>
      </c>
      <c r="O4" s="4"/>
      <c r="P4" s="4"/>
      <c r="Q4" s="4"/>
      <c r="R4" s="4"/>
    </row>
    <row r="5" spans="1:18">
      <c r="A5" s="7">
        <v>12899</v>
      </c>
      <c r="B5" s="15">
        <v>35272</v>
      </c>
      <c r="C5" s="7" t="s">
        <v>17</v>
      </c>
      <c r="D5" s="7">
        <v>2934.7</v>
      </c>
      <c r="E5" s="37">
        <v>35475</v>
      </c>
      <c r="F5" s="8"/>
      <c r="G5" s="8"/>
      <c r="H5" s="4"/>
      <c r="I5" s="16">
        <v>41865</v>
      </c>
      <c r="J5" s="8">
        <v>544</v>
      </c>
      <c r="K5" s="8">
        <v>7</v>
      </c>
      <c r="L5" s="4"/>
      <c r="M5" s="4">
        <v>77.77</v>
      </c>
      <c r="N5" s="4">
        <f>'53-287κ=διπλοΜεταγρ'!N6</f>
        <v>151</v>
      </c>
      <c r="O5" s="4"/>
      <c r="P5" s="4"/>
      <c r="Q5" s="4"/>
      <c r="R5" s="4"/>
    </row>
    <row r="6" spans="1:18">
      <c r="M6" s="41">
        <f>SUM(M4:M5)</f>
        <v>155.54</v>
      </c>
      <c r="N6" s="42">
        <f>SUM(N4:N5)</f>
        <v>302</v>
      </c>
    </row>
    <row r="7" spans="1:18">
      <c r="M7" s="42">
        <f>L6+M6</f>
        <v>155.54</v>
      </c>
      <c r="N7" s="51">
        <v>45324</v>
      </c>
      <c r="O7" s="52" t="s">
        <v>59</v>
      </c>
    </row>
  </sheetData>
  <mergeCells count="12">
    <mergeCell ref="R1:R2"/>
    <mergeCell ref="A1:A2"/>
    <mergeCell ref="B1:B2"/>
    <mergeCell ref="C1:C2"/>
    <mergeCell ref="D1:D2"/>
    <mergeCell ref="E1:H1"/>
    <mergeCell ref="I1:L1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3"/>
  <sheetViews>
    <sheetView workbookViewId="0">
      <selection activeCell="N10" sqref="N10:O10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13801</v>
      </c>
      <c r="B4" s="16">
        <v>42861</v>
      </c>
      <c r="C4" s="8" t="s">
        <v>51</v>
      </c>
      <c r="D4" s="8">
        <v>1</v>
      </c>
      <c r="E4" s="9">
        <v>42861</v>
      </c>
      <c r="F4" s="8">
        <v>589</v>
      </c>
      <c r="G4" s="8">
        <v>71</v>
      </c>
      <c r="H4" s="4"/>
      <c r="I4" s="16">
        <v>42964</v>
      </c>
      <c r="J4" s="8">
        <v>572</v>
      </c>
      <c r="K4" s="8">
        <v>82</v>
      </c>
      <c r="L4" s="4"/>
      <c r="M4" s="4">
        <v>14.44</v>
      </c>
      <c r="N4" s="8">
        <f>'53-287κ=διπλοΜεταγρ'!N41</f>
        <v>23</v>
      </c>
      <c r="O4" s="4"/>
      <c r="P4" s="4"/>
      <c r="Q4" s="4"/>
      <c r="R4" s="4"/>
    </row>
    <row r="5" spans="1:18">
      <c r="A5" s="8"/>
      <c r="B5" s="16"/>
      <c r="C5" s="8"/>
      <c r="D5" s="8"/>
      <c r="E5" s="9"/>
      <c r="F5" s="8"/>
      <c r="G5" s="8"/>
      <c r="H5" s="4"/>
      <c r="I5" s="16"/>
      <c r="J5" s="8"/>
      <c r="K5" s="8"/>
      <c r="L5" s="4"/>
      <c r="M5" s="4"/>
      <c r="N5" s="8"/>
      <c r="O5" s="4"/>
      <c r="P5" s="4"/>
      <c r="Q5" s="4"/>
      <c r="R5" s="4"/>
    </row>
    <row r="6" spans="1:18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18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18">
      <c r="A8" s="8"/>
      <c r="B8" s="16"/>
      <c r="C8" s="8"/>
      <c r="D8" s="8"/>
      <c r="E8" s="9"/>
      <c r="F8" s="8"/>
      <c r="G8" s="8"/>
      <c r="H8" s="4"/>
      <c r="I8" s="16"/>
      <c r="J8" s="8"/>
      <c r="K8" s="8"/>
      <c r="L8" s="4"/>
      <c r="M8" s="4"/>
      <c r="N8" s="8"/>
      <c r="O8" s="4"/>
      <c r="P8" s="4"/>
      <c r="Q8" s="4"/>
      <c r="R8" s="4"/>
    </row>
    <row r="9" spans="1:18">
      <c r="H9" s="10">
        <f>SUM(H3:H8)</f>
        <v>0</v>
      </c>
      <c r="L9" s="10">
        <f>SUM(L3:L8)</f>
        <v>0</v>
      </c>
      <c r="M9" s="10">
        <f t="shared" ref="M9:N9" si="0">SUM(M3:M8)</f>
        <v>14.44</v>
      </c>
      <c r="N9" s="34">
        <f t="shared" si="0"/>
        <v>23</v>
      </c>
    </row>
    <row r="10" spans="1:18">
      <c r="A10" s="25"/>
      <c r="B10" s="18"/>
      <c r="C10" s="25"/>
      <c r="D10" s="25"/>
      <c r="M10" s="36">
        <f>L9+M9</f>
        <v>14.44</v>
      </c>
      <c r="N10" s="51">
        <v>45324</v>
      </c>
      <c r="O10" s="52" t="s">
        <v>59</v>
      </c>
    </row>
    <row r="11" spans="1:18">
      <c r="D11" s="53" t="s">
        <v>18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8">
      <c r="A12" s="25"/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8">
      <c r="D13" s="53" t="s">
        <v>20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</sheetData>
  <mergeCells count="15">
    <mergeCell ref="D11:P11"/>
    <mergeCell ref="D12:P12"/>
    <mergeCell ref="D13:P13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N12" sqref="N12:O12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12830</v>
      </c>
      <c r="B4" s="16">
        <v>42352</v>
      </c>
      <c r="C4" s="8" t="s">
        <v>51</v>
      </c>
      <c r="D4" s="8">
        <v>1</v>
      </c>
      <c r="E4" s="9">
        <v>42923</v>
      </c>
      <c r="F4" s="8">
        <v>571</v>
      </c>
      <c r="G4" s="8">
        <v>64</v>
      </c>
      <c r="H4" s="4">
        <v>14.96</v>
      </c>
      <c r="I4" s="16">
        <v>43179</v>
      </c>
      <c r="J4" s="8"/>
      <c r="K4" s="8"/>
      <c r="L4" s="4"/>
      <c r="M4" s="4">
        <v>14.96</v>
      </c>
      <c r="N4" s="8">
        <f>'53-287κ=διπλοΜεταγρ'!N39</f>
        <v>23</v>
      </c>
      <c r="O4" s="4"/>
      <c r="P4" s="4"/>
      <c r="Q4" s="4"/>
      <c r="R4" s="4"/>
    </row>
    <row r="5" spans="1:18" s="2" customFormat="1">
      <c r="A5" s="8">
        <v>13311</v>
      </c>
      <c r="B5" s="16">
        <v>42628</v>
      </c>
      <c r="C5" s="8" t="s">
        <v>51</v>
      </c>
      <c r="D5" s="8">
        <v>1</v>
      </c>
      <c r="E5" s="9">
        <v>42634</v>
      </c>
      <c r="F5" s="8">
        <v>563</v>
      </c>
      <c r="G5" s="8">
        <v>91</v>
      </c>
      <c r="H5" s="4">
        <v>13.5</v>
      </c>
      <c r="I5" s="16">
        <v>43164</v>
      </c>
      <c r="J5" s="8">
        <v>578</v>
      </c>
      <c r="K5" s="8">
        <v>68</v>
      </c>
      <c r="L5" s="4"/>
      <c r="M5" s="4">
        <v>13.5</v>
      </c>
      <c r="N5" s="8">
        <f>'53-287κ=διπλοΜεταγρ'!N40</f>
        <v>20</v>
      </c>
      <c r="O5" s="4"/>
      <c r="P5" s="4"/>
      <c r="Q5" s="4" t="s">
        <v>53</v>
      </c>
      <c r="R5" s="4"/>
    </row>
    <row r="6" spans="1:18" s="2" customFormat="1">
      <c r="A6" s="8">
        <v>14059</v>
      </c>
      <c r="B6" s="16">
        <v>42985</v>
      </c>
      <c r="C6" s="8" t="s">
        <v>54</v>
      </c>
      <c r="D6" s="8">
        <v>1</v>
      </c>
      <c r="E6" s="9">
        <v>42990</v>
      </c>
      <c r="F6" s="8"/>
      <c r="G6" s="8"/>
      <c r="H6" s="4">
        <v>14.96</v>
      </c>
      <c r="I6" s="16">
        <v>43334</v>
      </c>
      <c r="J6" s="8">
        <v>584</v>
      </c>
      <c r="K6" s="8">
        <v>57</v>
      </c>
      <c r="L6" s="4">
        <v>18.55</v>
      </c>
      <c r="M6" s="4"/>
      <c r="N6" s="8">
        <f>'53-287κ=διπλοΜεταγρ'!N42</f>
        <v>27</v>
      </c>
      <c r="O6" s="4"/>
      <c r="P6" s="4"/>
      <c r="Q6" s="4" t="s">
        <v>35</v>
      </c>
      <c r="R6" s="4"/>
    </row>
    <row r="7" spans="1:18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18">
      <c r="A8" s="8"/>
      <c r="B8" s="16"/>
      <c r="C8" s="8"/>
      <c r="D8" s="8"/>
      <c r="E8" s="9"/>
      <c r="F8" s="8"/>
      <c r="G8" s="8"/>
      <c r="H8" s="4"/>
      <c r="I8" s="16"/>
      <c r="J8" s="8"/>
      <c r="K8" s="8"/>
      <c r="L8" s="4"/>
      <c r="M8" s="4"/>
      <c r="N8" s="8"/>
      <c r="O8" s="4"/>
      <c r="P8" s="4"/>
      <c r="Q8" s="4"/>
      <c r="R8" s="4"/>
    </row>
    <row r="9" spans="1:18">
      <c r="A9" s="8"/>
      <c r="B9" s="16"/>
      <c r="C9" s="8"/>
      <c r="D9" s="8"/>
      <c r="E9" s="9"/>
      <c r="F9" s="8"/>
      <c r="G9" s="8"/>
      <c r="H9" s="4"/>
      <c r="I9" s="16"/>
      <c r="J9" s="8"/>
      <c r="K9" s="8"/>
      <c r="L9" s="4"/>
      <c r="M9" s="4"/>
      <c r="N9" s="8"/>
      <c r="O9" s="4"/>
      <c r="P9" s="4"/>
      <c r="Q9" s="4"/>
      <c r="R9" s="4"/>
    </row>
    <row r="10" spans="1:18">
      <c r="A10" s="8"/>
      <c r="B10" s="16"/>
      <c r="C10" s="8"/>
      <c r="D10" s="8"/>
      <c r="E10" s="9"/>
      <c r="F10" s="8"/>
      <c r="G10" s="8"/>
      <c r="H10" s="4"/>
      <c r="I10" s="16"/>
      <c r="J10" s="8"/>
      <c r="K10" s="8"/>
      <c r="L10" s="4"/>
      <c r="M10" s="4"/>
      <c r="N10" s="8"/>
      <c r="O10" s="4"/>
      <c r="P10" s="4"/>
      <c r="Q10" s="4"/>
      <c r="R10" s="4"/>
    </row>
    <row r="11" spans="1:18">
      <c r="H11" s="10">
        <f>SUM(H3:H10)</f>
        <v>43.42</v>
      </c>
      <c r="L11" s="10">
        <f>SUM(L3:L10)</f>
        <v>18.55</v>
      </c>
      <c r="M11" s="10">
        <f t="shared" ref="M11:N11" si="0">SUM(M3:M10)</f>
        <v>28.46</v>
      </c>
      <c r="N11" s="34">
        <f t="shared" si="0"/>
        <v>70</v>
      </c>
    </row>
    <row r="12" spans="1:18">
      <c r="A12" s="25"/>
      <c r="B12" s="18"/>
      <c r="C12" s="25"/>
      <c r="D12" s="25"/>
      <c r="M12" s="36">
        <f>L11+M11</f>
        <v>47.010000000000005</v>
      </c>
      <c r="N12" s="51">
        <v>45324</v>
      </c>
      <c r="O12" s="52" t="s">
        <v>59</v>
      </c>
    </row>
    <row r="13" spans="1:18">
      <c r="D13" s="53" t="s">
        <v>18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8">
      <c r="A14" s="25"/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8">
      <c r="D15" s="53" t="s">
        <v>20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</sheetData>
  <mergeCells count="15">
    <mergeCell ref="D13:P13"/>
    <mergeCell ref="D14:P14"/>
    <mergeCell ref="D15:P15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H32" sqref="H32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501</v>
      </c>
      <c r="B4" s="16">
        <v>36364</v>
      </c>
      <c r="C4" s="8" t="s">
        <v>0</v>
      </c>
      <c r="D4" s="8">
        <v>2641.23</v>
      </c>
      <c r="E4" s="47">
        <v>37824</v>
      </c>
      <c r="F4" s="8"/>
      <c r="G4" s="8"/>
      <c r="H4" s="23">
        <v>253.16</v>
      </c>
      <c r="I4" s="16">
        <v>43580</v>
      </c>
      <c r="J4" s="8">
        <v>599</v>
      </c>
      <c r="K4" s="8">
        <v>50</v>
      </c>
      <c r="L4" s="23"/>
      <c r="M4" s="4">
        <v>66.66</v>
      </c>
      <c r="N4" s="45"/>
      <c r="O4" s="4"/>
      <c r="P4" s="4"/>
      <c r="Q4" s="4" t="s">
        <v>22</v>
      </c>
      <c r="R4" s="4"/>
    </row>
    <row r="5" spans="1:18" s="2" customFormat="1">
      <c r="A5" s="8">
        <v>1196</v>
      </c>
      <c r="B5" s="16">
        <v>36780</v>
      </c>
      <c r="C5" s="8" t="s">
        <v>17</v>
      </c>
      <c r="D5" s="8">
        <v>302</v>
      </c>
      <c r="E5" s="9"/>
      <c r="F5" s="8"/>
      <c r="G5" s="8"/>
      <c r="H5" s="5"/>
      <c r="I5" s="9">
        <v>43811</v>
      </c>
      <c r="J5" s="8">
        <v>617</v>
      </c>
      <c r="K5" s="8">
        <v>66</v>
      </c>
      <c r="L5" s="5">
        <v>24.57</v>
      </c>
      <c r="M5" s="31"/>
      <c r="N5" s="8">
        <f>'53-287κ=διπλοΜεταγρ'!N19</f>
        <v>33</v>
      </c>
      <c r="O5" s="4"/>
      <c r="P5" s="4"/>
      <c r="Q5" s="4" t="s">
        <v>41</v>
      </c>
      <c r="R5" s="4"/>
    </row>
    <row r="6" spans="1:18" s="3" customFormat="1">
      <c r="A6" s="7">
        <v>1996</v>
      </c>
      <c r="B6" s="15">
        <v>37301</v>
      </c>
      <c r="C6" s="7" t="s">
        <v>17</v>
      </c>
      <c r="D6" s="8">
        <v>1176.44</v>
      </c>
      <c r="E6" s="48">
        <v>37350</v>
      </c>
      <c r="F6" s="8">
        <v>367</v>
      </c>
      <c r="G6" s="8">
        <v>12</v>
      </c>
      <c r="H6" s="77"/>
      <c r="I6" s="16">
        <v>43811</v>
      </c>
      <c r="J6" s="8"/>
      <c r="K6" s="8"/>
      <c r="L6" s="4">
        <v>24.57</v>
      </c>
      <c r="M6" s="5"/>
      <c r="N6" s="45"/>
      <c r="O6" s="5"/>
      <c r="P6" s="5"/>
      <c r="Q6" s="5"/>
      <c r="R6" s="5"/>
    </row>
    <row r="7" spans="1:18" s="3" customFormat="1">
      <c r="A7" s="7">
        <v>10561</v>
      </c>
      <c r="B7" s="15">
        <v>41005</v>
      </c>
      <c r="C7" s="7" t="s">
        <v>51</v>
      </c>
      <c r="D7" s="7">
        <v>1</v>
      </c>
      <c r="E7" s="11">
        <v>41487</v>
      </c>
      <c r="F7" s="7">
        <v>523</v>
      </c>
      <c r="G7" s="7">
        <v>42</v>
      </c>
      <c r="H7" s="5"/>
      <c r="I7" s="15">
        <v>43619</v>
      </c>
      <c r="J7" s="7">
        <v>610</v>
      </c>
      <c r="K7" s="7">
        <v>73</v>
      </c>
      <c r="L7" s="5"/>
      <c r="M7" s="5">
        <v>22</v>
      </c>
      <c r="N7" s="7">
        <f>'53-287κ=διπλοΜεταγρ'!N36</f>
        <v>30</v>
      </c>
      <c r="O7" s="5"/>
      <c r="P7" s="5"/>
      <c r="Q7" s="5"/>
      <c r="R7" s="5"/>
    </row>
    <row r="8" spans="1:18" s="2" customFormat="1">
      <c r="A8" s="8">
        <v>11127</v>
      </c>
      <c r="B8" s="16">
        <v>41402</v>
      </c>
      <c r="C8" s="7" t="s">
        <v>51</v>
      </c>
      <c r="D8" s="8">
        <v>1</v>
      </c>
      <c r="E8" s="16">
        <v>43500</v>
      </c>
      <c r="F8" s="8"/>
      <c r="G8" s="8"/>
      <c r="H8" s="4"/>
      <c r="I8" s="9">
        <v>43522</v>
      </c>
      <c r="J8" s="8">
        <v>592</v>
      </c>
      <c r="K8" s="8">
        <v>96</v>
      </c>
      <c r="L8" s="4">
        <v>18.55</v>
      </c>
      <c r="M8" s="33"/>
      <c r="N8" s="8">
        <f>'53-287κ=διπλοΜεταγρ'!N37</f>
        <v>26</v>
      </c>
      <c r="O8" s="4"/>
      <c r="P8" s="4"/>
      <c r="Q8" s="4" t="s">
        <v>52</v>
      </c>
      <c r="R8" s="4"/>
    </row>
    <row r="9" spans="1:18">
      <c r="A9" s="8"/>
      <c r="B9" s="16"/>
      <c r="C9" s="8"/>
      <c r="D9" s="8"/>
      <c r="E9" s="9"/>
      <c r="F9" s="8"/>
      <c r="G9" s="8"/>
      <c r="H9" s="4"/>
      <c r="I9" s="16"/>
      <c r="J9" s="8"/>
      <c r="K9" s="8"/>
      <c r="L9" s="4"/>
      <c r="M9" s="4"/>
      <c r="N9" s="8"/>
      <c r="O9" s="4"/>
      <c r="P9" s="4"/>
      <c r="Q9" s="4"/>
      <c r="R9" s="4"/>
    </row>
    <row r="10" spans="1:18">
      <c r="A10" s="8"/>
      <c r="B10" s="16"/>
      <c r="C10" s="8"/>
      <c r="D10" s="8"/>
      <c r="E10" s="9"/>
      <c r="F10" s="8"/>
      <c r="G10" s="8"/>
      <c r="H10" s="4"/>
      <c r="I10" s="16"/>
      <c r="J10" s="8"/>
      <c r="K10" s="8"/>
      <c r="L10" s="4"/>
      <c r="M10" s="4"/>
      <c r="N10" s="8"/>
      <c r="O10" s="4"/>
      <c r="P10" s="4"/>
      <c r="Q10" s="4"/>
      <c r="R10" s="4"/>
    </row>
    <row r="11" spans="1:18">
      <c r="A11" s="8"/>
      <c r="B11" s="16"/>
      <c r="C11" s="8"/>
      <c r="D11" s="8"/>
      <c r="E11" s="9"/>
      <c r="F11" s="8"/>
      <c r="G11" s="8"/>
      <c r="H11" s="4"/>
      <c r="I11" s="16"/>
      <c r="J11" s="8"/>
      <c r="K11" s="8"/>
      <c r="L11" s="4"/>
      <c r="M11" s="4"/>
      <c r="N11" s="8"/>
      <c r="O11" s="4"/>
      <c r="P11" s="4"/>
      <c r="Q11" s="4"/>
      <c r="R11" s="4"/>
    </row>
    <row r="12" spans="1:18">
      <c r="A12" s="8"/>
      <c r="B12" s="16"/>
      <c r="C12" s="8"/>
      <c r="D12" s="8"/>
      <c r="E12" s="9"/>
      <c r="F12" s="8"/>
      <c r="G12" s="8"/>
      <c r="H12" s="4"/>
      <c r="I12" s="16"/>
      <c r="J12" s="8"/>
      <c r="K12" s="8"/>
      <c r="L12" s="4"/>
      <c r="M12" s="4"/>
      <c r="N12" s="8"/>
      <c r="O12" s="4"/>
      <c r="P12" s="4"/>
      <c r="Q12" s="4"/>
      <c r="R12" s="4"/>
    </row>
    <row r="13" spans="1:18">
      <c r="H13" s="10">
        <f>SUM(H3:H12)</f>
        <v>253.16</v>
      </c>
      <c r="L13" s="10">
        <f>SUM(L3:L12)</f>
        <v>67.69</v>
      </c>
      <c r="M13" s="10">
        <f t="shared" ref="M13:N13" si="0">SUM(M3:M12)</f>
        <v>88.66</v>
      </c>
      <c r="N13" s="34">
        <f t="shared" si="0"/>
        <v>89</v>
      </c>
    </row>
    <row r="14" spans="1:18">
      <c r="A14" s="25"/>
      <c r="B14" s="18"/>
      <c r="C14" s="25"/>
      <c r="D14" s="25"/>
      <c r="M14" s="36">
        <f>L13+M13</f>
        <v>156.35</v>
      </c>
      <c r="N14" s="51">
        <v>45324</v>
      </c>
      <c r="O14" s="52" t="s">
        <v>59</v>
      </c>
    </row>
    <row r="15" spans="1:18">
      <c r="D15" s="53" t="s">
        <v>18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8">
      <c r="A16" s="25"/>
      <c r="D16" s="54" t="s">
        <v>19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4:16">
      <c r="D17" s="53" t="s">
        <v>20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</sheetData>
  <mergeCells count="15">
    <mergeCell ref="D15:P15"/>
    <mergeCell ref="D16:P16"/>
    <mergeCell ref="D17:P17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N4" sqref="N4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20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20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20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20" s="2" customFormat="1">
      <c r="A4" s="7">
        <v>13473</v>
      </c>
      <c r="B4" s="15">
        <v>35618</v>
      </c>
      <c r="C4" s="7" t="s">
        <v>0</v>
      </c>
      <c r="D4" s="8">
        <v>1340.5</v>
      </c>
      <c r="E4" s="11">
        <v>36047</v>
      </c>
      <c r="F4" s="8">
        <v>327</v>
      </c>
      <c r="G4" s="8">
        <v>65</v>
      </c>
      <c r="H4" s="4"/>
      <c r="I4" s="16">
        <v>43976</v>
      </c>
      <c r="J4" s="8">
        <v>624</v>
      </c>
      <c r="K4" s="8">
        <v>23</v>
      </c>
      <c r="L4" s="23"/>
      <c r="M4" s="5">
        <v>99</v>
      </c>
      <c r="N4" s="8"/>
      <c r="O4" s="4"/>
      <c r="P4" s="4"/>
      <c r="Q4" s="30" t="s">
        <v>36</v>
      </c>
      <c r="R4" s="4" t="s">
        <v>29</v>
      </c>
      <c r="T4" s="2">
        <v>900000</v>
      </c>
    </row>
    <row r="5" spans="1:20" s="2" customFormat="1">
      <c r="A5" s="8"/>
      <c r="B5" s="16"/>
      <c r="C5" s="8"/>
      <c r="D5" s="8"/>
      <c r="E5" s="9"/>
      <c r="F5" s="8"/>
      <c r="G5" s="8"/>
      <c r="H5" s="4"/>
      <c r="I5" s="16"/>
      <c r="J5" s="8"/>
      <c r="K5" s="8"/>
      <c r="L5" s="4"/>
      <c r="M5" s="4"/>
      <c r="N5" s="8"/>
      <c r="O5" s="4"/>
      <c r="P5" s="4"/>
      <c r="Q5" s="4"/>
      <c r="R5" s="4"/>
      <c r="T5" s="2" t="e">
        <f>T4/#REF!</f>
        <v>#REF!</v>
      </c>
    </row>
    <row r="6" spans="1:20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20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20">
      <c r="H8" s="10">
        <f>SUM(H3:H7)</f>
        <v>0</v>
      </c>
      <c r="L8" s="10">
        <f>SUM(L3:L7)</f>
        <v>0</v>
      </c>
      <c r="M8" s="10">
        <f t="shared" ref="M8:N8" si="0">SUM(M3:M7)</f>
        <v>99</v>
      </c>
      <c r="N8" s="34">
        <f t="shared" si="0"/>
        <v>0</v>
      </c>
    </row>
    <row r="9" spans="1:20">
      <c r="A9" s="25"/>
      <c r="B9" s="18"/>
      <c r="C9" s="25"/>
      <c r="D9" s="25"/>
      <c r="M9" s="36">
        <f>L8+M8</f>
        <v>99</v>
      </c>
      <c r="N9" s="51">
        <v>45324</v>
      </c>
      <c r="O9" s="52" t="s">
        <v>59</v>
      </c>
    </row>
    <row r="10" spans="1:20">
      <c r="D10" s="53" t="s">
        <v>18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20">
      <c r="A11" s="25"/>
      <c r="D11" s="54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20">
      <c r="D12" s="53" t="s">
        <v>20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</sheetData>
  <mergeCells count="15">
    <mergeCell ref="D10:P10"/>
    <mergeCell ref="D11:P11"/>
    <mergeCell ref="D12:P12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N5" sqref="N5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/>
      <c r="B4" s="16"/>
      <c r="C4" s="8"/>
      <c r="D4" s="8"/>
      <c r="E4" s="9"/>
      <c r="F4" s="8"/>
      <c r="G4" s="8"/>
      <c r="H4" s="4"/>
      <c r="I4" s="16"/>
      <c r="J4" s="8"/>
      <c r="K4" s="8"/>
      <c r="L4" s="4"/>
      <c r="M4" s="4"/>
      <c r="N4" s="8"/>
      <c r="O4" s="4"/>
      <c r="P4" s="4"/>
      <c r="Q4" s="4"/>
      <c r="R4" s="4"/>
    </row>
    <row r="5" spans="1:18" s="2" customFormat="1">
      <c r="A5" s="8">
        <v>21</v>
      </c>
      <c r="B5" s="16">
        <v>36009</v>
      </c>
      <c r="C5" s="8" t="s">
        <v>39</v>
      </c>
      <c r="D5" s="8">
        <v>1</v>
      </c>
      <c r="E5" s="9">
        <v>39028</v>
      </c>
      <c r="F5" s="8"/>
      <c r="G5" s="8"/>
      <c r="H5" s="4"/>
      <c r="I5" s="16">
        <v>44817</v>
      </c>
      <c r="J5" s="8">
        <v>659</v>
      </c>
      <c r="K5" s="8">
        <v>76</v>
      </c>
      <c r="L5" s="4">
        <v>16.739999999999998</v>
      </c>
      <c r="M5" s="32"/>
      <c r="N5" s="8"/>
      <c r="O5" s="4"/>
      <c r="P5" s="4"/>
      <c r="Q5" s="4" t="s">
        <v>40</v>
      </c>
      <c r="R5" s="4"/>
    </row>
    <row r="6" spans="1:18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18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18">
      <c r="H8" s="10">
        <f>SUM(H3:H7)</f>
        <v>0</v>
      </c>
      <c r="L8" s="10">
        <f>SUM(L3:L7)</f>
        <v>16.739999999999998</v>
      </c>
      <c r="M8" s="10">
        <f t="shared" ref="M8:N8" si="0">SUM(M3:M7)</f>
        <v>0</v>
      </c>
      <c r="N8" s="34">
        <f t="shared" si="0"/>
        <v>0</v>
      </c>
    </row>
    <row r="9" spans="1:18">
      <c r="A9" s="25"/>
      <c r="B9" s="18"/>
      <c r="C9" s="25"/>
      <c r="D9" s="25"/>
      <c r="M9" s="36">
        <f>L8+M8</f>
        <v>16.739999999999998</v>
      </c>
      <c r="N9" s="51">
        <v>45324</v>
      </c>
      <c r="O9" s="52" t="s">
        <v>59</v>
      </c>
    </row>
    <row r="10" spans="1:18">
      <c r="D10" s="53" t="s">
        <v>18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8">
      <c r="A11" s="25"/>
      <c r="D11" s="54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8">
      <c r="D12" s="53" t="s">
        <v>20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</sheetData>
  <sortState ref="A1:A27">
    <sortCondition ref="A27"/>
  </sortState>
  <mergeCells count="15">
    <mergeCell ref="D10:P10"/>
    <mergeCell ref="D11:P11"/>
    <mergeCell ref="D12:P12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N3" sqref="N3"/>
    </sheetView>
  </sheetViews>
  <sheetFormatPr defaultRowHeight="11.25"/>
  <cols>
    <col min="1" max="1" width="8.28515625" style="6" bestFit="1" customWidth="1"/>
    <col min="2" max="2" width="8.7109375" style="6" bestFit="1" customWidth="1"/>
    <col min="3" max="3" width="22.5703125" style="6" bestFit="1" customWidth="1"/>
    <col min="4" max="4" width="11" style="6" customWidth="1"/>
    <col min="5" max="5" width="8.7109375" style="6" bestFit="1" customWidth="1"/>
    <col min="6" max="6" width="8.140625" style="6" bestFit="1" customWidth="1"/>
    <col min="7" max="7" width="6" style="6" bestFit="1" customWidth="1"/>
    <col min="8" max="8" width="9.140625" style="6" customWidth="1"/>
    <col min="9" max="10" width="9.42578125" style="6" bestFit="1" customWidth="1"/>
    <col min="11" max="11" width="5.140625" style="6" bestFit="1" customWidth="1"/>
    <col min="12" max="12" width="9.42578125" style="6" bestFit="1" customWidth="1"/>
    <col min="13" max="13" width="11.28515625" style="6" customWidth="1"/>
    <col min="14" max="14" width="10" style="6" bestFit="1" customWidth="1"/>
    <col min="15" max="16" width="4.5703125" style="6" bestFit="1" customWidth="1"/>
    <col min="17" max="17" width="58.42578125" style="6" bestFit="1" customWidth="1"/>
    <col min="18" max="18" width="57.28515625" style="6" bestFit="1" customWidth="1"/>
    <col min="19" max="16384" width="9.140625" style="6"/>
  </cols>
  <sheetData>
    <row r="1" spans="1:18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>
      <c r="A3" s="7">
        <v>13473</v>
      </c>
      <c r="B3" s="15">
        <v>35618</v>
      </c>
      <c r="C3" s="7" t="s">
        <v>0</v>
      </c>
      <c r="D3" s="8">
        <v>1340.5</v>
      </c>
      <c r="E3" s="16">
        <v>43976</v>
      </c>
      <c r="F3" s="8">
        <v>624</v>
      </c>
      <c r="G3" s="8">
        <v>23</v>
      </c>
      <c r="H3" s="23">
        <v>115.76</v>
      </c>
      <c r="I3" s="11">
        <v>36047</v>
      </c>
      <c r="J3" s="8">
        <v>327</v>
      </c>
      <c r="K3" s="8">
        <v>65</v>
      </c>
      <c r="L3" s="5"/>
      <c r="M3" s="5">
        <v>99</v>
      </c>
      <c r="N3" s="8">
        <f>'53-287κ=διπλοΜεταγρ'!N7</f>
        <v>1167</v>
      </c>
      <c r="O3" s="4"/>
      <c r="P3" s="4"/>
      <c r="Q3" s="30"/>
      <c r="R3" s="4" t="s">
        <v>57</v>
      </c>
    </row>
    <row r="4" spans="1:18">
      <c r="A4" s="7">
        <v>13475</v>
      </c>
      <c r="B4" s="15">
        <v>35618</v>
      </c>
      <c r="C4" s="7" t="s">
        <v>2</v>
      </c>
      <c r="D4" s="7">
        <v>5736</v>
      </c>
      <c r="E4" s="11"/>
      <c r="F4" s="7"/>
      <c r="G4" s="7"/>
      <c r="H4" s="5"/>
      <c r="I4" s="15">
        <v>36110</v>
      </c>
      <c r="J4" s="7">
        <v>328</v>
      </c>
      <c r="K4" s="7">
        <v>5</v>
      </c>
      <c r="L4" s="5"/>
      <c r="M4" s="5">
        <v>222</v>
      </c>
      <c r="N4" s="7">
        <f>'53-287κ=διπλοΜεταγρ'!N8</f>
        <v>2520</v>
      </c>
      <c r="O4" s="5"/>
      <c r="P4" s="5"/>
      <c r="Q4" s="38"/>
      <c r="R4" s="5"/>
    </row>
    <row r="5" spans="1:18">
      <c r="A5" s="7">
        <v>13920</v>
      </c>
      <c r="B5" s="15">
        <v>35795</v>
      </c>
      <c r="C5" s="7" t="s">
        <v>2</v>
      </c>
      <c r="D5" s="7">
        <v>51103.51</v>
      </c>
      <c r="E5" s="37">
        <v>35842</v>
      </c>
      <c r="F5" s="7">
        <v>2313</v>
      </c>
      <c r="G5" s="7">
        <v>52</v>
      </c>
      <c r="H5" s="5"/>
      <c r="I5" s="15">
        <v>36153</v>
      </c>
      <c r="J5" s="7">
        <v>331</v>
      </c>
      <c r="K5" s="7">
        <v>32</v>
      </c>
      <c r="L5" s="5"/>
      <c r="M5" s="5">
        <v>3120</v>
      </c>
      <c r="N5" s="7">
        <f>'53-287κ=διπλοΜεταγρ'!N12</f>
        <v>34751</v>
      </c>
      <c r="O5" s="5"/>
      <c r="P5" s="5"/>
      <c r="Q5" s="5"/>
      <c r="R5" s="5"/>
    </row>
    <row r="6" spans="1:18">
      <c r="L6" s="41"/>
      <c r="M6" s="41">
        <f>SUM(M3:M5)</f>
        <v>3441</v>
      </c>
      <c r="N6" s="43">
        <f>SUM(N3:N5)</f>
        <v>38438</v>
      </c>
    </row>
    <row r="7" spans="1:18">
      <c r="M7" s="42">
        <f>L6+M6</f>
        <v>3441</v>
      </c>
      <c r="N7" s="43"/>
    </row>
    <row r="8" spans="1:18">
      <c r="N8" s="51">
        <v>45324</v>
      </c>
      <c r="O8" s="52" t="s">
        <v>59</v>
      </c>
    </row>
  </sheetData>
  <mergeCells count="12">
    <mergeCell ref="R1:R2"/>
    <mergeCell ref="A1:A2"/>
    <mergeCell ref="B1:B2"/>
    <mergeCell ref="C1:C2"/>
    <mergeCell ref="D1:D2"/>
    <mergeCell ref="E1:H1"/>
    <mergeCell ref="I1:L1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A5" sqref="A5:XFD5"/>
    </sheetView>
  </sheetViews>
  <sheetFormatPr defaultRowHeight="11.25"/>
  <cols>
    <col min="1" max="1" width="8.28515625" style="6" bestFit="1" customWidth="1"/>
    <col min="2" max="2" width="8.7109375" style="6" bestFit="1" customWidth="1"/>
    <col min="3" max="3" width="13.85546875" style="6" bestFit="1" customWidth="1"/>
    <col min="4" max="4" width="11" style="6" customWidth="1"/>
    <col min="5" max="5" width="8.7109375" style="6" bestFit="1" customWidth="1"/>
    <col min="6" max="6" width="8.140625" style="6" bestFit="1" customWidth="1"/>
    <col min="7" max="7" width="6" style="6" bestFit="1" customWidth="1"/>
    <col min="8" max="8" width="9.140625" style="6" customWidth="1"/>
    <col min="9" max="10" width="9.42578125" style="6" bestFit="1" customWidth="1"/>
    <col min="11" max="11" width="5.140625" style="6" bestFit="1" customWidth="1"/>
    <col min="12" max="12" width="9.42578125" style="6" bestFit="1" customWidth="1"/>
    <col min="13" max="13" width="9.5703125" style="6" customWidth="1"/>
    <col min="14" max="14" width="10" style="6" bestFit="1" customWidth="1"/>
    <col min="15" max="16" width="4.5703125" style="6" bestFit="1" customWidth="1"/>
    <col min="17" max="17" width="58.42578125" style="6" bestFit="1" customWidth="1"/>
    <col min="18" max="18" width="57.28515625" style="6" bestFit="1" customWidth="1"/>
    <col min="19" max="16384" width="9.140625" style="6"/>
  </cols>
  <sheetData>
    <row r="1" spans="1:18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>
      <c r="A3" s="7">
        <v>13884</v>
      </c>
      <c r="B3" s="15">
        <v>35787</v>
      </c>
      <c r="C3" s="7" t="s">
        <v>2</v>
      </c>
      <c r="D3" s="7">
        <v>7043</v>
      </c>
      <c r="E3" s="40">
        <v>35952</v>
      </c>
      <c r="F3" s="39">
        <v>322</v>
      </c>
      <c r="G3" s="39">
        <v>56</v>
      </c>
      <c r="H3" s="5"/>
      <c r="I3" s="15">
        <v>36195</v>
      </c>
      <c r="J3" s="7">
        <v>333</v>
      </c>
      <c r="K3" s="7">
        <v>15</v>
      </c>
      <c r="L3" s="5"/>
      <c r="M3" s="5">
        <v>288.88</v>
      </c>
      <c r="N3" s="7">
        <f>'53-287κ=διπλοΜεταγρ'!N11</f>
        <v>3088</v>
      </c>
      <c r="O3" s="5"/>
      <c r="P3" s="5"/>
      <c r="Q3" s="5"/>
      <c r="R3" s="5"/>
    </row>
    <row r="4" spans="1:18">
      <c r="A4" s="8">
        <v>503</v>
      </c>
      <c r="B4" s="16">
        <v>36368</v>
      </c>
      <c r="C4" s="8" t="s">
        <v>23</v>
      </c>
      <c r="D4" s="8">
        <v>0</v>
      </c>
      <c r="E4" s="47">
        <v>36482</v>
      </c>
      <c r="F4" s="8">
        <v>342</v>
      </c>
      <c r="G4" s="8">
        <v>40</v>
      </c>
      <c r="H4" s="5"/>
      <c r="I4" s="9">
        <v>37824</v>
      </c>
      <c r="J4" s="8"/>
      <c r="K4" s="8"/>
      <c r="L4" s="23"/>
      <c r="M4" s="5">
        <v>16</v>
      </c>
      <c r="N4" s="45">
        <v>147</v>
      </c>
      <c r="O4" s="4"/>
      <c r="P4" s="4"/>
      <c r="Q4" s="4" t="s">
        <v>24</v>
      </c>
      <c r="R4" s="4"/>
    </row>
    <row r="5" spans="1:18">
      <c r="A5" s="7"/>
      <c r="B5" s="15"/>
      <c r="C5" s="7"/>
      <c r="D5" s="7"/>
      <c r="E5" s="11"/>
      <c r="F5" s="7"/>
      <c r="G5" s="7"/>
      <c r="H5" s="5"/>
      <c r="I5" s="15"/>
      <c r="J5" s="7"/>
      <c r="K5" s="7"/>
      <c r="L5" s="5"/>
      <c r="M5" s="5"/>
      <c r="N5" s="7"/>
      <c r="O5" s="5"/>
      <c r="P5" s="5"/>
      <c r="Q5" s="5"/>
      <c r="R5" s="5"/>
    </row>
    <row r="6" spans="1:18">
      <c r="M6" s="41">
        <f>SUM(M3)</f>
        <v>288.88</v>
      </c>
      <c r="N6" s="43">
        <f>SUM(N3:N5)</f>
        <v>3235</v>
      </c>
    </row>
    <row r="7" spans="1:18">
      <c r="M7" s="10">
        <f>L6+M6</f>
        <v>288.88</v>
      </c>
      <c r="N7" s="34"/>
    </row>
    <row r="8" spans="1:18">
      <c r="N8" s="51">
        <v>45324</v>
      </c>
      <c r="O8" s="52" t="s">
        <v>59</v>
      </c>
    </row>
  </sheetData>
  <mergeCells count="12">
    <mergeCell ref="R1:R2"/>
    <mergeCell ref="A1:A2"/>
    <mergeCell ref="B1:B2"/>
    <mergeCell ref="C1:C2"/>
    <mergeCell ref="D1:D2"/>
    <mergeCell ref="E1:H1"/>
    <mergeCell ref="I1:L1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J24" sqref="J24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3" customFormat="1">
      <c r="A4" s="7">
        <v>1600</v>
      </c>
      <c r="B4" s="15">
        <v>37053</v>
      </c>
      <c r="C4" s="7" t="s">
        <v>42</v>
      </c>
      <c r="D4" s="7">
        <v>1</v>
      </c>
      <c r="E4" s="11"/>
      <c r="F4" s="7"/>
      <c r="G4" s="7"/>
      <c r="H4" s="5"/>
      <c r="I4" s="11">
        <v>37318</v>
      </c>
      <c r="J4" s="7">
        <v>366</v>
      </c>
      <c r="K4" s="7">
        <v>87</v>
      </c>
      <c r="L4" s="5"/>
      <c r="M4" s="5">
        <v>16</v>
      </c>
      <c r="N4" s="7">
        <f>'53-287κ=διπλοΜεταγρ'!N20</f>
        <v>105</v>
      </c>
      <c r="O4" s="5"/>
      <c r="P4" s="5"/>
      <c r="Q4" s="5" t="s">
        <v>43</v>
      </c>
      <c r="R4" s="5"/>
    </row>
    <row r="5" spans="1:18">
      <c r="A5" s="7">
        <v>1996</v>
      </c>
      <c r="B5" s="15">
        <v>37301</v>
      </c>
      <c r="C5" s="7" t="s">
        <v>17</v>
      </c>
      <c r="D5" s="8">
        <v>1176.44</v>
      </c>
      <c r="E5" s="48">
        <v>37350</v>
      </c>
      <c r="F5" s="8">
        <v>367</v>
      </c>
      <c r="G5" s="8">
        <v>12</v>
      </c>
      <c r="H5" s="77"/>
      <c r="I5" s="16">
        <v>43811</v>
      </c>
      <c r="J5" s="8"/>
      <c r="K5" s="8"/>
      <c r="L5" s="4">
        <v>24.57</v>
      </c>
      <c r="M5" s="5"/>
      <c r="N5" s="45">
        <v>160</v>
      </c>
      <c r="O5" s="5"/>
      <c r="P5" s="5"/>
      <c r="Q5" s="4"/>
      <c r="R5" s="4"/>
    </row>
    <row r="6" spans="1:18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18">
      <c r="H7" s="10">
        <f>SUM(H3:H6)</f>
        <v>0</v>
      </c>
      <c r="L7" s="10">
        <f>SUM(L3:L6)</f>
        <v>24.57</v>
      </c>
      <c r="M7" s="10">
        <f t="shared" ref="M7:N7" si="0">SUM(M3:M6)</f>
        <v>16</v>
      </c>
      <c r="N7" s="34">
        <f t="shared" si="0"/>
        <v>265</v>
      </c>
    </row>
    <row r="8" spans="1:18">
      <c r="A8" s="25"/>
      <c r="B8" s="18"/>
      <c r="C8" s="25"/>
      <c r="D8" s="25"/>
      <c r="M8" s="36">
        <f>L7+M7</f>
        <v>40.57</v>
      </c>
      <c r="N8" s="51">
        <v>45324</v>
      </c>
      <c r="O8" s="52" t="s">
        <v>59</v>
      </c>
    </row>
    <row r="9" spans="1:18">
      <c r="D9" s="53" t="s">
        <v>18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8">
      <c r="A10" s="25"/>
      <c r="D10" s="54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8">
      <c r="D11" s="53" t="s">
        <v>20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</sheetData>
  <mergeCells count="15">
    <mergeCell ref="D9:P9"/>
    <mergeCell ref="D10:P10"/>
    <mergeCell ref="D11:P11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workbookViewId="0">
      <selection activeCell="N5" sqref="N5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501</v>
      </c>
      <c r="B4" s="16">
        <v>36364</v>
      </c>
      <c r="C4" s="8" t="s">
        <v>0</v>
      </c>
      <c r="D4" s="8">
        <v>2641.23</v>
      </c>
      <c r="E4" s="47">
        <v>37824</v>
      </c>
      <c r="F4" s="8"/>
      <c r="G4" s="8"/>
      <c r="H4" s="23">
        <v>253.16</v>
      </c>
      <c r="I4" s="16">
        <v>43580</v>
      </c>
      <c r="J4" s="8">
        <v>599</v>
      </c>
      <c r="K4" s="8">
        <v>50</v>
      </c>
      <c r="L4" s="23"/>
      <c r="M4" s="4">
        <v>66.66</v>
      </c>
      <c r="N4" s="45">
        <v>379</v>
      </c>
      <c r="O4" s="4"/>
      <c r="P4" s="4"/>
      <c r="Q4" s="4" t="s">
        <v>22</v>
      </c>
      <c r="R4" s="4"/>
    </row>
    <row r="5" spans="1:18" s="2" customFormat="1">
      <c r="A5" s="8">
        <v>503</v>
      </c>
      <c r="B5" s="16">
        <v>36368</v>
      </c>
      <c r="C5" s="8" t="s">
        <v>23</v>
      </c>
      <c r="D5" s="8">
        <v>0</v>
      </c>
      <c r="E5" s="47">
        <v>36482</v>
      </c>
      <c r="F5" s="8">
        <v>342</v>
      </c>
      <c r="G5" s="8">
        <v>40</v>
      </c>
      <c r="H5" s="5"/>
      <c r="I5" s="9">
        <v>37824</v>
      </c>
      <c r="J5" s="8"/>
      <c r="K5" s="8"/>
      <c r="L5" s="23"/>
      <c r="M5" s="5">
        <v>16</v>
      </c>
      <c r="N5" s="45"/>
      <c r="O5" s="4"/>
      <c r="P5" s="4"/>
      <c r="Q5" s="4" t="s">
        <v>24</v>
      </c>
      <c r="R5" s="4"/>
    </row>
    <row r="6" spans="1:18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18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18">
      <c r="A8" s="8"/>
      <c r="B8" s="16"/>
      <c r="C8" s="8"/>
      <c r="D8" s="8"/>
      <c r="E8" s="9"/>
      <c r="F8" s="8"/>
      <c r="G8" s="8"/>
      <c r="H8" s="4"/>
      <c r="I8" s="16"/>
      <c r="J8" s="8"/>
      <c r="K8" s="8"/>
      <c r="L8" s="4"/>
      <c r="M8" s="4"/>
      <c r="N8" s="8"/>
      <c r="O8" s="4"/>
      <c r="P8" s="4"/>
      <c r="Q8" s="4"/>
      <c r="R8" s="4"/>
    </row>
    <row r="9" spans="1:18">
      <c r="H9" s="10">
        <f>SUM(H3:H8)</f>
        <v>253.16</v>
      </c>
      <c r="L9" s="10">
        <f>SUM(L3:L8)</f>
        <v>0</v>
      </c>
      <c r="M9" s="10">
        <f t="shared" ref="M9:N9" si="0">SUM(M3:M8)</f>
        <v>82.66</v>
      </c>
      <c r="N9" s="34">
        <f t="shared" si="0"/>
        <v>379</v>
      </c>
    </row>
    <row r="10" spans="1:18">
      <c r="A10" s="25"/>
      <c r="B10" s="18"/>
      <c r="C10" s="25"/>
      <c r="D10" s="25"/>
      <c r="M10" s="36">
        <f>L9+M9</f>
        <v>82.66</v>
      </c>
      <c r="N10" s="51">
        <v>45324</v>
      </c>
      <c r="O10" s="52" t="s">
        <v>59</v>
      </c>
    </row>
    <row r="11" spans="1:18">
      <c r="D11" s="53" t="s">
        <v>18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8">
      <c r="A12" s="25"/>
      <c r="D12" s="54" t="s">
        <v>19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8">
      <c r="D13" s="53" t="s">
        <v>20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</sheetData>
  <mergeCells count="15">
    <mergeCell ref="D11:P11"/>
    <mergeCell ref="D12:P12"/>
    <mergeCell ref="D13:P13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selection activeCell="A5" sqref="A5:R5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2026</v>
      </c>
      <c r="B4" s="16">
        <v>37322</v>
      </c>
      <c r="C4" s="8" t="s">
        <v>21</v>
      </c>
      <c r="D4" s="8">
        <v>44021</v>
      </c>
      <c r="E4" s="9">
        <v>37371</v>
      </c>
      <c r="F4" s="8">
        <v>367</v>
      </c>
      <c r="G4" s="8">
        <v>87</v>
      </c>
      <c r="H4" s="4"/>
      <c r="I4" s="16">
        <v>38573</v>
      </c>
      <c r="J4" s="8"/>
      <c r="K4" s="8"/>
      <c r="L4" s="23"/>
      <c r="M4" s="5">
        <v>1111</v>
      </c>
      <c r="N4" s="8">
        <f>'53-287κ=διπλοΜεταγρ'!N23</f>
        <v>5136</v>
      </c>
      <c r="O4" s="4"/>
      <c r="P4" s="4"/>
      <c r="Q4" s="4" t="s">
        <v>26</v>
      </c>
      <c r="R4" s="4"/>
    </row>
    <row r="5" spans="1:18">
      <c r="A5" s="8">
        <v>4661</v>
      </c>
      <c r="B5" s="16">
        <v>38427</v>
      </c>
      <c r="C5" s="8" t="s">
        <v>2</v>
      </c>
      <c r="D5" s="8">
        <v>621.79999999999995</v>
      </c>
      <c r="E5" s="47">
        <v>38436</v>
      </c>
      <c r="F5" s="8">
        <v>403</v>
      </c>
      <c r="G5" s="8">
        <v>90</v>
      </c>
      <c r="H5" s="4"/>
      <c r="I5" s="16">
        <v>41144</v>
      </c>
      <c r="J5" s="8">
        <v>525</v>
      </c>
      <c r="K5" s="8">
        <v>58</v>
      </c>
      <c r="L5" s="4">
        <v>15.69</v>
      </c>
      <c r="M5" s="31"/>
      <c r="N5" s="45">
        <v>76</v>
      </c>
      <c r="O5" s="4"/>
      <c r="P5" s="4"/>
      <c r="Q5" s="4"/>
      <c r="R5" s="4" t="s">
        <v>27</v>
      </c>
    </row>
    <row r="6" spans="1:18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18">
      <c r="H7" s="10">
        <f>SUM(H3:H6)</f>
        <v>0</v>
      </c>
      <c r="L7" s="10">
        <f>SUM(L3:L6)</f>
        <v>15.69</v>
      </c>
      <c r="M7" s="10">
        <f t="shared" ref="M7:N7" si="0">SUM(M3:M6)</f>
        <v>1111</v>
      </c>
      <c r="N7" s="34">
        <f t="shared" si="0"/>
        <v>5212</v>
      </c>
    </row>
    <row r="8" spans="1:18">
      <c r="A8" s="25"/>
      <c r="B8" s="18"/>
      <c r="C8" s="25"/>
      <c r="D8" s="25"/>
      <c r="M8" s="36">
        <f>L7+M7</f>
        <v>1126.69</v>
      </c>
      <c r="N8" s="51">
        <v>45324</v>
      </c>
      <c r="O8" s="52" t="s">
        <v>59</v>
      </c>
    </row>
    <row r="9" spans="1:18">
      <c r="D9" s="53" t="s">
        <v>18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8">
      <c r="A10" s="25"/>
      <c r="D10" s="54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8">
      <c r="D11" s="53" t="s">
        <v>20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</sheetData>
  <mergeCells count="15">
    <mergeCell ref="D9:P9"/>
    <mergeCell ref="D10:P10"/>
    <mergeCell ref="D11:P11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activeCell="J30" sqref="J30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21</v>
      </c>
      <c r="B4" s="16">
        <v>36009</v>
      </c>
      <c r="C4" s="8" t="s">
        <v>39</v>
      </c>
      <c r="D4" s="8">
        <v>1</v>
      </c>
      <c r="E4" s="47">
        <v>39028</v>
      </c>
      <c r="F4" s="8"/>
      <c r="G4" s="8"/>
      <c r="H4" s="4"/>
      <c r="I4" s="16">
        <v>44817</v>
      </c>
      <c r="J4" s="8">
        <v>659</v>
      </c>
      <c r="K4" s="8">
        <v>76</v>
      </c>
      <c r="L4" s="4">
        <v>16.739999999999998</v>
      </c>
      <c r="M4" s="32"/>
      <c r="N4" s="45">
        <v>68</v>
      </c>
      <c r="O4" s="4"/>
      <c r="P4" s="4"/>
      <c r="Q4" s="4"/>
      <c r="R4" s="4"/>
    </row>
    <row r="5" spans="1:18" s="2" customFormat="1">
      <c r="A5" s="8">
        <v>5743</v>
      </c>
      <c r="B5" s="16">
        <v>38775</v>
      </c>
      <c r="C5" s="8" t="s">
        <v>0</v>
      </c>
      <c r="D5" s="8">
        <v>2716</v>
      </c>
      <c r="E5" s="16">
        <v>38783</v>
      </c>
      <c r="F5" s="8"/>
      <c r="G5" s="8"/>
      <c r="H5" s="23"/>
      <c r="I5" s="9">
        <v>38791</v>
      </c>
      <c r="J5" s="8"/>
      <c r="K5" s="8"/>
      <c r="L5" s="23"/>
      <c r="M5" s="5">
        <v>111.11</v>
      </c>
      <c r="N5" s="8">
        <f>'53-287κ=διπλοΜεταγρ'!N27</f>
        <v>484</v>
      </c>
      <c r="O5" s="4"/>
      <c r="P5" s="4"/>
      <c r="Q5" s="11" t="s">
        <v>30</v>
      </c>
      <c r="R5" s="4" t="s">
        <v>31</v>
      </c>
    </row>
    <row r="6" spans="1:18" s="2" customFormat="1">
      <c r="A6" s="8">
        <v>5745</v>
      </c>
      <c r="B6" s="16">
        <v>38775</v>
      </c>
      <c r="C6" s="8" t="s">
        <v>0</v>
      </c>
      <c r="D6" s="8">
        <v>1374</v>
      </c>
      <c r="E6" s="16">
        <v>38783</v>
      </c>
      <c r="F6" s="8"/>
      <c r="G6" s="8"/>
      <c r="H6" s="23"/>
      <c r="I6" s="9">
        <v>38791</v>
      </c>
      <c r="J6" s="8"/>
      <c r="K6" s="8"/>
      <c r="L6" s="23"/>
      <c r="M6" s="5">
        <v>44</v>
      </c>
      <c r="N6" s="8">
        <f>'53-287κ=διπλοΜεταγρ'!N28</f>
        <v>192</v>
      </c>
      <c r="O6" s="4"/>
      <c r="P6" s="4"/>
      <c r="Q6" s="11" t="s">
        <v>30</v>
      </c>
      <c r="R6" s="4" t="s">
        <v>31</v>
      </c>
    </row>
    <row r="7" spans="1:18" s="2" customFormat="1">
      <c r="A7" s="8">
        <v>5748</v>
      </c>
      <c r="B7" s="16">
        <v>38775</v>
      </c>
      <c r="C7" s="8" t="s">
        <v>2</v>
      </c>
      <c r="D7" s="8">
        <v>7502</v>
      </c>
      <c r="E7" s="16">
        <v>38783</v>
      </c>
      <c r="F7" s="8"/>
      <c r="G7" s="8"/>
      <c r="H7" s="23"/>
      <c r="I7" s="9">
        <v>38791</v>
      </c>
      <c r="J7" s="8"/>
      <c r="K7" s="8"/>
      <c r="L7" s="23"/>
      <c r="M7" s="5">
        <v>255.55</v>
      </c>
      <c r="N7" s="8">
        <f>'53-287κ=διπλοΜεταγρ'!N29</f>
        <v>1114</v>
      </c>
      <c r="O7" s="4"/>
      <c r="P7" s="4"/>
      <c r="Q7" s="11" t="s">
        <v>30</v>
      </c>
      <c r="R7" s="4" t="s">
        <v>31</v>
      </c>
    </row>
    <row r="8" spans="1:18" s="2" customFormat="1">
      <c r="A8" s="8">
        <v>5749</v>
      </c>
      <c r="B8" s="16">
        <v>38775</v>
      </c>
      <c r="C8" s="8" t="s">
        <v>2</v>
      </c>
      <c r="D8" s="8">
        <v>1323</v>
      </c>
      <c r="E8" s="16">
        <v>38783</v>
      </c>
      <c r="F8" s="8"/>
      <c r="G8" s="8"/>
      <c r="H8" s="23"/>
      <c r="I8" s="9">
        <v>38791</v>
      </c>
      <c r="J8" s="8"/>
      <c r="K8" s="8"/>
      <c r="L8" s="23"/>
      <c r="M8" s="5">
        <v>44</v>
      </c>
      <c r="N8" s="8">
        <f>'53-287κ=διπλοΜεταγρ'!N30</f>
        <v>192</v>
      </c>
      <c r="O8" s="4"/>
      <c r="P8" s="4"/>
      <c r="Q8" s="11" t="s">
        <v>30</v>
      </c>
      <c r="R8" s="4" t="s">
        <v>31</v>
      </c>
    </row>
    <row r="9" spans="1:18" s="2" customFormat="1">
      <c r="A9" s="8">
        <v>5750</v>
      </c>
      <c r="B9" s="16">
        <v>38775</v>
      </c>
      <c r="C9" s="8" t="s">
        <v>0</v>
      </c>
      <c r="D9" s="8">
        <v>3599</v>
      </c>
      <c r="E9" s="16">
        <v>38783</v>
      </c>
      <c r="F9" s="8"/>
      <c r="G9" s="8"/>
      <c r="H9" s="23"/>
      <c r="I9" s="9">
        <v>38791</v>
      </c>
      <c r="J9" s="8"/>
      <c r="K9" s="8"/>
      <c r="L9" s="23"/>
      <c r="M9" s="5">
        <v>155.55000000000001</v>
      </c>
      <c r="N9" s="8">
        <f>'53-287κ=διπλοΜεταγρ'!N31</f>
        <v>678</v>
      </c>
      <c r="O9" s="4"/>
      <c r="P9" s="4"/>
      <c r="Q9" s="11" t="s">
        <v>30</v>
      </c>
      <c r="R9" s="4" t="s">
        <v>31</v>
      </c>
    </row>
    <row r="10" spans="1:18">
      <c r="A10" s="8"/>
      <c r="B10" s="16"/>
      <c r="C10" s="8"/>
      <c r="D10" s="8"/>
      <c r="E10" s="9"/>
      <c r="F10" s="8"/>
      <c r="G10" s="8"/>
      <c r="H10" s="4"/>
      <c r="I10" s="16"/>
      <c r="J10" s="8"/>
      <c r="K10" s="8"/>
      <c r="L10" s="4"/>
      <c r="M10" s="4"/>
      <c r="N10" s="8"/>
      <c r="O10" s="4"/>
      <c r="P10" s="4"/>
      <c r="Q10" s="4"/>
      <c r="R10" s="4"/>
    </row>
    <row r="11" spans="1:18">
      <c r="H11" s="10">
        <f>SUM(H3:H10)</f>
        <v>0</v>
      </c>
      <c r="L11" s="10">
        <f>SUM(L3:L10)</f>
        <v>16.739999999999998</v>
      </c>
      <c r="M11" s="10">
        <f>SUM(M3:M10)</f>
        <v>610.21</v>
      </c>
      <c r="N11" s="34">
        <f>SUM(N3:N10)</f>
        <v>2728</v>
      </c>
    </row>
    <row r="12" spans="1:18">
      <c r="A12" s="25"/>
      <c r="B12" s="18"/>
      <c r="C12" s="25"/>
      <c r="D12" s="25"/>
      <c r="M12" s="36">
        <f>L11+M11</f>
        <v>626.95000000000005</v>
      </c>
      <c r="N12" s="51">
        <v>45324</v>
      </c>
      <c r="O12" s="52" t="s">
        <v>59</v>
      </c>
    </row>
    <row r="13" spans="1:18">
      <c r="D13" s="53" t="s">
        <v>18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8">
      <c r="A14" s="25"/>
      <c r="D14" s="54" t="s">
        <v>19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18">
      <c r="D15" s="53" t="s">
        <v>20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</sheetData>
  <mergeCells count="15">
    <mergeCell ref="D13:P13"/>
    <mergeCell ref="D14:P14"/>
    <mergeCell ref="D15:P15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N9" sqref="N9:O9"/>
    </sheetView>
  </sheetViews>
  <sheetFormatPr defaultRowHeight="11.25"/>
  <cols>
    <col min="1" max="1" width="8.28515625" style="1" bestFit="1" customWidth="1"/>
    <col min="2" max="2" width="8.7109375" style="17" bestFit="1" customWidth="1"/>
    <col min="3" max="3" width="22.5703125" style="1" bestFit="1" customWidth="1"/>
    <col min="4" max="4" width="9.42578125" style="1" customWidth="1"/>
    <col min="5" max="5" width="8.7109375" style="12" bestFit="1" customWidth="1"/>
    <col min="6" max="6" width="8.140625" style="1" bestFit="1" customWidth="1"/>
    <col min="7" max="7" width="6" style="1" bestFit="1" customWidth="1"/>
    <col min="8" max="8" width="9.140625" style="2" customWidth="1"/>
    <col min="9" max="9" width="8.7109375" style="17" bestFit="1" customWidth="1"/>
    <col min="10" max="10" width="6" style="1" bestFit="1" customWidth="1"/>
    <col min="11" max="11" width="5.140625" style="1" bestFit="1" customWidth="1"/>
    <col min="12" max="12" width="9.42578125" style="2" bestFit="1" customWidth="1"/>
    <col min="13" max="13" width="9.5703125" style="2" customWidth="1"/>
    <col min="14" max="14" width="10" style="2" bestFit="1" customWidth="1"/>
    <col min="15" max="16" width="4.5703125" style="2" bestFit="1" customWidth="1"/>
    <col min="17" max="17" width="58.42578125" style="2" bestFit="1" customWidth="1"/>
    <col min="18" max="18" width="57.28515625" style="2" bestFit="1" customWidth="1"/>
    <col min="19" max="19" width="3.5703125" style="2" customWidth="1"/>
    <col min="20" max="20" width="11.140625" style="6" bestFit="1" customWidth="1"/>
    <col min="21" max="140" width="9.140625" style="6"/>
    <col min="141" max="141" width="9" style="6" bestFit="1" customWidth="1"/>
    <col min="142" max="142" width="9.85546875" style="6" bestFit="1" customWidth="1"/>
    <col min="143" max="143" width="9.140625" style="6" bestFit="1" customWidth="1"/>
    <col min="144" max="144" width="16" style="6" bestFit="1" customWidth="1"/>
    <col min="145" max="145" width="9" style="6" bestFit="1" customWidth="1"/>
    <col min="146" max="146" width="7.85546875" style="6" bestFit="1" customWidth="1"/>
    <col min="147" max="147" width="11.7109375" style="6" bestFit="1" customWidth="1"/>
    <col min="148" max="148" width="14.28515625" style="6" customWidth="1"/>
    <col min="149" max="149" width="11.7109375" style="6" bestFit="1" customWidth="1"/>
    <col min="150" max="150" width="14.140625" style="6" bestFit="1" customWidth="1"/>
    <col min="151" max="151" width="16.7109375" style="6" customWidth="1"/>
    <col min="152" max="152" width="16.5703125" style="6" customWidth="1"/>
    <col min="153" max="154" width="7.85546875" style="6" bestFit="1" customWidth="1"/>
    <col min="155" max="155" width="8" style="6" bestFit="1" customWidth="1"/>
    <col min="156" max="157" width="7.85546875" style="6" bestFit="1" customWidth="1"/>
    <col min="158" max="158" width="9.7109375" style="6" customWidth="1"/>
    <col min="159" max="159" width="12.85546875" style="6" customWidth="1"/>
    <col min="160" max="396" width="9.140625" style="6"/>
    <col min="397" max="397" width="9" style="6" bestFit="1" customWidth="1"/>
    <col min="398" max="398" width="9.85546875" style="6" bestFit="1" customWidth="1"/>
    <col min="399" max="399" width="9.140625" style="6" bestFit="1" customWidth="1"/>
    <col min="400" max="400" width="16" style="6" bestFit="1" customWidth="1"/>
    <col min="401" max="401" width="9" style="6" bestFit="1" customWidth="1"/>
    <col min="402" max="402" width="7.85546875" style="6" bestFit="1" customWidth="1"/>
    <col min="403" max="403" width="11.7109375" style="6" bestFit="1" customWidth="1"/>
    <col min="404" max="404" width="14.28515625" style="6" customWidth="1"/>
    <col min="405" max="405" width="11.7109375" style="6" bestFit="1" customWidth="1"/>
    <col min="406" max="406" width="14.140625" style="6" bestFit="1" customWidth="1"/>
    <col min="407" max="407" width="16.7109375" style="6" customWidth="1"/>
    <col min="408" max="408" width="16.5703125" style="6" customWidth="1"/>
    <col min="409" max="410" width="7.85546875" style="6" bestFit="1" customWidth="1"/>
    <col min="411" max="411" width="8" style="6" bestFit="1" customWidth="1"/>
    <col min="412" max="413" width="7.85546875" style="6" bestFit="1" customWidth="1"/>
    <col min="414" max="414" width="9.7109375" style="6" customWidth="1"/>
    <col min="415" max="415" width="12.85546875" style="6" customWidth="1"/>
    <col min="416" max="652" width="9.140625" style="6"/>
    <col min="653" max="653" width="9" style="6" bestFit="1" customWidth="1"/>
    <col min="654" max="654" width="9.85546875" style="6" bestFit="1" customWidth="1"/>
    <col min="655" max="655" width="9.140625" style="6" bestFit="1" customWidth="1"/>
    <col min="656" max="656" width="16" style="6" bestFit="1" customWidth="1"/>
    <col min="657" max="657" width="9" style="6" bestFit="1" customWidth="1"/>
    <col min="658" max="658" width="7.85546875" style="6" bestFit="1" customWidth="1"/>
    <col min="659" max="659" width="11.7109375" style="6" bestFit="1" customWidth="1"/>
    <col min="660" max="660" width="14.28515625" style="6" customWidth="1"/>
    <col min="661" max="661" width="11.7109375" style="6" bestFit="1" customWidth="1"/>
    <col min="662" max="662" width="14.140625" style="6" bestFit="1" customWidth="1"/>
    <col min="663" max="663" width="16.7109375" style="6" customWidth="1"/>
    <col min="664" max="664" width="16.5703125" style="6" customWidth="1"/>
    <col min="665" max="666" width="7.85546875" style="6" bestFit="1" customWidth="1"/>
    <col min="667" max="667" width="8" style="6" bestFit="1" customWidth="1"/>
    <col min="668" max="669" width="7.85546875" style="6" bestFit="1" customWidth="1"/>
    <col min="670" max="670" width="9.7109375" style="6" customWidth="1"/>
    <col min="671" max="671" width="12.85546875" style="6" customWidth="1"/>
    <col min="672" max="908" width="9.140625" style="6"/>
    <col min="909" max="909" width="9" style="6" bestFit="1" customWidth="1"/>
    <col min="910" max="910" width="9.85546875" style="6" bestFit="1" customWidth="1"/>
    <col min="911" max="911" width="9.140625" style="6" bestFit="1" customWidth="1"/>
    <col min="912" max="912" width="16" style="6" bestFit="1" customWidth="1"/>
    <col min="913" max="913" width="9" style="6" bestFit="1" customWidth="1"/>
    <col min="914" max="914" width="7.85546875" style="6" bestFit="1" customWidth="1"/>
    <col min="915" max="915" width="11.7109375" style="6" bestFit="1" customWidth="1"/>
    <col min="916" max="916" width="14.28515625" style="6" customWidth="1"/>
    <col min="917" max="917" width="11.7109375" style="6" bestFit="1" customWidth="1"/>
    <col min="918" max="918" width="14.140625" style="6" bestFit="1" customWidth="1"/>
    <col min="919" max="919" width="16.7109375" style="6" customWidth="1"/>
    <col min="920" max="920" width="16.5703125" style="6" customWidth="1"/>
    <col min="921" max="922" width="7.85546875" style="6" bestFit="1" customWidth="1"/>
    <col min="923" max="923" width="8" style="6" bestFit="1" customWidth="1"/>
    <col min="924" max="925" width="7.85546875" style="6" bestFit="1" customWidth="1"/>
    <col min="926" max="926" width="9.7109375" style="6" customWidth="1"/>
    <col min="927" max="927" width="12.85546875" style="6" customWidth="1"/>
    <col min="928" max="1164" width="9.140625" style="6"/>
    <col min="1165" max="1165" width="9" style="6" bestFit="1" customWidth="1"/>
    <col min="1166" max="1166" width="9.85546875" style="6" bestFit="1" customWidth="1"/>
    <col min="1167" max="1167" width="9.140625" style="6" bestFit="1" customWidth="1"/>
    <col min="1168" max="1168" width="16" style="6" bestFit="1" customWidth="1"/>
    <col min="1169" max="1169" width="9" style="6" bestFit="1" customWidth="1"/>
    <col min="1170" max="1170" width="7.85546875" style="6" bestFit="1" customWidth="1"/>
    <col min="1171" max="1171" width="11.7109375" style="6" bestFit="1" customWidth="1"/>
    <col min="1172" max="1172" width="14.28515625" style="6" customWidth="1"/>
    <col min="1173" max="1173" width="11.7109375" style="6" bestFit="1" customWidth="1"/>
    <col min="1174" max="1174" width="14.140625" style="6" bestFit="1" customWidth="1"/>
    <col min="1175" max="1175" width="16.7109375" style="6" customWidth="1"/>
    <col min="1176" max="1176" width="16.5703125" style="6" customWidth="1"/>
    <col min="1177" max="1178" width="7.85546875" style="6" bestFit="1" customWidth="1"/>
    <col min="1179" max="1179" width="8" style="6" bestFit="1" customWidth="1"/>
    <col min="1180" max="1181" width="7.85546875" style="6" bestFit="1" customWidth="1"/>
    <col min="1182" max="1182" width="9.7109375" style="6" customWidth="1"/>
    <col min="1183" max="1183" width="12.85546875" style="6" customWidth="1"/>
    <col min="1184" max="1420" width="9.140625" style="6"/>
    <col min="1421" max="1421" width="9" style="6" bestFit="1" customWidth="1"/>
    <col min="1422" max="1422" width="9.85546875" style="6" bestFit="1" customWidth="1"/>
    <col min="1423" max="1423" width="9.140625" style="6" bestFit="1" customWidth="1"/>
    <col min="1424" max="1424" width="16" style="6" bestFit="1" customWidth="1"/>
    <col min="1425" max="1425" width="9" style="6" bestFit="1" customWidth="1"/>
    <col min="1426" max="1426" width="7.85546875" style="6" bestFit="1" customWidth="1"/>
    <col min="1427" max="1427" width="11.7109375" style="6" bestFit="1" customWidth="1"/>
    <col min="1428" max="1428" width="14.28515625" style="6" customWidth="1"/>
    <col min="1429" max="1429" width="11.7109375" style="6" bestFit="1" customWidth="1"/>
    <col min="1430" max="1430" width="14.140625" style="6" bestFit="1" customWidth="1"/>
    <col min="1431" max="1431" width="16.7109375" style="6" customWidth="1"/>
    <col min="1432" max="1432" width="16.5703125" style="6" customWidth="1"/>
    <col min="1433" max="1434" width="7.85546875" style="6" bestFit="1" customWidth="1"/>
    <col min="1435" max="1435" width="8" style="6" bestFit="1" customWidth="1"/>
    <col min="1436" max="1437" width="7.85546875" style="6" bestFit="1" customWidth="1"/>
    <col min="1438" max="1438" width="9.7109375" style="6" customWidth="1"/>
    <col min="1439" max="1439" width="12.85546875" style="6" customWidth="1"/>
    <col min="1440" max="1676" width="9.140625" style="6"/>
    <col min="1677" max="1677" width="9" style="6" bestFit="1" customWidth="1"/>
    <col min="1678" max="1678" width="9.85546875" style="6" bestFit="1" customWidth="1"/>
    <col min="1679" max="1679" width="9.140625" style="6" bestFit="1" customWidth="1"/>
    <col min="1680" max="1680" width="16" style="6" bestFit="1" customWidth="1"/>
    <col min="1681" max="1681" width="9" style="6" bestFit="1" customWidth="1"/>
    <col min="1682" max="1682" width="7.85546875" style="6" bestFit="1" customWidth="1"/>
    <col min="1683" max="1683" width="11.7109375" style="6" bestFit="1" customWidth="1"/>
    <col min="1684" max="1684" width="14.28515625" style="6" customWidth="1"/>
    <col min="1685" max="1685" width="11.7109375" style="6" bestFit="1" customWidth="1"/>
    <col min="1686" max="1686" width="14.140625" style="6" bestFit="1" customWidth="1"/>
    <col min="1687" max="1687" width="16.7109375" style="6" customWidth="1"/>
    <col min="1688" max="1688" width="16.5703125" style="6" customWidth="1"/>
    <col min="1689" max="1690" width="7.85546875" style="6" bestFit="1" customWidth="1"/>
    <col min="1691" max="1691" width="8" style="6" bestFit="1" customWidth="1"/>
    <col min="1692" max="1693" width="7.85546875" style="6" bestFit="1" customWidth="1"/>
    <col min="1694" max="1694" width="9.7109375" style="6" customWidth="1"/>
    <col min="1695" max="1695" width="12.85546875" style="6" customWidth="1"/>
    <col min="1696" max="1932" width="9.140625" style="6"/>
    <col min="1933" max="1933" width="9" style="6" bestFit="1" customWidth="1"/>
    <col min="1934" max="1934" width="9.85546875" style="6" bestFit="1" customWidth="1"/>
    <col min="1935" max="1935" width="9.140625" style="6" bestFit="1" customWidth="1"/>
    <col min="1936" max="1936" width="16" style="6" bestFit="1" customWidth="1"/>
    <col min="1937" max="1937" width="9" style="6" bestFit="1" customWidth="1"/>
    <col min="1938" max="1938" width="7.85546875" style="6" bestFit="1" customWidth="1"/>
    <col min="1939" max="1939" width="11.7109375" style="6" bestFit="1" customWidth="1"/>
    <col min="1940" max="1940" width="14.28515625" style="6" customWidth="1"/>
    <col min="1941" max="1941" width="11.7109375" style="6" bestFit="1" customWidth="1"/>
    <col min="1942" max="1942" width="14.140625" style="6" bestFit="1" customWidth="1"/>
    <col min="1943" max="1943" width="16.7109375" style="6" customWidth="1"/>
    <col min="1944" max="1944" width="16.5703125" style="6" customWidth="1"/>
    <col min="1945" max="1946" width="7.85546875" style="6" bestFit="1" customWidth="1"/>
    <col min="1947" max="1947" width="8" style="6" bestFit="1" customWidth="1"/>
    <col min="1948" max="1949" width="7.85546875" style="6" bestFit="1" customWidth="1"/>
    <col min="1950" max="1950" width="9.7109375" style="6" customWidth="1"/>
    <col min="1951" max="1951" width="12.85546875" style="6" customWidth="1"/>
    <col min="1952" max="2188" width="9.140625" style="6"/>
    <col min="2189" max="2189" width="9" style="6" bestFit="1" customWidth="1"/>
    <col min="2190" max="2190" width="9.85546875" style="6" bestFit="1" customWidth="1"/>
    <col min="2191" max="2191" width="9.140625" style="6" bestFit="1" customWidth="1"/>
    <col min="2192" max="2192" width="16" style="6" bestFit="1" customWidth="1"/>
    <col min="2193" max="2193" width="9" style="6" bestFit="1" customWidth="1"/>
    <col min="2194" max="2194" width="7.85546875" style="6" bestFit="1" customWidth="1"/>
    <col min="2195" max="2195" width="11.7109375" style="6" bestFit="1" customWidth="1"/>
    <col min="2196" max="2196" width="14.28515625" style="6" customWidth="1"/>
    <col min="2197" max="2197" width="11.7109375" style="6" bestFit="1" customWidth="1"/>
    <col min="2198" max="2198" width="14.140625" style="6" bestFit="1" customWidth="1"/>
    <col min="2199" max="2199" width="16.7109375" style="6" customWidth="1"/>
    <col min="2200" max="2200" width="16.5703125" style="6" customWidth="1"/>
    <col min="2201" max="2202" width="7.85546875" style="6" bestFit="1" customWidth="1"/>
    <col min="2203" max="2203" width="8" style="6" bestFit="1" customWidth="1"/>
    <col min="2204" max="2205" width="7.85546875" style="6" bestFit="1" customWidth="1"/>
    <col min="2206" max="2206" width="9.7109375" style="6" customWidth="1"/>
    <col min="2207" max="2207" width="12.85546875" style="6" customWidth="1"/>
    <col min="2208" max="2444" width="9.140625" style="6"/>
    <col min="2445" max="2445" width="9" style="6" bestFit="1" customWidth="1"/>
    <col min="2446" max="2446" width="9.85546875" style="6" bestFit="1" customWidth="1"/>
    <col min="2447" max="2447" width="9.140625" style="6" bestFit="1" customWidth="1"/>
    <col min="2448" max="2448" width="16" style="6" bestFit="1" customWidth="1"/>
    <col min="2449" max="2449" width="9" style="6" bestFit="1" customWidth="1"/>
    <col min="2450" max="2450" width="7.85546875" style="6" bestFit="1" customWidth="1"/>
    <col min="2451" max="2451" width="11.7109375" style="6" bestFit="1" customWidth="1"/>
    <col min="2452" max="2452" width="14.28515625" style="6" customWidth="1"/>
    <col min="2453" max="2453" width="11.7109375" style="6" bestFit="1" customWidth="1"/>
    <col min="2454" max="2454" width="14.140625" style="6" bestFit="1" customWidth="1"/>
    <col min="2455" max="2455" width="16.7109375" style="6" customWidth="1"/>
    <col min="2456" max="2456" width="16.5703125" style="6" customWidth="1"/>
    <col min="2457" max="2458" width="7.85546875" style="6" bestFit="1" customWidth="1"/>
    <col min="2459" max="2459" width="8" style="6" bestFit="1" customWidth="1"/>
    <col min="2460" max="2461" width="7.85546875" style="6" bestFit="1" customWidth="1"/>
    <col min="2462" max="2462" width="9.7109375" style="6" customWidth="1"/>
    <col min="2463" max="2463" width="12.85546875" style="6" customWidth="1"/>
    <col min="2464" max="2700" width="9.140625" style="6"/>
    <col min="2701" max="2701" width="9" style="6" bestFit="1" customWidth="1"/>
    <col min="2702" max="2702" width="9.85546875" style="6" bestFit="1" customWidth="1"/>
    <col min="2703" max="2703" width="9.140625" style="6" bestFit="1" customWidth="1"/>
    <col min="2704" max="2704" width="16" style="6" bestFit="1" customWidth="1"/>
    <col min="2705" max="2705" width="9" style="6" bestFit="1" customWidth="1"/>
    <col min="2706" max="2706" width="7.85546875" style="6" bestFit="1" customWidth="1"/>
    <col min="2707" max="2707" width="11.7109375" style="6" bestFit="1" customWidth="1"/>
    <col min="2708" max="2708" width="14.28515625" style="6" customWidth="1"/>
    <col min="2709" max="2709" width="11.7109375" style="6" bestFit="1" customWidth="1"/>
    <col min="2710" max="2710" width="14.140625" style="6" bestFit="1" customWidth="1"/>
    <col min="2711" max="2711" width="16.7109375" style="6" customWidth="1"/>
    <col min="2712" max="2712" width="16.5703125" style="6" customWidth="1"/>
    <col min="2713" max="2714" width="7.85546875" style="6" bestFit="1" customWidth="1"/>
    <col min="2715" max="2715" width="8" style="6" bestFit="1" customWidth="1"/>
    <col min="2716" max="2717" width="7.85546875" style="6" bestFit="1" customWidth="1"/>
    <col min="2718" max="2718" width="9.7109375" style="6" customWidth="1"/>
    <col min="2719" max="2719" width="12.85546875" style="6" customWidth="1"/>
    <col min="2720" max="2956" width="9.140625" style="6"/>
    <col min="2957" max="2957" width="9" style="6" bestFit="1" customWidth="1"/>
    <col min="2958" max="2958" width="9.85546875" style="6" bestFit="1" customWidth="1"/>
    <col min="2959" max="2959" width="9.140625" style="6" bestFit="1" customWidth="1"/>
    <col min="2960" max="2960" width="16" style="6" bestFit="1" customWidth="1"/>
    <col min="2961" max="2961" width="9" style="6" bestFit="1" customWidth="1"/>
    <col min="2962" max="2962" width="7.85546875" style="6" bestFit="1" customWidth="1"/>
    <col min="2963" max="2963" width="11.7109375" style="6" bestFit="1" customWidth="1"/>
    <col min="2964" max="2964" width="14.28515625" style="6" customWidth="1"/>
    <col min="2965" max="2965" width="11.7109375" style="6" bestFit="1" customWidth="1"/>
    <col min="2966" max="2966" width="14.140625" style="6" bestFit="1" customWidth="1"/>
    <col min="2967" max="2967" width="16.7109375" style="6" customWidth="1"/>
    <col min="2968" max="2968" width="16.5703125" style="6" customWidth="1"/>
    <col min="2969" max="2970" width="7.85546875" style="6" bestFit="1" customWidth="1"/>
    <col min="2971" max="2971" width="8" style="6" bestFit="1" customWidth="1"/>
    <col min="2972" max="2973" width="7.85546875" style="6" bestFit="1" customWidth="1"/>
    <col min="2974" max="2974" width="9.7109375" style="6" customWidth="1"/>
    <col min="2975" max="2975" width="12.85546875" style="6" customWidth="1"/>
    <col min="2976" max="3212" width="9.140625" style="6"/>
    <col min="3213" max="3213" width="9" style="6" bestFit="1" customWidth="1"/>
    <col min="3214" max="3214" width="9.85546875" style="6" bestFit="1" customWidth="1"/>
    <col min="3215" max="3215" width="9.140625" style="6" bestFit="1" customWidth="1"/>
    <col min="3216" max="3216" width="16" style="6" bestFit="1" customWidth="1"/>
    <col min="3217" max="3217" width="9" style="6" bestFit="1" customWidth="1"/>
    <col min="3218" max="3218" width="7.85546875" style="6" bestFit="1" customWidth="1"/>
    <col min="3219" max="3219" width="11.7109375" style="6" bestFit="1" customWidth="1"/>
    <col min="3220" max="3220" width="14.28515625" style="6" customWidth="1"/>
    <col min="3221" max="3221" width="11.7109375" style="6" bestFit="1" customWidth="1"/>
    <col min="3222" max="3222" width="14.140625" style="6" bestFit="1" customWidth="1"/>
    <col min="3223" max="3223" width="16.7109375" style="6" customWidth="1"/>
    <col min="3224" max="3224" width="16.5703125" style="6" customWidth="1"/>
    <col min="3225" max="3226" width="7.85546875" style="6" bestFit="1" customWidth="1"/>
    <col min="3227" max="3227" width="8" style="6" bestFit="1" customWidth="1"/>
    <col min="3228" max="3229" width="7.85546875" style="6" bestFit="1" customWidth="1"/>
    <col min="3230" max="3230" width="9.7109375" style="6" customWidth="1"/>
    <col min="3231" max="3231" width="12.85546875" style="6" customWidth="1"/>
    <col min="3232" max="3468" width="9.140625" style="6"/>
    <col min="3469" max="3469" width="9" style="6" bestFit="1" customWidth="1"/>
    <col min="3470" max="3470" width="9.85546875" style="6" bestFit="1" customWidth="1"/>
    <col min="3471" max="3471" width="9.140625" style="6" bestFit="1" customWidth="1"/>
    <col min="3472" max="3472" width="16" style="6" bestFit="1" customWidth="1"/>
    <col min="3473" max="3473" width="9" style="6" bestFit="1" customWidth="1"/>
    <col min="3474" max="3474" width="7.85546875" style="6" bestFit="1" customWidth="1"/>
    <col min="3475" max="3475" width="11.7109375" style="6" bestFit="1" customWidth="1"/>
    <col min="3476" max="3476" width="14.28515625" style="6" customWidth="1"/>
    <col min="3477" max="3477" width="11.7109375" style="6" bestFit="1" customWidth="1"/>
    <col min="3478" max="3478" width="14.140625" style="6" bestFit="1" customWidth="1"/>
    <col min="3479" max="3479" width="16.7109375" style="6" customWidth="1"/>
    <col min="3480" max="3480" width="16.5703125" style="6" customWidth="1"/>
    <col min="3481" max="3482" width="7.85546875" style="6" bestFit="1" customWidth="1"/>
    <col min="3483" max="3483" width="8" style="6" bestFit="1" customWidth="1"/>
    <col min="3484" max="3485" width="7.85546875" style="6" bestFit="1" customWidth="1"/>
    <col min="3486" max="3486" width="9.7109375" style="6" customWidth="1"/>
    <col min="3487" max="3487" width="12.85546875" style="6" customWidth="1"/>
    <col min="3488" max="3724" width="9.140625" style="6"/>
    <col min="3725" max="3725" width="9" style="6" bestFit="1" customWidth="1"/>
    <col min="3726" max="3726" width="9.85546875" style="6" bestFit="1" customWidth="1"/>
    <col min="3727" max="3727" width="9.140625" style="6" bestFit="1" customWidth="1"/>
    <col min="3728" max="3728" width="16" style="6" bestFit="1" customWidth="1"/>
    <col min="3729" max="3729" width="9" style="6" bestFit="1" customWidth="1"/>
    <col min="3730" max="3730" width="7.85546875" style="6" bestFit="1" customWidth="1"/>
    <col min="3731" max="3731" width="11.7109375" style="6" bestFit="1" customWidth="1"/>
    <col min="3732" max="3732" width="14.28515625" style="6" customWidth="1"/>
    <col min="3733" max="3733" width="11.7109375" style="6" bestFit="1" customWidth="1"/>
    <col min="3734" max="3734" width="14.140625" style="6" bestFit="1" customWidth="1"/>
    <col min="3735" max="3735" width="16.7109375" style="6" customWidth="1"/>
    <col min="3736" max="3736" width="16.5703125" style="6" customWidth="1"/>
    <col min="3737" max="3738" width="7.85546875" style="6" bestFit="1" customWidth="1"/>
    <col min="3739" max="3739" width="8" style="6" bestFit="1" customWidth="1"/>
    <col min="3740" max="3741" width="7.85546875" style="6" bestFit="1" customWidth="1"/>
    <col min="3742" max="3742" width="9.7109375" style="6" customWidth="1"/>
    <col min="3743" max="3743" width="12.85546875" style="6" customWidth="1"/>
    <col min="3744" max="3980" width="9.140625" style="6"/>
    <col min="3981" max="3981" width="9" style="6" bestFit="1" customWidth="1"/>
    <col min="3982" max="3982" width="9.85546875" style="6" bestFit="1" customWidth="1"/>
    <col min="3983" max="3983" width="9.140625" style="6" bestFit="1" customWidth="1"/>
    <col min="3984" max="3984" width="16" style="6" bestFit="1" customWidth="1"/>
    <col min="3985" max="3985" width="9" style="6" bestFit="1" customWidth="1"/>
    <col min="3986" max="3986" width="7.85546875" style="6" bestFit="1" customWidth="1"/>
    <col min="3987" max="3987" width="11.7109375" style="6" bestFit="1" customWidth="1"/>
    <col min="3988" max="3988" width="14.28515625" style="6" customWidth="1"/>
    <col min="3989" max="3989" width="11.7109375" style="6" bestFit="1" customWidth="1"/>
    <col min="3990" max="3990" width="14.140625" style="6" bestFit="1" customWidth="1"/>
    <col min="3991" max="3991" width="16.7109375" style="6" customWidth="1"/>
    <col min="3992" max="3992" width="16.5703125" style="6" customWidth="1"/>
    <col min="3993" max="3994" width="7.85546875" style="6" bestFit="1" customWidth="1"/>
    <col min="3995" max="3995" width="8" style="6" bestFit="1" customWidth="1"/>
    <col min="3996" max="3997" width="7.85546875" style="6" bestFit="1" customWidth="1"/>
    <col min="3998" max="3998" width="9.7109375" style="6" customWidth="1"/>
    <col min="3999" max="3999" width="12.85546875" style="6" customWidth="1"/>
    <col min="4000" max="4236" width="9.140625" style="6"/>
    <col min="4237" max="4237" width="9" style="6" bestFit="1" customWidth="1"/>
    <col min="4238" max="4238" width="9.85546875" style="6" bestFit="1" customWidth="1"/>
    <col min="4239" max="4239" width="9.140625" style="6" bestFit="1" customWidth="1"/>
    <col min="4240" max="4240" width="16" style="6" bestFit="1" customWidth="1"/>
    <col min="4241" max="4241" width="9" style="6" bestFit="1" customWidth="1"/>
    <col min="4242" max="4242" width="7.85546875" style="6" bestFit="1" customWidth="1"/>
    <col min="4243" max="4243" width="11.7109375" style="6" bestFit="1" customWidth="1"/>
    <col min="4244" max="4244" width="14.28515625" style="6" customWidth="1"/>
    <col min="4245" max="4245" width="11.7109375" style="6" bestFit="1" customWidth="1"/>
    <col min="4246" max="4246" width="14.140625" style="6" bestFit="1" customWidth="1"/>
    <col min="4247" max="4247" width="16.7109375" style="6" customWidth="1"/>
    <col min="4248" max="4248" width="16.5703125" style="6" customWidth="1"/>
    <col min="4249" max="4250" width="7.85546875" style="6" bestFit="1" customWidth="1"/>
    <col min="4251" max="4251" width="8" style="6" bestFit="1" customWidth="1"/>
    <col min="4252" max="4253" width="7.85546875" style="6" bestFit="1" customWidth="1"/>
    <col min="4254" max="4254" width="9.7109375" style="6" customWidth="1"/>
    <col min="4255" max="4255" width="12.85546875" style="6" customWidth="1"/>
    <col min="4256" max="4492" width="9.140625" style="6"/>
    <col min="4493" max="4493" width="9" style="6" bestFit="1" customWidth="1"/>
    <col min="4494" max="4494" width="9.85546875" style="6" bestFit="1" customWidth="1"/>
    <col min="4495" max="4495" width="9.140625" style="6" bestFit="1" customWidth="1"/>
    <col min="4496" max="4496" width="16" style="6" bestFit="1" customWidth="1"/>
    <col min="4497" max="4497" width="9" style="6" bestFit="1" customWidth="1"/>
    <col min="4498" max="4498" width="7.85546875" style="6" bestFit="1" customWidth="1"/>
    <col min="4499" max="4499" width="11.7109375" style="6" bestFit="1" customWidth="1"/>
    <col min="4500" max="4500" width="14.28515625" style="6" customWidth="1"/>
    <col min="4501" max="4501" width="11.7109375" style="6" bestFit="1" customWidth="1"/>
    <col min="4502" max="4502" width="14.140625" style="6" bestFit="1" customWidth="1"/>
    <col min="4503" max="4503" width="16.7109375" style="6" customWidth="1"/>
    <col min="4504" max="4504" width="16.5703125" style="6" customWidth="1"/>
    <col min="4505" max="4506" width="7.85546875" style="6" bestFit="1" customWidth="1"/>
    <col min="4507" max="4507" width="8" style="6" bestFit="1" customWidth="1"/>
    <col min="4508" max="4509" width="7.85546875" style="6" bestFit="1" customWidth="1"/>
    <col min="4510" max="4510" width="9.7109375" style="6" customWidth="1"/>
    <col min="4511" max="4511" width="12.85546875" style="6" customWidth="1"/>
    <col min="4512" max="4748" width="9.140625" style="6"/>
    <col min="4749" max="4749" width="9" style="6" bestFit="1" customWidth="1"/>
    <col min="4750" max="4750" width="9.85546875" style="6" bestFit="1" customWidth="1"/>
    <col min="4751" max="4751" width="9.140625" style="6" bestFit="1" customWidth="1"/>
    <col min="4752" max="4752" width="16" style="6" bestFit="1" customWidth="1"/>
    <col min="4753" max="4753" width="9" style="6" bestFit="1" customWidth="1"/>
    <col min="4754" max="4754" width="7.85546875" style="6" bestFit="1" customWidth="1"/>
    <col min="4755" max="4755" width="11.7109375" style="6" bestFit="1" customWidth="1"/>
    <col min="4756" max="4756" width="14.28515625" style="6" customWidth="1"/>
    <col min="4757" max="4757" width="11.7109375" style="6" bestFit="1" customWidth="1"/>
    <col min="4758" max="4758" width="14.140625" style="6" bestFit="1" customWidth="1"/>
    <col min="4759" max="4759" width="16.7109375" style="6" customWidth="1"/>
    <col min="4760" max="4760" width="16.5703125" style="6" customWidth="1"/>
    <col min="4761" max="4762" width="7.85546875" style="6" bestFit="1" customWidth="1"/>
    <col min="4763" max="4763" width="8" style="6" bestFit="1" customWidth="1"/>
    <col min="4764" max="4765" width="7.85546875" style="6" bestFit="1" customWidth="1"/>
    <col min="4766" max="4766" width="9.7109375" style="6" customWidth="1"/>
    <col min="4767" max="4767" width="12.85546875" style="6" customWidth="1"/>
    <col min="4768" max="5004" width="9.140625" style="6"/>
    <col min="5005" max="5005" width="9" style="6" bestFit="1" customWidth="1"/>
    <col min="5006" max="5006" width="9.85546875" style="6" bestFit="1" customWidth="1"/>
    <col min="5007" max="5007" width="9.140625" style="6" bestFit="1" customWidth="1"/>
    <col min="5008" max="5008" width="16" style="6" bestFit="1" customWidth="1"/>
    <col min="5009" max="5009" width="9" style="6" bestFit="1" customWidth="1"/>
    <col min="5010" max="5010" width="7.85546875" style="6" bestFit="1" customWidth="1"/>
    <col min="5011" max="5011" width="11.7109375" style="6" bestFit="1" customWidth="1"/>
    <col min="5012" max="5012" width="14.28515625" style="6" customWidth="1"/>
    <col min="5013" max="5013" width="11.7109375" style="6" bestFit="1" customWidth="1"/>
    <col min="5014" max="5014" width="14.140625" style="6" bestFit="1" customWidth="1"/>
    <col min="5015" max="5015" width="16.7109375" style="6" customWidth="1"/>
    <col min="5016" max="5016" width="16.5703125" style="6" customWidth="1"/>
    <col min="5017" max="5018" width="7.85546875" style="6" bestFit="1" customWidth="1"/>
    <col min="5019" max="5019" width="8" style="6" bestFit="1" customWidth="1"/>
    <col min="5020" max="5021" width="7.85546875" style="6" bestFit="1" customWidth="1"/>
    <col min="5022" max="5022" width="9.7109375" style="6" customWidth="1"/>
    <col min="5023" max="5023" width="12.85546875" style="6" customWidth="1"/>
    <col min="5024" max="5260" width="9.140625" style="6"/>
    <col min="5261" max="5261" width="9" style="6" bestFit="1" customWidth="1"/>
    <col min="5262" max="5262" width="9.85546875" style="6" bestFit="1" customWidth="1"/>
    <col min="5263" max="5263" width="9.140625" style="6" bestFit="1" customWidth="1"/>
    <col min="5264" max="5264" width="16" style="6" bestFit="1" customWidth="1"/>
    <col min="5265" max="5265" width="9" style="6" bestFit="1" customWidth="1"/>
    <col min="5266" max="5266" width="7.85546875" style="6" bestFit="1" customWidth="1"/>
    <col min="5267" max="5267" width="11.7109375" style="6" bestFit="1" customWidth="1"/>
    <col min="5268" max="5268" width="14.28515625" style="6" customWidth="1"/>
    <col min="5269" max="5269" width="11.7109375" style="6" bestFit="1" customWidth="1"/>
    <col min="5270" max="5270" width="14.140625" style="6" bestFit="1" customWidth="1"/>
    <col min="5271" max="5271" width="16.7109375" style="6" customWidth="1"/>
    <col min="5272" max="5272" width="16.5703125" style="6" customWidth="1"/>
    <col min="5273" max="5274" width="7.85546875" style="6" bestFit="1" customWidth="1"/>
    <col min="5275" max="5275" width="8" style="6" bestFit="1" customWidth="1"/>
    <col min="5276" max="5277" width="7.85546875" style="6" bestFit="1" customWidth="1"/>
    <col min="5278" max="5278" width="9.7109375" style="6" customWidth="1"/>
    <col min="5279" max="5279" width="12.85546875" style="6" customWidth="1"/>
    <col min="5280" max="5516" width="9.140625" style="6"/>
    <col min="5517" max="5517" width="9" style="6" bestFit="1" customWidth="1"/>
    <col min="5518" max="5518" width="9.85546875" style="6" bestFit="1" customWidth="1"/>
    <col min="5519" max="5519" width="9.140625" style="6" bestFit="1" customWidth="1"/>
    <col min="5520" max="5520" width="16" style="6" bestFit="1" customWidth="1"/>
    <col min="5521" max="5521" width="9" style="6" bestFit="1" customWidth="1"/>
    <col min="5522" max="5522" width="7.85546875" style="6" bestFit="1" customWidth="1"/>
    <col min="5523" max="5523" width="11.7109375" style="6" bestFit="1" customWidth="1"/>
    <col min="5524" max="5524" width="14.28515625" style="6" customWidth="1"/>
    <col min="5525" max="5525" width="11.7109375" style="6" bestFit="1" customWidth="1"/>
    <col min="5526" max="5526" width="14.140625" style="6" bestFit="1" customWidth="1"/>
    <col min="5527" max="5527" width="16.7109375" style="6" customWidth="1"/>
    <col min="5528" max="5528" width="16.5703125" style="6" customWidth="1"/>
    <col min="5529" max="5530" width="7.85546875" style="6" bestFit="1" customWidth="1"/>
    <col min="5531" max="5531" width="8" style="6" bestFit="1" customWidth="1"/>
    <col min="5532" max="5533" width="7.85546875" style="6" bestFit="1" customWidth="1"/>
    <col min="5534" max="5534" width="9.7109375" style="6" customWidth="1"/>
    <col min="5535" max="5535" width="12.85546875" style="6" customWidth="1"/>
    <col min="5536" max="5772" width="9.140625" style="6"/>
    <col min="5773" max="5773" width="9" style="6" bestFit="1" customWidth="1"/>
    <col min="5774" max="5774" width="9.85546875" style="6" bestFit="1" customWidth="1"/>
    <col min="5775" max="5775" width="9.140625" style="6" bestFit="1" customWidth="1"/>
    <col min="5776" max="5776" width="16" style="6" bestFit="1" customWidth="1"/>
    <col min="5777" max="5777" width="9" style="6" bestFit="1" customWidth="1"/>
    <col min="5778" max="5778" width="7.85546875" style="6" bestFit="1" customWidth="1"/>
    <col min="5779" max="5779" width="11.7109375" style="6" bestFit="1" customWidth="1"/>
    <col min="5780" max="5780" width="14.28515625" style="6" customWidth="1"/>
    <col min="5781" max="5781" width="11.7109375" style="6" bestFit="1" customWidth="1"/>
    <col min="5782" max="5782" width="14.140625" style="6" bestFit="1" customWidth="1"/>
    <col min="5783" max="5783" width="16.7109375" style="6" customWidth="1"/>
    <col min="5784" max="5784" width="16.5703125" style="6" customWidth="1"/>
    <col min="5785" max="5786" width="7.85546875" style="6" bestFit="1" customWidth="1"/>
    <col min="5787" max="5787" width="8" style="6" bestFit="1" customWidth="1"/>
    <col min="5788" max="5789" width="7.85546875" style="6" bestFit="1" customWidth="1"/>
    <col min="5790" max="5790" width="9.7109375" style="6" customWidth="1"/>
    <col min="5791" max="5791" width="12.85546875" style="6" customWidth="1"/>
    <col min="5792" max="6028" width="9.140625" style="6"/>
    <col min="6029" max="6029" width="9" style="6" bestFit="1" customWidth="1"/>
    <col min="6030" max="6030" width="9.85546875" style="6" bestFit="1" customWidth="1"/>
    <col min="6031" max="6031" width="9.140625" style="6" bestFit="1" customWidth="1"/>
    <col min="6032" max="6032" width="16" style="6" bestFit="1" customWidth="1"/>
    <col min="6033" max="6033" width="9" style="6" bestFit="1" customWidth="1"/>
    <col min="6034" max="6034" width="7.85546875" style="6" bestFit="1" customWidth="1"/>
    <col min="6035" max="6035" width="11.7109375" style="6" bestFit="1" customWidth="1"/>
    <col min="6036" max="6036" width="14.28515625" style="6" customWidth="1"/>
    <col min="6037" max="6037" width="11.7109375" style="6" bestFit="1" customWidth="1"/>
    <col min="6038" max="6038" width="14.140625" style="6" bestFit="1" customWidth="1"/>
    <col min="6039" max="6039" width="16.7109375" style="6" customWidth="1"/>
    <col min="6040" max="6040" width="16.5703125" style="6" customWidth="1"/>
    <col min="6041" max="6042" width="7.85546875" style="6" bestFit="1" customWidth="1"/>
    <col min="6043" max="6043" width="8" style="6" bestFit="1" customWidth="1"/>
    <col min="6044" max="6045" width="7.85546875" style="6" bestFit="1" customWidth="1"/>
    <col min="6046" max="6046" width="9.7109375" style="6" customWidth="1"/>
    <col min="6047" max="6047" width="12.85546875" style="6" customWidth="1"/>
    <col min="6048" max="6284" width="9.140625" style="6"/>
    <col min="6285" max="6285" width="9" style="6" bestFit="1" customWidth="1"/>
    <col min="6286" max="6286" width="9.85546875" style="6" bestFit="1" customWidth="1"/>
    <col min="6287" max="6287" width="9.140625" style="6" bestFit="1" customWidth="1"/>
    <col min="6288" max="6288" width="16" style="6" bestFit="1" customWidth="1"/>
    <col min="6289" max="6289" width="9" style="6" bestFit="1" customWidth="1"/>
    <col min="6290" max="6290" width="7.85546875" style="6" bestFit="1" customWidth="1"/>
    <col min="6291" max="6291" width="11.7109375" style="6" bestFit="1" customWidth="1"/>
    <col min="6292" max="6292" width="14.28515625" style="6" customWidth="1"/>
    <col min="6293" max="6293" width="11.7109375" style="6" bestFit="1" customWidth="1"/>
    <col min="6294" max="6294" width="14.140625" style="6" bestFit="1" customWidth="1"/>
    <col min="6295" max="6295" width="16.7109375" style="6" customWidth="1"/>
    <col min="6296" max="6296" width="16.5703125" style="6" customWidth="1"/>
    <col min="6297" max="6298" width="7.85546875" style="6" bestFit="1" customWidth="1"/>
    <col min="6299" max="6299" width="8" style="6" bestFit="1" customWidth="1"/>
    <col min="6300" max="6301" width="7.85546875" style="6" bestFit="1" customWidth="1"/>
    <col min="6302" max="6302" width="9.7109375" style="6" customWidth="1"/>
    <col min="6303" max="6303" width="12.85546875" style="6" customWidth="1"/>
    <col min="6304" max="6540" width="9.140625" style="6"/>
    <col min="6541" max="6541" width="9" style="6" bestFit="1" customWidth="1"/>
    <col min="6542" max="6542" width="9.85546875" style="6" bestFit="1" customWidth="1"/>
    <col min="6543" max="6543" width="9.140625" style="6" bestFit="1" customWidth="1"/>
    <col min="6544" max="6544" width="16" style="6" bestFit="1" customWidth="1"/>
    <col min="6545" max="6545" width="9" style="6" bestFit="1" customWidth="1"/>
    <col min="6546" max="6546" width="7.85546875" style="6" bestFit="1" customWidth="1"/>
    <col min="6547" max="6547" width="11.7109375" style="6" bestFit="1" customWidth="1"/>
    <col min="6548" max="6548" width="14.28515625" style="6" customWidth="1"/>
    <col min="6549" max="6549" width="11.7109375" style="6" bestFit="1" customWidth="1"/>
    <col min="6550" max="6550" width="14.140625" style="6" bestFit="1" customWidth="1"/>
    <col min="6551" max="6551" width="16.7109375" style="6" customWidth="1"/>
    <col min="6552" max="6552" width="16.5703125" style="6" customWidth="1"/>
    <col min="6553" max="6554" width="7.85546875" style="6" bestFit="1" customWidth="1"/>
    <col min="6555" max="6555" width="8" style="6" bestFit="1" customWidth="1"/>
    <col min="6556" max="6557" width="7.85546875" style="6" bestFit="1" customWidth="1"/>
    <col min="6558" max="6558" width="9.7109375" style="6" customWidth="1"/>
    <col min="6559" max="6559" width="12.85546875" style="6" customWidth="1"/>
    <col min="6560" max="6796" width="9.140625" style="6"/>
    <col min="6797" max="6797" width="9" style="6" bestFit="1" customWidth="1"/>
    <col min="6798" max="6798" width="9.85546875" style="6" bestFit="1" customWidth="1"/>
    <col min="6799" max="6799" width="9.140625" style="6" bestFit="1" customWidth="1"/>
    <col min="6800" max="6800" width="16" style="6" bestFit="1" customWidth="1"/>
    <col min="6801" max="6801" width="9" style="6" bestFit="1" customWidth="1"/>
    <col min="6802" max="6802" width="7.85546875" style="6" bestFit="1" customWidth="1"/>
    <col min="6803" max="6803" width="11.7109375" style="6" bestFit="1" customWidth="1"/>
    <col min="6804" max="6804" width="14.28515625" style="6" customWidth="1"/>
    <col min="6805" max="6805" width="11.7109375" style="6" bestFit="1" customWidth="1"/>
    <col min="6806" max="6806" width="14.140625" style="6" bestFit="1" customWidth="1"/>
    <col min="6807" max="6807" width="16.7109375" style="6" customWidth="1"/>
    <col min="6808" max="6808" width="16.5703125" style="6" customWidth="1"/>
    <col min="6809" max="6810" width="7.85546875" style="6" bestFit="1" customWidth="1"/>
    <col min="6811" max="6811" width="8" style="6" bestFit="1" customWidth="1"/>
    <col min="6812" max="6813" width="7.85546875" style="6" bestFit="1" customWidth="1"/>
    <col min="6814" max="6814" width="9.7109375" style="6" customWidth="1"/>
    <col min="6815" max="6815" width="12.85546875" style="6" customWidth="1"/>
    <col min="6816" max="7052" width="9.140625" style="6"/>
    <col min="7053" max="7053" width="9" style="6" bestFit="1" customWidth="1"/>
    <col min="7054" max="7054" width="9.85546875" style="6" bestFit="1" customWidth="1"/>
    <col min="7055" max="7055" width="9.140625" style="6" bestFit="1" customWidth="1"/>
    <col min="7056" max="7056" width="16" style="6" bestFit="1" customWidth="1"/>
    <col min="7057" max="7057" width="9" style="6" bestFit="1" customWidth="1"/>
    <col min="7058" max="7058" width="7.85546875" style="6" bestFit="1" customWidth="1"/>
    <col min="7059" max="7059" width="11.7109375" style="6" bestFit="1" customWidth="1"/>
    <col min="7060" max="7060" width="14.28515625" style="6" customWidth="1"/>
    <col min="7061" max="7061" width="11.7109375" style="6" bestFit="1" customWidth="1"/>
    <col min="7062" max="7062" width="14.140625" style="6" bestFit="1" customWidth="1"/>
    <col min="7063" max="7063" width="16.7109375" style="6" customWidth="1"/>
    <col min="7064" max="7064" width="16.5703125" style="6" customWidth="1"/>
    <col min="7065" max="7066" width="7.85546875" style="6" bestFit="1" customWidth="1"/>
    <col min="7067" max="7067" width="8" style="6" bestFit="1" customWidth="1"/>
    <col min="7068" max="7069" width="7.85546875" style="6" bestFit="1" customWidth="1"/>
    <col min="7070" max="7070" width="9.7109375" style="6" customWidth="1"/>
    <col min="7071" max="7071" width="12.85546875" style="6" customWidth="1"/>
    <col min="7072" max="7308" width="9.140625" style="6"/>
    <col min="7309" max="7309" width="9" style="6" bestFit="1" customWidth="1"/>
    <col min="7310" max="7310" width="9.85546875" style="6" bestFit="1" customWidth="1"/>
    <col min="7311" max="7311" width="9.140625" style="6" bestFit="1" customWidth="1"/>
    <col min="7312" max="7312" width="16" style="6" bestFit="1" customWidth="1"/>
    <col min="7313" max="7313" width="9" style="6" bestFit="1" customWidth="1"/>
    <col min="7314" max="7314" width="7.85546875" style="6" bestFit="1" customWidth="1"/>
    <col min="7315" max="7315" width="11.7109375" style="6" bestFit="1" customWidth="1"/>
    <col min="7316" max="7316" width="14.28515625" style="6" customWidth="1"/>
    <col min="7317" max="7317" width="11.7109375" style="6" bestFit="1" customWidth="1"/>
    <col min="7318" max="7318" width="14.140625" style="6" bestFit="1" customWidth="1"/>
    <col min="7319" max="7319" width="16.7109375" style="6" customWidth="1"/>
    <col min="7320" max="7320" width="16.5703125" style="6" customWidth="1"/>
    <col min="7321" max="7322" width="7.85546875" style="6" bestFit="1" customWidth="1"/>
    <col min="7323" max="7323" width="8" style="6" bestFit="1" customWidth="1"/>
    <col min="7324" max="7325" width="7.85546875" style="6" bestFit="1" customWidth="1"/>
    <col min="7326" max="7326" width="9.7109375" style="6" customWidth="1"/>
    <col min="7327" max="7327" width="12.85546875" style="6" customWidth="1"/>
    <col min="7328" max="7564" width="9.140625" style="6"/>
    <col min="7565" max="7565" width="9" style="6" bestFit="1" customWidth="1"/>
    <col min="7566" max="7566" width="9.85546875" style="6" bestFit="1" customWidth="1"/>
    <col min="7567" max="7567" width="9.140625" style="6" bestFit="1" customWidth="1"/>
    <col min="7568" max="7568" width="16" style="6" bestFit="1" customWidth="1"/>
    <col min="7569" max="7569" width="9" style="6" bestFit="1" customWidth="1"/>
    <col min="7570" max="7570" width="7.85546875" style="6" bestFit="1" customWidth="1"/>
    <col min="7571" max="7571" width="11.7109375" style="6" bestFit="1" customWidth="1"/>
    <col min="7572" max="7572" width="14.28515625" style="6" customWidth="1"/>
    <col min="7573" max="7573" width="11.7109375" style="6" bestFit="1" customWidth="1"/>
    <col min="7574" max="7574" width="14.140625" style="6" bestFit="1" customWidth="1"/>
    <col min="7575" max="7575" width="16.7109375" style="6" customWidth="1"/>
    <col min="7576" max="7576" width="16.5703125" style="6" customWidth="1"/>
    <col min="7577" max="7578" width="7.85546875" style="6" bestFit="1" customWidth="1"/>
    <col min="7579" max="7579" width="8" style="6" bestFit="1" customWidth="1"/>
    <col min="7580" max="7581" width="7.85546875" style="6" bestFit="1" customWidth="1"/>
    <col min="7582" max="7582" width="9.7109375" style="6" customWidth="1"/>
    <col min="7583" max="7583" width="12.85546875" style="6" customWidth="1"/>
    <col min="7584" max="7820" width="9.140625" style="6"/>
    <col min="7821" max="7821" width="9" style="6" bestFit="1" customWidth="1"/>
    <col min="7822" max="7822" width="9.85546875" style="6" bestFit="1" customWidth="1"/>
    <col min="7823" max="7823" width="9.140625" style="6" bestFit="1" customWidth="1"/>
    <col min="7824" max="7824" width="16" style="6" bestFit="1" customWidth="1"/>
    <col min="7825" max="7825" width="9" style="6" bestFit="1" customWidth="1"/>
    <col min="7826" max="7826" width="7.85546875" style="6" bestFit="1" customWidth="1"/>
    <col min="7827" max="7827" width="11.7109375" style="6" bestFit="1" customWidth="1"/>
    <col min="7828" max="7828" width="14.28515625" style="6" customWidth="1"/>
    <col min="7829" max="7829" width="11.7109375" style="6" bestFit="1" customWidth="1"/>
    <col min="7830" max="7830" width="14.140625" style="6" bestFit="1" customWidth="1"/>
    <col min="7831" max="7831" width="16.7109375" style="6" customWidth="1"/>
    <col min="7832" max="7832" width="16.5703125" style="6" customWidth="1"/>
    <col min="7833" max="7834" width="7.85546875" style="6" bestFit="1" customWidth="1"/>
    <col min="7835" max="7835" width="8" style="6" bestFit="1" customWidth="1"/>
    <col min="7836" max="7837" width="7.85546875" style="6" bestFit="1" customWidth="1"/>
    <col min="7838" max="7838" width="9.7109375" style="6" customWidth="1"/>
    <col min="7839" max="7839" width="12.85546875" style="6" customWidth="1"/>
    <col min="7840" max="8076" width="9.140625" style="6"/>
    <col min="8077" max="8077" width="9" style="6" bestFit="1" customWidth="1"/>
    <col min="8078" max="8078" width="9.85546875" style="6" bestFit="1" customWidth="1"/>
    <col min="8079" max="8079" width="9.140625" style="6" bestFit="1" customWidth="1"/>
    <col min="8080" max="8080" width="16" style="6" bestFit="1" customWidth="1"/>
    <col min="8081" max="8081" width="9" style="6" bestFit="1" customWidth="1"/>
    <col min="8082" max="8082" width="7.85546875" style="6" bestFit="1" customWidth="1"/>
    <col min="8083" max="8083" width="11.7109375" style="6" bestFit="1" customWidth="1"/>
    <col min="8084" max="8084" width="14.28515625" style="6" customWidth="1"/>
    <col min="8085" max="8085" width="11.7109375" style="6" bestFit="1" customWidth="1"/>
    <col min="8086" max="8086" width="14.140625" style="6" bestFit="1" customWidth="1"/>
    <col min="8087" max="8087" width="16.7109375" style="6" customWidth="1"/>
    <col min="8088" max="8088" width="16.5703125" style="6" customWidth="1"/>
    <col min="8089" max="8090" width="7.85546875" style="6" bestFit="1" customWidth="1"/>
    <col min="8091" max="8091" width="8" style="6" bestFit="1" customWidth="1"/>
    <col min="8092" max="8093" width="7.85546875" style="6" bestFit="1" customWidth="1"/>
    <col min="8094" max="8094" width="9.7109375" style="6" customWidth="1"/>
    <col min="8095" max="8095" width="12.85546875" style="6" customWidth="1"/>
    <col min="8096" max="8332" width="9.140625" style="6"/>
    <col min="8333" max="8333" width="9" style="6" bestFit="1" customWidth="1"/>
    <col min="8334" max="8334" width="9.85546875" style="6" bestFit="1" customWidth="1"/>
    <col min="8335" max="8335" width="9.140625" style="6" bestFit="1" customWidth="1"/>
    <col min="8336" max="8336" width="16" style="6" bestFit="1" customWidth="1"/>
    <col min="8337" max="8337" width="9" style="6" bestFit="1" customWidth="1"/>
    <col min="8338" max="8338" width="7.85546875" style="6" bestFit="1" customWidth="1"/>
    <col min="8339" max="8339" width="11.7109375" style="6" bestFit="1" customWidth="1"/>
    <col min="8340" max="8340" width="14.28515625" style="6" customWidth="1"/>
    <col min="8341" max="8341" width="11.7109375" style="6" bestFit="1" customWidth="1"/>
    <col min="8342" max="8342" width="14.140625" style="6" bestFit="1" customWidth="1"/>
    <col min="8343" max="8343" width="16.7109375" style="6" customWidth="1"/>
    <col min="8344" max="8344" width="16.5703125" style="6" customWidth="1"/>
    <col min="8345" max="8346" width="7.85546875" style="6" bestFit="1" customWidth="1"/>
    <col min="8347" max="8347" width="8" style="6" bestFit="1" customWidth="1"/>
    <col min="8348" max="8349" width="7.85546875" style="6" bestFit="1" customWidth="1"/>
    <col min="8350" max="8350" width="9.7109375" style="6" customWidth="1"/>
    <col min="8351" max="8351" width="12.85546875" style="6" customWidth="1"/>
    <col min="8352" max="8588" width="9.140625" style="6"/>
    <col min="8589" max="8589" width="9" style="6" bestFit="1" customWidth="1"/>
    <col min="8590" max="8590" width="9.85546875" style="6" bestFit="1" customWidth="1"/>
    <col min="8591" max="8591" width="9.140625" style="6" bestFit="1" customWidth="1"/>
    <col min="8592" max="8592" width="16" style="6" bestFit="1" customWidth="1"/>
    <col min="8593" max="8593" width="9" style="6" bestFit="1" customWidth="1"/>
    <col min="8594" max="8594" width="7.85546875" style="6" bestFit="1" customWidth="1"/>
    <col min="8595" max="8595" width="11.7109375" style="6" bestFit="1" customWidth="1"/>
    <col min="8596" max="8596" width="14.28515625" style="6" customWidth="1"/>
    <col min="8597" max="8597" width="11.7109375" style="6" bestFit="1" customWidth="1"/>
    <col min="8598" max="8598" width="14.140625" style="6" bestFit="1" customWidth="1"/>
    <col min="8599" max="8599" width="16.7109375" style="6" customWidth="1"/>
    <col min="8600" max="8600" width="16.5703125" style="6" customWidth="1"/>
    <col min="8601" max="8602" width="7.85546875" style="6" bestFit="1" customWidth="1"/>
    <col min="8603" max="8603" width="8" style="6" bestFit="1" customWidth="1"/>
    <col min="8604" max="8605" width="7.85546875" style="6" bestFit="1" customWidth="1"/>
    <col min="8606" max="8606" width="9.7109375" style="6" customWidth="1"/>
    <col min="8607" max="8607" width="12.85546875" style="6" customWidth="1"/>
    <col min="8608" max="8844" width="9.140625" style="6"/>
    <col min="8845" max="8845" width="9" style="6" bestFit="1" customWidth="1"/>
    <col min="8846" max="8846" width="9.85546875" style="6" bestFit="1" customWidth="1"/>
    <col min="8847" max="8847" width="9.140625" style="6" bestFit="1" customWidth="1"/>
    <col min="8848" max="8848" width="16" style="6" bestFit="1" customWidth="1"/>
    <col min="8849" max="8849" width="9" style="6" bestFit="1" customWidth="1"/>
    <col min="8850" max="8850" width="7.85546875" style="6" bestFit="1" customWidth="1"/>
    <col min="8851" max="8851" width="11.7109375" style="6" bestFit="1" customWidth="1"/>
    <col min="8852" max="8852" width="14.28515625" style="6" customWidth="1"/>
    <col min="8853" max="8853" width="11.7109375" style="6" bestFit="1" customWidth="1"/>
    <col min="8854" max="8854" width="14.140625" style="6" bestFit="1" customWidth="1"/>
    <col min="8855" max="8855" width="16.7109375" style="6" customWidth="1"/>
    <col min="8856" max="8856" width="16.5703125" style="6" customWidth="1"/>
    <col min="8857" max="8858" width="7.85546875" style="6" bestFit="1" customWidth="1"/>
    <col min="8859" max="8859" width="8" style="6" bestFit="1" customWidth="1"/>
    <col min="8860" max="8861" width="7.85546875" style="6" bestFit="1" customWidth="1"/>
    <col min="8862" max="8862" width="9.7109375" style="6" customWidth="1"/>
    <col min="8863" max="8863" width="12.85546875" style="6" customWidth="1"/>
    <col min="8864" max="9100" width="9.140625" style="6"/>
    <col min="9101" max="9101" width="9" style="6" bestFit="1" customWidth="1"/>
    <col min="9102" max="9102" width="9.85546875" style="6" bestFit="1" customWidth="1"/>
    <col min="9103" max="9103" width="9.140625" style="6" bestFit="1" customWidth="1"/>
    <col min="9104" max="9104" width="16" style="6" bestFit="1" customWidth="1"/>
    <col min="9105" max="9105" width="9" style="6" bestFit="1" customWidth="1"/>
    <col min="9106" max="9106" width="7.85546875" style="6" bestFit="1" customWidth="1"/>
    <col min="9107" max="9107" width="11.7109375" style="6" bestFit="1" customWidth="1"/>
    <col min="9108" max="9108" width="14.28515625" style="6" customWidth="1"/>
    <col min="9109" max="9109" width="11.7109375" style="6" bestFit="1" customWidth="1"/>
    <col min="9110" max="9110" width="14.140625" style="6" bestFit="1" customWidth="1"/>
    <col min="9111" max="9111" width="16.7109375" style="6" customWidth="1"/>
    <col min="9112" max="9112" width="16.5703125" style="6" customWidth="1"/>
    <col min="9113" max="9114" width="7.85546875" style="6" bestFit="1" customWidth="1"/>
    <col min="9115" max="9115" width="8" style="6" bestFit="1" customWidth="1"/>
    <col min="9116" max="9117" width="7.85546875" style="6" bestFit="1" customWidth="1"/>
    <col min="9118" max="9118" width="9.7109375" style="6" customWidth="1"/>
    <col min="9119" max="9119" width="12.85546875" style="6" customWidth="1"/>
    <col min="9120" max="9356" width="9.140625" style="6"/>
    <col min="9357" max="9357" width="9" style="6" bestFit="1" customWidth="1"/>
    <col min="9358" max="9358" width="9.85546875" style="6" bestFit="1" customWidth="1"/>
    <col min="9359" max="9359" width="9.140625" style="6" bestFit="1" customWidth="1"/>
    <col min="9360" max="9360" width="16" style="6" bestFit="1" customWidth="1"/>
    <col min="9361" max="9361" width="9" style="6" bestFit="1" customWidth="1"/>
    <col min="9362" max="9362" width="7.85546875" style="6" bestFit="1" customWidth="1"/>
    <col min="9363" max="9363" width="11.7109375" style="6" bestFit="1" customWidth="1"/>
    <col min="9364" max="9364" width="14.28515625" style="6" customWidth="1"/>
    <col min="9365" max="9365" width="11.7109375" style="6" bestFit="1" customWidth="1"/>
    <col min="9366" max="9366" width="14.140625" style="6" bestFit="1" customWidth="1"/>
    <col min="9367" max="9367" width="16.7109375" style="6" customWidth="1"/>
    <col min="9368" max="9368" width="16.5703125" style="6" customWidth="1"/>
    <col min="9369" max="9370" width="7.85546875" style="6" bestFit="1" customWidth="1"/>
    <col min="9371" max="9371" width="8" style="6" bestFit="1" customWidth="1"/>
    <col min="9372" max="9373" width="7.85546875" style="6" bestFit="1" customWidth="1"/>
    <col min="9374" max="9374" width="9.7109375" style="6" customWidth="1"/>
    <col min="9375" max="9375" width="12.85546875" style="6" customWidth="1"/>
    <col min="9376" max="9612" width="9.140625" style="6"/>
    <col min="9613" max="9613" width="9" style="6" bestFit="1" customWidth="1"/>
    <col min="9614" max="9614" width="9.85546875" style="6" bestFit="1" customWidth="1"/>
    <col min="9615" max="9615" width="9.140625" style="6" bestFit="1" customWidth="1"/>
    <col min="9616" max="9616" width="16" style="6" bestFit="1" customWidth="1"/>
    <col min="9617" max="9617" width="9" style="6" bestFit="1" customWidth="1"/>
    <col min="9618" max="9618" width="7.85546875" style="6" bestFit="1" customWidth="1"/>
    <col min="9619" max="9619" width="11.7109375" style="6" bestFit="1" customWidth="1"/>
    <col min="9620" max="9620" width="14.28515625" style="6" customWidth="1"/>
    <col min="9621" max="9621" width="11.7109375" style="6" bestFit="1" customWidth="1"/>
    <col min="9622" max="9622" width="14.140625" style="6" bestFit="1" customWidth="1"/>
    <col min="9623" max="9623" width="16.7109375" style="6" customWidth="1"/>
    <col min="9624" max="9624" width="16.5703125" style="6" customWidth="1"/>
    <col min="9625" max="9626" width="7.85546875" style="6" bestFit="1" customWidth="1"/>
    <col min="9627" max="9627" width="8" style="6" bestFit="1" customWidth="1"/>
    <col min="9628" max="9629" width="7.85546875" style="6" bestFit="1" customWidth="1"/>
    <col min="9630" max="9630" width="9.7109375" style="6" customWidth="1"/>
    <col min="9631" max="9631" width="12.85546875" style="6" customWidth="1"/>
    <col min="9632" max="9868" width="9.140625" style="6"/>
    <col min="9869" max="9869" width="9" style="6" bestFit="1" customWidth="1"/>
    <col min="9870" max="9870" width="9.85546875" style="6" bestFit="1" customWidth="1"/>
    <col min="9871" max="9871" width="9.140625" style="6" bestFit="1" customWidth="1"/>
    <col min="9872" max="9872" width="16" style="6" bestFit="1" customWidth="1"/>
    <col min="9873" max="9873" width="9" style="6" bestFit="1" customWidth="1"/>
    <col min="9874" max="9874" width="7.85546875" style="6" bestFit="1" customWidth="1"/>
    <col min="9875" max="9875" width="11.7109375" style="6" bestFit="1" customWidth="1"/>
    <col min="9876" max="9876" width="14.28515625" style="6" customWidth="1"/>
    <col min="9877" max="9877" width="11.7109375" style="6" bestFit="1" customWidth="1"/>
    <col min="9878" max="9878" width="14.140625" style="6" bestFit="1" customWidth="1"/>
    <col min="9879" max="9879" width="16.7109375" style="6" customWidth="1"/>
    <col min="9880" max="9880" width="16.5703125" style="6" customWidth="1"/>
    <col min="9881" max="9882" width="7.85546875" style="6" bestFit="1" customWidth="1"/>
    <col min="9883" max="9883" width="8" style="6" bestFit="1" customWidth="1"/>
    <col min="9884" max="9885" width="7.85546875" style="6" bestFit="1" customWidth="1"/>
    <col min="9886" max="9886" width="9.7109375" style="6" customWidth="1"/>
    <col min="9887" max="9887" width="12.85546875" style="6" customWidth="1"/>
    <col min="9888" max="10124" width="9.140625" style="6"/>
    <col min="10125" max="10125" width="9" style="6" bestFit="1" customWidth="1"/>
    <col min="10126" max="10126" width="9.85546875" style="6" bestFit="1" customWidth="1"/>
    <col min="10127" max="10127" width="9.140625" style="6" bestFit="1" customWidth="1"/>
    <col min="10128" max="10128" width="16" style="6" bestFit="1" customWidth="1"/>
    <col min="10129" max="10129" width="9" style="6" bestFit="1" customWidth="1"/>
    <col min="10130" max="10130" width="7.85546875" style="6" bestFit="1" customWidth="1"/>
    <col min="10131" max="10131" width="11.7109375" style="6" bestFit="1" customWidth="1"/>
    <col min="10132" max="10132" width="14.28515625" style="6" customWidth="1"/>
    <col min="10133" max="10133" width="11.7109375" style="6" bestFit="1" customWidth="1"/>
    <col min="10134" max="10134" width="14.140625" style="6" bestFit="1" customWidth="1"/>
    <col min="10135" max="10135" width="16.7109375" style="6" customWidth="1"/>
    <col min="10136" max="10136" width="16.5703125" style="6" customWidth="1"/>
    <col min="10137" max="10138" width="7.85546875" style="6" bestFit="1" customWidth="1"/>
    <col min="10139" max="10139" width="8" style="6" bestFit="1" customWidth="1"/>
    <col min="10140" max="10141" width="7.85546875" style="6" bestFit="1" customWidth="1"/>
    <col min="10142" max="10142" width="9.7109375" style="6" customWidth="1"/>
    <col min="10143" max="10143" width="12.85546875" style="6" customWidth="1"/>
    <col min="10144" max="10380" width="9.140625" style="6"/>
    <col min="10381" max="10381" width="9" style="6" bestFit="1" customWidth="1"/>
    <col min="10382" max="10382" width="9.85546875" style="6" bestFit="1" customWidth="1"/>
    <col min="10383" max="10383" width="9.140625" style="6" bestFit="1" customWidth="1"/>
    <col min="10384" max="10384" width="16" style="6" bestFit="1" customWidth="1"/>
    <col min="10385" max="10385" width="9" style="6" bestFit="1" customWidth="1"/>
    <col min="10386" max="10386" width="7.85546875" style="6" bestFit="1" customWidth="1"/>
    <col min="10387" max="10387" width="11.7109375" style="6" bestFit="1" customWidth="1"/>
    <col min="10388" max="10388" width="14.28515625" style="6" customWidth="1"/>
    <col min="10389" max="10389" width="11.7109375" style="6" bestFit="1" customWidth="1"/>
    <col min="10390" max="10390" width="14.140625" style="6" bestFit="1" customWidth="1"/>
    <col min="10391" max="10391" width="16.7109375" style="6" customWidth="1"/>
    <col min="10392" max="10392" width="16.5703125" style="6" customWidth="1"/>
    <col min="10393" max="10394" width="7.85546875" style="6" bestFit="1" customWidth="1"/>
    <col min="10395" max="10395" width="8" style="6" bestFit="1" customWidth="1"/>
    <col min="10396" max="10397" width="7.85546875" style="6" bestFit="1" customWidth="1"/>
    <col min="10398" max="10398" width="9.7109375" style="6" customWidth="1"/>
    <col min="10399" max="10399" width="12.85546875" style="6" customWidth="1"/>
    <col min="10400" max="10636" width="9.140625" style="6"/>
    <col min="10637" max="10637" width="9" style="6" bestFit="1" customWidth="1"/>
    <col min="10638" max="10638" width="9.85546875" style="6" bestFit="1" customWidth="1"/>
    <col min="10639" max="10639" width="9.140625" style="6" bestFit="1" customWidth="1"/>
    <col min="10640" max="10640" width="16" style="6" bestFit="1" customWidth="1"/>
    <col min="10641" max="10641" width="9" style="6" bestFit="1" customWidth="1"/>
    <col min="10642" max="10642" width="7.85546875" style="6" bestFit="1" customWidth="1"/>
    <col min="10643" max="10643" width="11.7109375" style="6" bestFit="1" customWidth="1"/>
    <col min="10644" max="10644" width="14.28515625" style="6" customWidth="1"/>
    <col min="10645" max="10645" width="11.7109375" style="6" bestFit="1" customWidth="1"/>
    <col min="10646" max="10646" width="14.140625" style="6" bestFit="1" customWidth="1"/>
    <col min="10647" max="10647" width="16.7109375" style="6" customWidth="1"/>
    <col min="10648" max="10648" width="16.5703125" style="6" customWidth="1"/>
    <col min="10649" max="10650" width="7.85546875" style="6" bestFit="1" customWidth="1"/>
    <col min="10651" max="10651" width="8" style="6" bestFit="1" customWidth="1"/>
    <col min="10652" max="10653" width="7.85546875" style="6" bestFit="1" customWidth="1"/>
    <col min="10654" max="10654" width="9.7109375" style="6" customWidth="1"/>
    <col min="10655" max="10655" width="12.85546875" style="6" customWidth="1"/>
    <col min="10656" max="10892" width="9.140625" style="6"/>
    <col min="10893" max="10893" width="9" style="6" bestFit="1" customWidth="1"/>
    <col min="10894" max="10894" width="9.85546875" style="6" bestFit="1" customWidth="1"/>
    <col min="10895" max="10895" width="9.140625" style="6" bestFit="1" customWidth="1"/>
    <col min="10896" max="10896" width="16" style="6" bestFit="1" customWidth="1"/>
    <col min="10897" max="10897" width="9" style="6" bestFit="1" customWidth="1"/>
    <col min="10898" max="10898" width="7.85546875" style="6" bestFit="1" customWidth="1"/>
    <col min="10899" max="10899" width="11.7109375" style="6" bestFit="1" customWidth="1"/>
    <col min="10900" max="10900" width="14.28515625" style="6" customWidth="1"/>
    <col min="10901" max="10901" width="11.7109375" style="6" bestFit="1" customWidth="1"/>
    <col min="10902" max="10902" width="14.140625" style="6" bestFit="1" customWidth="1"/>
    <col min="10903" max="10903" width="16.7109375" style="6" customWidth="1"/>
    <col min="10904" max="10904" width="16.5703125" style="6" customWidth="1"/>
    <col min="10905" max="10906" width="7.85546875" style="6" bestFit="1" customWidth="1"/>
    <col min="10907" max="10907" width="8" style="6" bestFit="1" customWidth="1"/>
    <col min="10908" max="10909" width="7.85546875" style="6" bestFit="1" customWidth="1"/>
    <col min="10910" max="10910" width="9.7109375" style="6" customWidth="1"/>
    <col min="10911" max="10911" width="12.85546875" style="6" customWidth="1"/>
    <col min="10912" max="11148" width="9.140625" style="6"/>
    <col min="11149" max="11149" width="9" style="6" bestFit="1" customWidth="1"/>
    <col min="11150" max="11150" width="9.85546875" style="6" bestFit="1" customWidth="1"/>
    <col min="11151" max="11151" width="9.140625" style="6" bestFit="1" customWidth="1"/>
    <col min="11152" max="11152" width="16" style="6" bestFit="1" customWidth="1"/>
    <col min="11153" max="11153" width="9" style="6" bestFit="1" customWidth="1"/>
    <col min="11154" max="11154" width="7.85546875" style="6" bestFit="1" customWidth="1"/>
    <col min="11155" max="11155" width="11.7109375" style="6" bestFit="1" customWidth="1"/>
    <col min="11156" max="11156" width="14.28515625" style="6" customWidth="1"/>
    <col min="11157" max="11157" width="11.7109375" style="6" bestFit="1" customWidth="1"/>
    <col min="11158" max="11158" width="14.140625" style="6" bestFit="1" customWidth="1"/>
    <col min="11159" max="11159" width="16.7109375" style="6" customWidth="1"/>
    <col min="11160" max="11160" width="16.5703125" style="6" customWidth="1"/>
    <col min="11161" max="11162" width="7.85546875" style="6" bestFit="1" customWidth="1"/>
    <col min="11163" max="11163" width="8" style="6" bestFit="1" customWidth="1"/>
    <col min="11164" max="11165" width="7.85546875" style="6" bestFit="1" customWidth="1"/>
    <col min="11166" max="11166" width="9.7109375" style="6" customWidth="1"/>
    <col min="11167" max="11167" width="12.85546875" style="6" customWidth="1"/>
    <col min="11168" max="11404" width="9.140625" style="6"/>
    <col min="11405" max="11405" width="9" style="6" bestFit="1" customWidth="1"/>
    <col min="11406" max="11406" width="9.85546875" style="6" bestFit="1" customWidth="1"/>
    <col min="11407" max="11407" width="9.140625" style="6" bestFit="1" customWidth="1"/>
    <col min="11408" max="11408" width="16" style="6" bestFit="1" customWidth="1"/>
    <col min="11409" max="11409" width="9" style="6" bestFit="1" customWidth="1"/>
    <col min="11410" max="11410" width="7.85546875" style="6" bestFit="1" customWidth="1"/>
    <col min="11411" max="11411" width="11.7109375" style="6" bestFit="1" customWidth="1"/>
    <col min="11412" max="11412" width="14.28515625" style="6" customWidth="1"/>
    <col min="11413" max="11413" width="11.7109375" style="6" bestFit="1" customWidth="1"/>
    <col min="11414" max="11414" width="14.140625" style="6" bestFit="1" customWidth="1"/>
    <col min="11415" max="11415" width="16.7109375" style="6" customWidth="1"/>
    <col min="11416" max="11416" width="16.5703125" style="6" customWidth="1"/>
    <col min="11417" max="11418" width="7.85546875" style="6" bestFit="1" customWidth="1"/>
    <col min="11419" max="11419" width="8" style="6" bestFit="1" customWidth="1"/>
    <col min="11420" max="11421" width="7.85546875" style="6" bestFit="1" customWidth="1"/>
    <col min="11422" max="11422" width="9.7109375" style="6" customWidth="1"/>
    <col min="11423" max="11423" width="12.85546875" style="6" customWidth="1"/>
    <col min="11424" max="11660" width="9.140625" style="6"/>
    <col min="11661" max="11661" width="9" style="6" bestFit="1" customWidth="1"/>
    <col min="11662" max="11662" width="9.85546875" style="6" bestFit="1" customWidth="1"/>
    <col min="11663" max="11663" width="9.140625" style="6" bestFit="1" customWidth="1"/>
    <col min="11664" max="11664" width="16" style="6" bestFit="1" customWidth="1"/>
    <col min="11665" max="11665" width="9" style="6" bestFit="1" customWidth="1"/>
    <col min="11666" max="11666" width="7.85546875" style="6" bestFit="1" customWidth="1"/>
    <col min="11667" max="11667" width="11.7109375" style="6" bestFit="1" customWidth="1"/>
    <col min="11668" max="11668" width="14.28515625" style="6" customWidth="1"/>
    <col min="11669" max="11669" width="11.7109375" style="6" bestFit="1" customWidth="1"/>
    <col min="11670" max="11670" width="14.140625" style="6" bestFit="1" customWidth="1"/>
    <col min="11671" max="11671" width="16.7109375" style="6" customWidth="1"/>
    <col min="11672" max="11672" width="16.5703125" style="6" customWidth="1"/>
    <col min="11673" max="11674" width="7.85546875" style="6" bestFit="1" customWidth="1"/>
    <col min="11675" max="11675" width="8" style="6" bestFit="1" customWidth="1"/>
    <col min="11676" max="11677" width="7.85546875" style="6" bestFit="1" customWidth="1"/>
    <col min="11678" max="11678" width="9.7109375" style="6" customWidth="1"/>
    <col min="11679" max="11679" width="12.85546875" style="6" customWidth="1"/>
    <col min="11680" max="11916" width="9.140625" style="6"/>
    <col min="11917" max="11917" width="9" style="6" bestFit="1" customWidth="1"/>
    <col min="11918" max="11918" width="9.85546875" style="6" bestFit="1" customWidth="1"/>
    <col min="11919" max="11919" width="9.140625" style="6" bestFit="1" customWidth="1"/>
    <col min="11920" max="11920" width="16" style="6" bestFit="1" customWidth="1"/>
    <col min="11921" max="11921" width="9" style="6" bestFit="1" customWidth="1"/>
    <col min="11922" max="11922" width="7.85546875" style="6" bestFit="1" customWidth="1"/>
    <col min="11923" max="11923" width="11.7109375" style="6" bestFit="1" customWidth="1"/>
    <col min="11924" max="11924" width="14.28515625" style="6" customWidth="1"/>
    <col min="11925" max="11925" width="11.7109375" style="6" bestFit="1" customWidth="1"/>
    <col min="11926" max="11926" width="14.140625" style="6" bestFit="1" customWidth="1"/>
    <col min="11927" max="11927" width="16.7109375" style="6" customWidth="1"/>
    <col min="11928" max="11928" width="16.5703125" style="6" customWidth="1"/>
    <col min="11929" max="11930" width="7.85546875" style="6" bestFit="1" customWidth="1"/>
    <col min="11931" max="11931" width="8" style="6" bestFit="1" customWidth="1"/>
    <col min="11932" max="11933" width="7.85546875" style="6" bestFit="1" customWidth="1"/>
    <col min="11934" max="11934" width="9.7109375" style="6" customWidth="1"/>
    <col min="11935" max="11935" width="12.85546875" style="6" customWidth="1"/>
    <col min="11936" max="12172" width="9.140625" style="6"/>
    <col min="12173" max="12173" width="9" style="6" bestFit="1" customWidth="1"/>
    <col min="12174" max="12174" width="9.85546875" style="6" bestFit="1" customWidth="1"/>
    <col min="12175" max="12175" width="9.140625" style="6" bestFit="1" customWidth="1"/>
    <col min="12176" max="12176" width="16" style="6" bestFit="1" customWidth="1"/>
    <col min="12177" max="12177" width="9" style="6" bestFit="1" customWidth="1"/>
    <col min="12178" max="12178" width="7.85546875" style="6" bestFit="1" customWidth="1"/>
    <col min="12179" max="12179" width="11.7109375" style="6" bestFit="1" customWidth="1"/>
    <col min="12180" max="12180" width="14.28515625" style="6" customWidth="1"/>
    <col min="12181" max="12181" width="11.7109375" style="6" bestFit="1" customWidth="1"/>
    <col min="12182" max="12182" width="14.140625" style="6" bestFit="1" customWidth="1"/>
    <col min="12183" max="12183" width="16.7109375" style="6" customWidth="1"/>
    <col min="12184" max="12184" width="16.5703125" style="6" customWidth="1"/>
    <col min="12185" max="12186" width="7.85546875" style="6" bestFit="1" customWidth="1"/>
    <col min="12187" max="12187" width="8" style="6" bestFit="1" customWidth="1"/>
    <col min="12188" max="12189" width="7.85546875" style="6" bestFit="1" customWidth="1"/>
    <col min="12190" max="12190" width="9.7109375" style="6" customWidth="1"/>
    <col min="12191" max="12191" width="12.85546875" style="6" customWidth="1"/>
    <col min="12192" max="12428" width="9.140625" style="6"/>
    <col min="12429" max="12429" width="9" style="6" bestFit="1" customWidth="1"/>
    <col min="12430" max="12430" width="9.85546875" style="6" bestFit="1" customWidth="1"/>
    <col min="12431" max="12431" width="9.140625" style="6" bestFit="1" customWidth="1"/>
    <col min="12432" max="12432" width="16" style="6" bestFit="1" customWidth="1"/>
    <col min="12433" max="12433" width="9" style="6" bestFit="1" customWidth="1"/>
    <col min="12434" max="12434" width="7.85546875" style="6" bestFit="1" customWidth="1"/>
    <col min="12435" max="12435" width="11.7109375" style="6" bestFit="1" customWidth="1"/>
    <col min="12436" max="12436" width="14.28515625" style="6" customWidth="1"/>
    <col min="12437" max="12437" width="11.7109375" style="6" bestFit="1" customWidth="1"/>
    <col min="12438" max="12438" width="14.140625" style="6" bestFit="1" customWidth="1"/>
    <col min="12439" max="12439" width="16.7109375" style="6" customWidth="1"/>
    <col min="12440" max="12440" width="16.5703125" style="6" customWidth="1"/>
    <col min="12441" max="12442" width="7.85546875" style="6" bestFit="1" customWidth="1"/>
    <col min="12443" max="12443" width="8" style="6" bestFit="1" customWidth="1"/>
    <col min="12444" max="12445" width="7.85546875" style="6" bestFit="1" customWidth="1"/>
    <col min="12446" max="12446" width="9.7109375" style="6" customWidth="1"/>
    <col min="12447" max="12447" width="12.85546875" style="6" customWidth="1"/>
    <col min="12448" max="12684" width="9.140625" style="6"/>
    <col min="12685" max="12685" width="9" style="6" bestFit="1" customWidth="1"/>
    <col min="12686" max="12686" width="9.85546875" style="6" bestFit="1" customWidth="1"/>
    <col min="12687" max="12687" width="9.140625" style="6" bestFit="1" customWidth="1"/>
    <col min="12688" max="12688" width="16" style="6" bestFit="1" customWidth="1"/>
    <col min="12689" max="12689" width="9" style="6" bestFit="1" customWidth="1"/>
    <col min="12690" max="12690" width="7.85546875" style="6" bestFit="1" customWidth="1"/>
    <col min="12691" max="12691" width="11.7109375" style="6" bestFit="1" customWidth="1"/>
    <col min="12692" max="12692" width="14.28515625" style="6" customWidth="1"/>
    <col min="12693" max="12693" width="11.7109375" style="6" bestFit="1" customWidth="1"/>
    <col min="12694" max="12694" width="14.140625" style="6" bestFit="1" customWidth="1"/>
    <col min="12695" max="12695" width="16.7109375" style="6" customWidth="1"/>
    <col min="12696" max="12696" width="16.5703125" style="6" customWidth="1"/>
    <col min="12697" max="12698" width="7.85546875" style="6" bestFit="1" customWidth="1"/>
    <col min="12699" max="12699" width="8" style="6" bestFit="1" customWidth="1"/>
    <col min="12700" max="12701" width="7.85546875" style="6" bestFit="1" customWidth="1"/>
    <col min="12702" max="12702" width="9.7109375" style="6" customWidth="1"/>
    <col min="12703" max="12703" width="12.85546875" style="6" customWidth="1"/>
    <col min="12704" max="12940" width="9.140625" style="6"/>
    <col min="12941" max="12941" width="9" style="6" bestFit="1" customWidth="1"/>
    <col min="12942" max="12942" width="9.85546875" style="6" bestFit="1" customWidth="1"/>
    <col min="12943" max="12943" width="9.140625" style="6" bestFit="1" customWidth="1"/>
    <col min="12944" max="12944" width="16" style="6" bestFit="1" customWidth="1"/>
    <col min="12945" max="12945" width="9" style="6" bestFit="1" customWidth="1"/>
    <col min="12946" max="12946" width="7.85546875" style="6" bestFit="1" customWidth="1"/>
    <col min="12947" max="12947" width="11.7109375" style="6" bestFit="1" customWidth="1"/>
    <col min="12948" max="12948" width="14.28515625" style="6" customWidth="1"/>
    <col min="12949" max="12949" width="11.7109375" style="6" bestFit="1" customWidth="1"/>
    <col min="12950" max="12950" width="14.140625" style="6" bestFit="1" customWidth="1"/>
    <col min="12951" max="12951" width="16.7109375" style="6" customWidth="1"/>
    <col min="12952" max="12952" width="16.5703125" style="6" customWidth="1"/>
    <col min="12953" max="12954" width="7.85546875" style="6" bestFit="1" customWidth="1"/>
    <col min="12955" max="12955" width="8" style="6" bestFit="1" customWidth="1"/>
    <col min="12956" max="12957" width="7.85546875" style="6" bestFit="1" customWidth="1"/>
    <col min="12958" max="12958" width="9.7109375" style="6" customWidth="1"/>
    <col min="12959" max="12959" width="12.85546875" style="6" customWidth="1"/>
    <col min="12960" max="13196" width="9.140625" style="6"/>
    <col min="13197" max="13197" width="9" style="6" bestFit="1" customWidth="1"/>
    <col min="13198" max="13198" width="9.85546875" style="6" bestFit="1" customWidth="1"/>
    <col min="13199" max="13199" width="9.140625" style="6" bestFit="1" customWidth="1"/>
    <col min="13200" max="13200" width="16" style="6" bestFit="1" customWidth="1"/>
    <col min="13201" max="13201" width="9" style="6" bestFit="1" customWidth="1"/>
    <col min="13202" max="13202" width="7.85546875" style="6" bestFit="1" customWidth="1"/>
    <col min="13203" max="13203" width="11.7109375" style="6" bestFit="1" customWidth="1"/>
    <col min="13204" max="13204" width="14.28515625" style="6" customWidth="1"/>
    <col min="13205" max="13205" width="11.7109375" style="6" bestFit="1" customWidth="1"/>
    <col min="13206" max="13206" width="14.140625" style="6" bestFit="1" customWidth="1"/>
    <col min="13207" max="13207" width="16.7109375" style="6" customWidth="1"/>
    <col min="13208" max="13208" width="16.5703125" style="6" customWidth="1"/>
    <col min="13209" max="13210" width="7.85546875" style="6" bestFit="1" customWidth="1"/>
    <col min="13211" max="13211" width="8" style="6" bestFit="1" customWidth="1"/>
    <col min="13212" max="13213" width="7.85546875" style="6" bestFit="1" customWidth="1"/>
    <col min="13214" max="13214" width="9.7109375" style="6" customWidth="1"/>
    <col min="13215" max="13215" width="12.85546875" style="6" customWidth="1"/>
    <col min="13216" max="13452" width="9.140625" style="6"/>
    <col min="13453" max="13453" width="9" style="6" bestFit="1" customWidth="1"/>
    <col min="13454" max="13454" width="9.85546875" style="6" bestFit="1" customWidth="1"/>
    <col min="13455" max="13455" width="9.140625" style="6" bestFit="1" customWidth="1"/>
    <col min="13456" max="13456" width="16" style="6" bestFit="1" customWidth="1"/>
    <col min="13457" max="13457" width="9" style="6" bestFit="1" customWidth="1"/>
    <col min="13458" max="13458" width="7.85546875" style="6" bestFit="1" customWidth="1"/>
    <col min="13459" max="13459" width="11.7109375" style="6" bestFit="1" customWidth="1"/>
    <col min="13460" max="13460" width="14.28515625" style="6" customWidth="1"/>
    <col min="13461" max="13461" width="11.7109375" style="6" bestFit="1" customWidth="1"/>
    <col min="13462" max="13462" width="14.140625" style="6" bestFit="1" customWidth="1"/>
    <col min="13463" max="13463" width="16.7109375" style="6" customWidth="1"/>
    <col min="13464" max="13464" width="16.5703125" style="6" customWidth="1"/>
    <col min="13465" max="13466" width="7.85546875" style="6" bestFit="1" customWidth="1"/>
    <col min="13467" max="13467" width="8" style="6" bestFit="1" customWidth="1"/>
    <col min="13468" max="13469" width="7.85546875" style="6" bestFit="1" customWidth="1"/>
    <col min="13470" max="13470" width="9.7109375" style="6" customWidth="1"/>
    <col min="13471" max="13471" width="12.85546875" style="6" customWidth="1"/>
    <col min="13472" max="13708" width="9.140625" style="6"/>
    <col min="13709" max="13709" width="9" style="6" bestFit="1" customWidth="1"/>
    <col min="13710" max="13710" width="9.85546875" style="6" bestFit="1" customWidth="1"/>
    <col min="13711" max="13711" width="9.140625" style="6" bestFit="1" customWidth="1"/>
    <col min="13712" max="13712" width="16" style="6" bestFit="1" customWidth="1"/>
    <col min="13713" max="13713" width="9" style="6" bestFit="1" customWidth="1"/>
    <col min="13714" max="13714" width="7.85546875" style="6" bestFit="1" customWidth="1"/>
    <col min="13715" max="13715" width="11.7109375" style="6" bestFit="1" customWidth="1"/>
    <col min="13716" max="13716" width="14.28515625" style="6" customWidth="1"/>
    <col min="13717" max="13717" width="11.7109375" style="6" bestFit="1" customWidth="1"/>
    <col min="13718" max="13718" width="14.140625" style="6" bestFit="1" customWidth="1"/>
    <col min="13719" max="13719" width="16.7109375" style="6" customWidth="1"/>
    <col min="13720" max="13720" width="16.5703125" style="6" customWidth="1"/>
    <col min="13721" max="13722" width="7.85546875" style="6" bestFit="1" customWidth="1"/>
    <col min="13723" max="13723" width="8" style="6" bestFit="1" customWidth="1"/>
    <col min="13724" max="13725" width="7.85546875" style="6" bestFit="1" customWidth="1"/>
    <col min="13726" max="13726" width="9.7109375" style="6" customWidth="1"/>
    <col min="13727" max="13727" width="12.85546875" style="6" customWidth="1"/>
    <col min="13728" max="13964" width="9.140625" style="6"/>
    <col min="13965" max="13965" width="9" style="6" bestFit="1" customWidth="1"/>
    <col min="13966" max="13966" width="9.85546875" style="6" bestFit="1" customWidth="1"/>
    <col min="13967" max="13967" width="9.140625" style="6" bestFit="1" customWidth="1"/>
    <col min="13968" max="13968" width="16" style="6" bestFit="1" customWidth="1"/>
    <col min="13969" max="13969" width="9" style="6" bestFit="1" customWidth="1"/>
    <col min="13970" max="13970" width="7.85546875" style="6" bestFit="1" customWidth="1"/>
    <col min="13971" max="13971" width="11.7109375" style="6" bestFit="1" customWidth="1"/>
    <col min="13972" max="13972" width="14.28515625" style="6" customWidth="1"/>
    <col min="13973" max="13973" width="11.7109375" style="6" bestFit="1" customWidth="1"/>
    <col min="13974" max="13974" width="14.140625" style="6" bestFit="1" customWidth="1"/>
    <col min="13975" max="13975" width="16.7109375" style="6" customWidth="1"/>
    <col min="13976" max="13976" width="16.5703125" style="6" customWidth="1"/>
    <col min="13977" max="13978" width="7.85546875" style="6" bestFit="1" customWidth="1"/>
    <col min="13979" max="13979" width="8" style="6" bestFit="1" customWidth="1"/>
    <col min="13980" max="13981" width="7.85546875" style="6" bestFit="1" customWidth="1"/>
    <col min="13982" max="13982" width="9.7109375" style="6" customWidth="1"/>
    <col min="13983" max="13983" width="12.85546875" style="6" customWidth="1"/>
    <col min="13984" max="14220" width="9.140625" style="6"/>
    <col min="14221" max="14221" width="9" style="6" bestFit="1" customWidth="1"/>
    <col min="14222" max="14222" width="9.85546875" style="6" bestFit="1" customWidth="1"/>
    <col min="14223" max="14223" width="9.140625" style="6" bestFit="1" customWidth="1"/>
    <col min="14224" max="14224" width="16" style="6" bestFit="1" customWidth="1"/>
    <col min="14225" max="14225" width="9" style="6" bestFit="1" customWidth="1"/>
    <col min="14226" max="14226" width="7.85546875" style="6" bestFit="1" customWidth="1"/>
    <col min="14227" max="14227" width="11.7109375" style="6" bestFit="1" customWidth="1"/>
    <col min="14228" max="14228" width="14.28515625" style="6" customWidth="1"/>
    <col min="14229" max="14229" width="11.7109375" style="6" bestFit="1" customWidth="1"/>
    <col min="14230" max="14230" width="14.140625" style="6" bestFit="1" customWidth="1"/>
    <col min="14231" max="14231" width="16.7109375" style="6" customWidth="1"/>
    <col min="14232" max="14232" width="16.5703125" style="6" customWidth="1"/>
    <col min="14233" max="14234" width="7.85546875" style="6" bestFit="1" customWidth="1"/>
    <col min="14235" max="14235" width="8" style="6" bestFit="1" customWidth="1"/>
    <col min="14236" max="14237" width="7.85546875" style="6" bestFit="1" customWidth="1"/>
    <col min="14238" max="14238" width="9.7109375" style="6" customWidth="1"/>
    <col min="14239" max="14239" width="12.85546875" style="6" customWidth="1"/>
    <col min="14240" max="14476" width="9.140625" style="6"/>
    <col min="14477" max="14477" width="9" style="6" bestFit="1" customWidth="1"/>
    <col min="14478" max="14478" width="9.85546875" style="6" bestFit="1" customWidth="1"/>
    <col min="14479" max="14479" width="9.140625" style="6" bestFit="1" customWidth="1"/>
    <col min="14480" max="14480" width="16" style="6" bestFit="1" customWidth="1"/>
    <col min="14481" max="14481" width="9" style="6" bestFit="1" customWidth="1"/>
    <col min="14482" max="14482" width="7.85546875" style="6" bestFit="1" customWidth="1"/>
    <col min="14483" max="14483" width="11.7109375" style="6" bestFit="1" customWidth="1"/>
    <col min="14484" max="14484" width="14.28515625" style="6" customWidth="1"/>
    <col min="14485" max="14485" width="11.7109375" style="6" bestFit="1" customWidth="1"/>
    <col min="14486" max="14486" width="14.140625" style="6" bestFit="1" customWidth="1"/>
    <col min="14487" max="14487" width="16.7109375" style="6" customWidth="1"/>
    <col min="14488" max="14488" width="16.5703125" style="6" customWidth="1"/>
    <col min="14489" max="14490" width="7.85546875" style="6" bestFit="1" customWidth="1"/>
    <col min="14491" max="14491" width="8" style="6" bestFit="1" customWidth="1"/>
    <col min="14492" max="14493" width="7.85546875" style="6" bestFit="1" customWidth="1"/>
    <col min="14494" max="14494" width="9.7109375" style="6" customWidth="1"/>
    <col min="14495" max="14495" width="12.85546875" style="6" customWidth="1"/>
    <col min="14496" max="14732" width="9.140625" style="6"/>
    <col min="14733" max="14733" width="9" style="6" bestFit="1" customWidth="1"/>
    <col min="14734" max="14734" width="9.85546875" style="6" bestFit="1" customWidth="1"/>
    <col min="14735" max="14735" width="9.140625" style="6" bestFit="1" customWidth="1"/>
    <col min="14736" max="14736" width="16" style="6" bestFit="1" customWidth="1"/>
    <col min="14737" max="14737" width="9" style="6" bestFit="1" customWidth="1"/>
    <col min="14738" max="14738" width="7.85546875" style="6" bestFit="1" customWidth="1"/>
    <col min="14739" max="14739" width="11.7109375" style="6" bestFit="1" customWidth="1"/>
    <col min="14740" max="14740" width="14.28515625" style="6" customWidth="1"/>
    <col min="14741" max="14741" width="11.7109375" style="6" bestFit="1" customWidth="1"/>
    <col min="14742" max="14742" width="14.140625" style="6" bestFit="1" customWidth="1"/>
    <col min="14743" max="14743" width="16.7109375" style="6" customWidth="1"/>
    <col min="14744" max="14744" width="16.5703125" style="6" customWidth="1"/>
    <col min="14745" max="14746" width="7.85546875" style="6" bestFit="1" customWidth="1"/>
    <col min="14747" max="14747" width="8" style="6" bestFit="1" customWidth="1"/>
    <col min="14748" max="14749" width="7.85546875" style="6" bestFit="1" customWidth="1"/>
    <col min="14750" max="14750" width="9.7109375" style="6" customWidth="1"/>
    <col min="14751" max="14751" width="12.85546875" style="6" customWidth="1"/>
    <col min="14752" max="14988" width="9.140625" style="6"/>
    <col min="14989" max="14989" width="9" style="6" bestFit="1" customWidth="1"/>
    <col min="14990" max="14990" width="9.85546875" style="6" bestFit="1" customWidth="1"/>
    <col min="14991" max="14991" width="9.140625" style="6" bestFit="1" customWidth="1"/>
    <col min="14992" max="14992" width="16" style="6" bestFit="1" customWidth="1"/>
    <col min="14993" max="14993" width="9" style="6" bestFit="1" customWidth="1"/>
    <col min="14994" max="14994" width="7.85546875" style="6" bestFit="1" customWidth="1"/>
    <col min="14995" max="14995" width="11.7109375" style="6" bestFit="1" customWidth="1"/>
    <col min="14996" max="14996" width="14.28515625" style="6" customWidth="1"/>
    <col min="14997" max="14997" width="11.7109375" style="6" bestFit="1" customWidth="1"/>
    <col min="14998" max="14998" width="14.140625" style="6" bestFit="1" customWidth="1"/>
    <col min="14999" max="14999" width="16.7109375" style="6" customWidth="1"/>
    <col min="15000" max="15000" width="16.5703125" style="6" customWidth="1"/>
    <col min="15001" max="15002" width="7.85546875" style="6" bestFit="1" customWidth="1"/>
    <col min="15003" max="15003" width="8" style="6" bestFit="1" customWidth="1"/>
    <col min="15004" max="15005" width="7.85546875" style="6" bestFit="1" customWidth="1"/>
    <col min="15006" max="15006" width="9.7109375" style="6" customWidth="1"/>
    <col min="15007" max="15007" width="12.85546875" style="6" customWidth="1"/>
    <col min="15008" max="15244" width="9.140625" style="6"/>
    <col min="15245" max="15245" width="9" style="6" bestFit="1" customWidth="1"/>
    <col min="15246" max="15246" width="9.85546875" style="6" bestFit="1" customWidth="1"/>
    <col min="15247" max="15247" width="9.140625" style="6" bestFit="1" customWidth="1"/>
    <col min="15248" max="15248" width="16" style="6" bestFit="1" customWidth="1"/>
    <col min="15249" max="15249" width="9" style="6" bestFit="1" customWidth="1"/>
    <col min="15250" max="15250" width="7.85546875" style="6" bestFit="1" customWidth="1"/>
    <col min="15251" max="15251" width="11.7109375" style="6" bestFit="1" customWidth="1"/>
    <col min="15252" max="15252" width="14.28515625" style="6" customWidth="1"/>
    <col min="15253" max="15253" width="11.7109375" style="6" bestFit="1" customWidth="1"/>
    <col min="15254" max="15254" width="14.140625" style="6" bestFit="1" customWidth="1"/>
    <col min="15255" max="15255" width="16.7109375" style="6" customWidth="1"/>
    <col min="15256" max="15256" width="16.5703125" style="6" customWidth="1"/>
    <col min="15257" max="15258" width="7.85546875" style="6" bestFit="1" customWidth="1"/>
    <col min="15259" max="15259" width="8" style="6" bestFit="1" customWidth="1"/>
    <col min="15260" max="15261" width="7.85546875" style="6" bestFit="1" customWidth="1"/>
    <col min="15262" max="15262" width="9.7109375" style="6" customWidth="1"/>
    <col min="15263" max="15263" width="12.85546875" style="6" customWidth="1"/>
    <col min="15264" max="15500" width="9.140625" style="6"/>
    <col min="15501" max="15501" width="9" style="6" bestFit="1" customWidth="1"/>
    <col min="15502" max="15502" width="9.85546875" style="6" bestFit="1" customWidth="1"/>
    <col min="15503" max="15503" width="9.140625" style="6" bestFit="1" customWidth="1"/>
    <col min="15504" max="15504" width="16" style="6" bestFit="1" customWidth="1"/>
    <col min="15505" max="15505" width="9" style="6" bestFit="1" customWidth="1"/>
    <col min="15506" max="15506" width="7.85546875" style="6" bestFit="1" customWidth="1"/>
    <col min="15507" max="15507" width="11.7109375" style="6" bestFit="1" customWidth="1"/>
    <col min="15508" max="15508" width="14.28515625" style="6" customWidth="1"/>
    <col min="15509" max="15509" width="11.7109375" style="6" bestFit="1" customWidth="1"/>
    <col min="15510" max="15510" width="14.140625" style="6" bestFit="1" customWidth="1"/>
    <col min="15511" max="15511" width="16.7109375" style="6" customWidth="1"/>
    <col min="15512" max="15512" width="16.5703125" style="6" customWidth="1"/>
    <col min="15513" max="15514" width="7.85546875" style="6" bestFit="1" customWidth="1"/>
    <col min="15515" max="15515" width="8" style="6" bestFit="1" customWidth="1"/>
    <col min="15516" max="15517" width="7.85546875" style="6" bestFit="1" customWidth="1"/>
    <col min="15518" max="15518" width="9.7109375" style="6" customWidth="1"/>
    <col min="15519" max="15519" width="12.85546875" style="6" customWidth="1"/>
    <col min="15520" max="15756" width="9.140625" style="6"/>
    <col min="15757" max="15757" width="9" style="6" bestFit="1" customWidth="1"/>
    <col min="15758" max="15758" width="9.85546875" style="6" bestFit="1" customWidth="1"/>
    <col min="15759" max="15759" width="9.140625" style="6" bestFit="1" customWidth="1"/>
    <col min="15760" max="15760" width="16" style="6" bestFit="1" customWidth="1"/>
    <col min="15761" max="15761" width="9" style="6" bestFit="1" customWidth="1"/>
    <col min="15762" max="15762" width="7.85546875" style="6" bestFit="1" customWidth="1"/>
    <col min="15763" max="15763" width="11.7109375" style="6" bestFit="1" customWidth="1"/>
    <col min="15764" max="15764" width="14.28515625" style="6" customWidth="1"/>
    <col min="15765" max="15765" width="11.7109375" style="6" bestFit="1" customWidth="1"/>
    <col min="15766" max="15766" width="14.140625" style="6" bestFit="1" customWidth="1"/>
    <col min="15767" max="15767" width="16.7109375" style="6" customWidth="1"/>
    <col min="15768" max="15768" width="16.5703125" style="6" customWidth="1"/>
    <col min="15769" max="15770" width="7.85546875" style="6" bestFit="1" customWidth="1"/>
    <col min="15771" max="15771" width="8" style="6" bestFit="1" customWidth="1"/>
    <col min="15772" max="15773" width="7.85546875" style="6" bestFit="1" customWidth="1"/>
    <col min="15774" max="15774" width="9.7109375" style="6" customWidth="1"/>
    <col min="15775" max="15775" width="12.85546875" style="6" customWidth="1"/>
    <col min="15776" max="16012" width="9.140625" style="6"/>
    <col min="16013" max="16013" width="9" style="6" bestFit="1" customWidth="1"/>
    <col min="16014" max="16014" width="9.85546875" style="6" bestFit="1" customWidth="1"/>
    <col min="16015" max="16015" width="9.140625" style="6" bestFit="1" customWidth="1"/>
    <col min="16016" max="16016" width="16" style="6" bestFit="1" customWidth="1"/>
    <col min="16017" max="16017" width="9" style="6" bestFit="1" customWidth="1"/>
    <col min="16018" max="16018" width="7.85546875" style="6" bestFit="1" customWidth="1"/>
    <col min="16019" max="16019" width="11.7109375" style="6" bestFit="1" customWidth="1"/>
    <col min="16020" max="16020" width="14.28515625" style="6" customWidth="1"/>
    <col min="16021" max="16021" width="11.7109375" style="6" bestFit="1" customWidth="1"/>
    <col min="16022" max="16022" width="14.140625" style="6" bestFit="1" customWidth="1"/>
    <col min="16023" max="16023" width="16.7109375" style="6" customWidth="1"/>
    <col min="16024" max="16024" width="16.5703125" style="6" customWidth="1"/>
    <col min="16025" max="16026" width="7.85546875" style="6" bestFit="1" customWidth="1"/>
    <col min="16027" max="16027" width="8" style="6" bestFit="1" customWidth="1"/>
    <col min="16028" max="16029" width="7.85546875" style="6" bestFit="1" customWidth="1"/>
    <col min="16030" max="16030" width="9.7109375" style="6" customWidth="1"/>
    <col min="16031" max="16031" width="12.85546875" style="6" customWidth="1"/>
    <col min="16032" max="16384" width="9.140625" style="6"/>
  </cols>
  <sheetData>
    <row r="1" spans="1:18" s="3" customForma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 s="3" customFormat="1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 s="2" customFormat="1">
      <c r="A3" s="8"/>
      <c r="B3" s="16"/>
      <c r="C3" s="8"/>
      <c r="D3" s="8"/>
      <c r="E3" s="9"/>
      <c r="F3" s="8"/>
      <c r="G3" s="8"/>
      <c r="H3" s="4"/>
      <c r="I3" s="16"/>
      <c r="J3" s="8"/>
      <c r="K3" s="8"/>
      <c r="L3" s="4"/>
      <c r="M3" s="4"/>
      <c r="N3" s="4"/>
      <c r="O3" s="4"/>
      <c r="P3" s="4"/>
      <c r="Q3" s="4"/>
      <c r="R3" s="4"/>
    </row>
    <row r="4" spans="1:18" s="2" customFormat="1">
      <c r="A4" s="8">
        <v>1663</v>
      </c>
      <c r="B4" s="16">
        <v>37098</v>
      </c>
      <c r="C4" s="8" t="s">
        <v>17</v>
      </c>
      <c r="D4" s="8">
        <v>23478</v>
      </c>
      <c r="E4" s="9">
        <v>37127</v>
      </c>
      <c r="F4" s="8"/>
      <c r="G4" s="8"/>
      <c r="H4" s="23">
        <v>55.74</v>
      </c>
      <c r="I4" s="16">
        <v>39192</v>
      </c>
      <c r="J4" s="8">
        <v>442</v>
      </c>
      <c r="K4" s="8">
        <v>10</v>
      </c>
      <c r="L4" s="4"/>
      <c r="M4" s="5">
        <v>499.99</v>
      </c>
      <c r="N4" s="8">
        <f>'53-287κ=διπλοΜεταγρ'!N21</f>
        <v>1932</v>
      </c>
      <c r="O4" s="4"/>
      <c r="P4" s="4"/>
      <c r="Q4" s="4" t="s">
        <v>44</v>
      </c>
      <c r="R4" s="4" t="s">
        <v>25</v>
      </c>
    </row>
    <row r="5" spans="1:18" s="2" customFormat="1">
      <c r="A5" s="8">
        <v>7043</v>
      </c>
      <c r="B5" s="16">
        <v>39240</v>
      </c>
      <c r="C5" s="7" t="s">
        <v>47</v>
      </c>
      <c r="D5" s="8">
        <v>371.36</v>
      </c>
      <c r="E5" s="9">
        <v>39247</v>
      </c>
      <c r="F5" s="8">
        <v>446</v>
      </c>
      <c r="G5" s="8">
        <v>34</v>
      </c>
      <c r="H5" s="4"/>
      <c r="I5" s="16">
        <v>39295</v>
      </c>
      <c r="J5" s="8"/>
      <c r="K5" s="8"/>
      <c r="L5" s="23"/>
      <c r="M5" s="5">
        <v>11.11</v>
      </c>
      <c r="N5" s="8">
        <f>'53-287κ=διπλοΜεταγρ'!N32</f>
        <v>41</v>
      </c>
      <c r="O5" s="4"/>
      <c r="P5" s="4"/>
      <c r="Q5" s="4" t="s">
        <v>16</v>
      </c>
      <c r="R5" s="4"/>
    </row>
    <row r="6" spans="1:18">
      <c r="A6" s="8"/>
      <c r="B6" s="16"/>
      <c r="C6" s="8"/>
      <c r="D6" s="8"/>
      <c r="E6" s="9"/>
      <c r="F6" s="8"/>
      <c r="G6" s="8"/>
      <c r="H6" s="4"/>
      <c r="I6" s="16"/>
      <c r="J6" s="8"/>
      <c r="K6" s="8"/>
      <c r="L6" s="4"/>
      <c r="M6" s="4"/>
      <c r="N6" s="8"/>
      <c r="O6" s="4"/>
      <c r="P6" s="4"/>
      <c r="Q6" s="4"/>
      <c r="R6" s="4"/>
    </row>
    <row r="7" spans="1:18">
      <c r="A7" s="8"/>
      <c r="B7" s="16"/>
      <c r="C7" s="8"/>
      <c r="D7" s="8"/>
      <c r="E7" s="9"/>
      <c r="F7" s="8"/>
      <c r="G7" s="8"/>
      <c r="H7" s="4"/>
      <c r="I7" s="16"/>
      <c r="J7" s="8"/>
      <c r="K7" s="8"/>
      <c r="L7" s="4"/>
      <c r="M7" s="4"/>
      <c r="N7" s="8"/>
      <c r="O7" s="4"/>
      <c r="P7" s="4"/>
      <c r="Q7" s="4"/>
      <c r="R7" s="4"/>
    </row>
    <row r="8" spans="1:18">
      <c r="H8" s="10">
        <f>SUM(H3:H7)</f>
        <v>55.74</v>
      </c>
      <c r="L8" s="10">
        <f>SUM(L3:L7)</f>
        <v>0</v>
      </c>
      <c r="M8" s="10">
        <f t="shared" ref="M8:N8" si="0">SUM(M3:M7)</f>
        <v>511.1</v>
      </c>
      <c r="N8" s="34">
        <f t="shared" si="0"/>
        <v>1973</v>
      </c>
    </row>
    <row r="9" spans="1:18">
      <c r="A9" s="25"/>
      <c r="B9" s="18"/>
      <c r="C9" s="25"/>
      <c r="D9" s="25"/>
      <c r="M9" s="36">
        <f>L8+M8</f>
        <v>511.1</v>
      </c>
      <c r="N9" s="51">
        <v>45324</v>
      </c>
      <c r="O9" s="52" t="s">
        <v>59</v>
      </c>
    </row>
    <row r="10" spans="1:18">
      <c r="D10" s="53" t="s">
        <v>18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8">
      <c r="A11" s="25"/>
      <c r="D11" s="54" t="s"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8">
      <c r="D12" s="53" t="s">
        <v>20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</sheetData>
  <mergeCells count="15">
    <mergeCell ref="D10:P10"/>
    <mergeCell ref="D11:P11"/>
    <mergeCell ref="D12:P12"/>
    <mergeCell ref="M1:M2"/>
    <mergeCell ref="N1:N2"/>
    <mergeCell ref="O1:O2"/>
    <mergeCell ref="P1:P2"/>
    <mergeCell ref="Q1:Q2"/>
    <mergeCell ref="R1:R2"/>
    <mergeCell ref="A1:A2"/>
    <mergeCell ref="B1:B2"/>
    <mergeCell ref="C1:C2"/>
    <mergeCell ref="D1:D2"/>
    <mergeCell ref="E1:H1"/>
    <mergeCell ref="I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"/>
  <sheetViews>
    <sheetView workbookViewId="0">
      <selection activeCell="N5" sqref="N5:O5"/>
    </sheetView>
  </sheetViews>
  <sheetFormatPr defaultRowHeight="11.25"/>
  <cols>
    <col min="1" max="1" width="8.28515625" style="6" bestFit="1" customWidth="1"/>
    <col min="2" max="2" width="8.7109375" style="6" bestFit="1" customWidth="1"/>
    <col min="3" max="3" width="22.5703125" style="6" bestFit="1" customWidth="1"/>
    <col min="4" max="4" width="9.42578125" style="6" customWidth="1"/>
    <col min="5" max="5" width="8.7109375" style="6" bestFit="1" customWidth="1"/>
    <col min="6" max="6" width="8.140625" style="6" bestFit="1" customWidth="1"/>
    <col min="7" max="7" width="6" style="6" bestFit="1" customWidth="1"/>
    <col min="8" max="8" width="9.140625" style="6" customWidth="1"/>
    <col min="9" max="9" width="8.7109375" style="6" bestFit="1" customWidth="1"/>
    <col min="10" max="10" width="6" style="6" bestFit="1" customWidth="1"/>
    <col min="11" max="11" width="5.140625" style="6" bestFit="1" customWidth="1"/>
    <col min="12" max="12" width="9.42578125" style="6" bestFit="1" customWidth="1"/>
    <col min="13" max="13" width="9.5703125" style="6" customWidth="1"/>
    <col min="14" max="14" width="10" style="6" bestFit="1" customWidth="1"/>
    <col min="15" max="16" width="4.5703125" style="6" bestFit="1" customWidth="1"/>
    <col min="17" max="17" width="58.42578125" style="6" bestFit="1" customWidth="1"/>
    <col min="18" max="18" width="57.28515625" style="6" bestFit="1" customWidth="1"/>
    <col min="19" max="16384" width="9.140625" style="6"/>
  </cols>
  <sheetData>
    <row r="1" spans="1:18" ht="15" customHeight="1">
      <c r="A1" s="68" t="s">
        <v>1</v>
      </c>
      <c r="B1" s="70" t="s">
        <v>32</v>
      </c>
      <c r="C1" s="68" t="s">
        <v>8</v>
      </c>
      <c r="D1" s="72" t="s">
        <v>9</v>
      </c>
      <c r="E1" s="74" t="s">
        <v>6</v>
      </c>
      <c r="F1" s="75"/>
      <c r="G1" s="75"/>
      <c r="H1" s="76"/>
      <c r="I1" s="63" t="s">
        <v>7</v>
      </c>
      <c r="J1" s="64"/>
      <c r="K1" s="64"/>
      <c r="L1" s="65"/>
      <c r="M1" s="59" t="s">
        <v>34</v>
      </c>
      <c r="N1" s="66" t="s">
        <v>55</v>
      </c>
      <c r="O1" s="59" t="s">
        <v>4</v>
      </c>
      <c r="P1" s="57" t="s">
        <v>5</v>
      </c>
      <c r="Q1" s="61" t="s">
        <v>14</v>
      </c>
      <c r="R1" s="55" t="s">
        <v>15</v>
      </c>
    </row>
    <row r="2" spans="1:18">
      <c r="A2" s="69"/>
      <c r="B2" s="71"/>
      <c r="C2" s="69"/>
      <c r="D2" s="73"/>
      <c r="E2" s="19" t="s">
        <v>32</v>
      </c>
      <c r="F2" s="21" t="s">
        <v>10</v>
      </c>
      <c r="G2" s="21" t="s">
        <v>11</v>
      </c>
      <c r="H2" s="20" t="s">
        <v>12</v>
      </c>
      <c r="I2" s="22" t="s">
        <v>33</v>
      </c>
      <c r="J2" s="24" t="s">
        <v>10</v>
      </c>
      <c r="K2" s="24" t="s">
        <v>11</v>
      </c>
      <c r="L2" s="14" t="s">
        <v>12</v>
      </c>
      <c r="M2" s="60"/>
      <c r="N2" s="67"/>
      <c r="O2" s="60"/>
      <c r="P2" s="58"/>
      <c r="Q2" s="62"/>
      <c r="R2" s="56"/>
    </row>
    <row r="3" spans="1:18">
      <c r="A3" s="7">
        <v>13637</v>
      </c>
      <c r="B3" s="15">
        <v>35677</v>
      </c>
      <c r="C3" s="7" t="s">
        <v>17</v>
      </c>
      <c r="D3" s="7">
        <v>14673</v>
      </c>
      <c r="E3" s="40">
        <v>35912</v>
      </c>
      <c r="F3" s="39">
        <v>320</v>
      </c>
      <c r="G3" s="39">
        <v>52</v>
      </c>
      <c r="H3" s="5"/>
      <c r="I3" s="15">
        <v>39927</v>
      </c>
      <c r="J3" s="7">
        <v>480</v>
      </c>
      <c r="K3" s="7">
        <v>5</v>
      </c>
      <c r="L3" s="5"/>
      <c r="M3" s="5">
        <v>880</v>
      </c>
      <c r="N3" s="7">
        <f>'53-287κ=διπλοΜεταγρ'!N9</f>
        <v>2727</v>
      </c>
      <c r="O3" s="5"/>
      <c r="P3" s="5"/>
      <c r="Q3" s="38"/>
      <c r="R3" s="5"/>
    </row>
    <row r="4" spans="1:18">
      <c r="M4" s="41">
        <f>SUM(M3)</f>
        <v>880</v>
      </c>
      <c r="N4" s="44">
        <f>SUM(N3)</f>
        <v>2727</v>
      </c>
    </row>
    <row r="5" spans="1:18">
      <c r="M5" s="42">
        <f>L4+M4</f>
        <v>880</v>
      </c>
      <c r="N5" s="51">
        <v>45324</v>
      </c>
      <c r="O5" s="52" t="s">
        <v>59</v>
      </c>
    </row>
  </sheetData>
  <mergeCells count="12">
    <mergeCell ref="R1:R2"/>
    <mergeCell ref="A1:A2"/>
    <mergeCell ref="B1:B2"/>
    <mergeCell ref="C1:C2"/>
    <mergeCell ref="D1:D2"/>
    <mergeCell ref="E1:H1"/>
    <mergeCell ref="I1:L1"/>
    <mergeCell ref="M1:M2"/>
    <mergeCell ref="N1:N2"/>
    <mergeCell ref="O1:O2"/>
    <mergeCell ref="P1:P2"/>
    <mergeCell ref="Q1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18</vt:i4>
      </vt:variant>
    </vt:vector>
  </HeadingPairs>
  <TitlesOfParts>
    <vt:vector size="18" baseType="lpstr">
      <vt:lpstr>53-287κ=διπλοΜεταγρ</vt:lpstr>
      <vt:lpstr>1998</vt:lpstr>
      <vt:lpstr>1999</vt:lpstr>
      <vt:lpstr>2002</vt:lpstr>
      <vt:lpstr>2003</vt:lpstr>
      <vt:lpstr>2005</vt:lpstr>
      <vt:lpstr>2006</vt:lpstr>
      <vt:lpstr>2007</vt:lpstr>
      <vt:lpstr>2009</vt:lpstr>
      <vt:lpstr>2011</vt:lpstr>
      <vt:lpstr>2012</vt:lpstr>
      <vt:lpstr>2013</vt:lpstr>
      <vt:lpstr>2014</vt:lpstr>
      <vt:lpstr>2017</vt:lpstr>
      <vt:lpstr>2018</vt:lpstr>
      <vt:lpstr>2019</vt:lpstr>
      <vt:lpstr>2020</vt:lpstr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2018-11-07T13:09:41Z</cp:lastPrinted>
  <dcterms:created xsi:type="dcterms:W3CDTF">2015-04-10T19:15:49Z</dcterms:created>
  <dcterms:modified xsi:type="dcterms:W3CDTF">2024-02-17T05:53:27Z</dcterms:modified>
</cp:coreProperties>
</file>