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0635" windowHeight="5190"/>
  </bookViews>
  <sheets>
    <sheet name="299" sheetId="5" r:id="rId1"/>
    <sheet name="zηλ" sheetId="3" r:id="rId2"/>
    <sheet name="πατήρ" sheetId="4" r:id="rId3"/>
  </sheets>
  <calcPr calcId="125725"/>
</workbook>
</file>

<file path=xl/calcChain.xml><?xml version="1.0" encoding="utf-8"?>
<calcChain xmlns="http://schemas.openxmlformats.org/spreadsheetml/2006/main">
  <c r="E145" i="5"/>
  <c r="H84"/>
  <c r="H82"/>
  <c r="D65" l="1"/>
  <c r="J131" l="1"/>
  <c r="C120" l="1"/>
  <c r="J119"/>
  <c r="C119"/>
  <c r="K85" l="1"/>
  <c r="K143" s="1"/>
  <c r="B122" l="1"/>
  <c r="B121"/>
  <c r="K145"/>
  <c r="G145"/>
  <c r="K146" l="1"/>
  <c r="B70"/>
  <c r="D70" s="1"/>
  <c r="K149" l="1"/>
  <c r="N149"/>
  <c r="D64"/>
  <c r="D60" l="1"/>
  <c r="D62"/>
  <c r="D66"/>
  <c r="D69"/>
  <c r="D59"/>
  <c r="F58" l="1"/>
  <c r="J57"/>
  <c r="F56"/>
  <c r="F55"/>
  <c r="F54"/>
  <c r="J52"/>
  <c r="J53"/>
  <c r="J50"/>
  <c r="F47" l="1"/>
  <c r="F46"/>
  <c r="L30" l="1"/>
  <c r="L29"/>
  <c r="J28"/>
  <c r="J26"/>
  <c r="L25"/>
  <c r="L23" l="1"/>
  <c r="J142" l="1"/>
  <c r="J141" l="1"/>
  <c r="F49"/>
  <c r="L44"/>
  <c r="L43"/>
  <c r="K112" l="1"/>
  <c r="J112"/>
  <c r="B112"/>
  <c r="L37" l="1"/>
  <c r="L36" l="1"/>
  <c r="L35"/>
  <c r="L34" l="1"/>
  <c r="L32"/>
  <c r="L27"/>
  <c r="L31"/>
  <c r="B131" l="1"/>
  <c r="K131"/>
  <c r="K119"/>
  <c r="D38" l="1"/>
  <c r="L21" l="1"/>
  <c r="L15" l="1"/>
  <c r="L14" l="1"/>
  <c r="N12"/>
  <c r="N13"/>
  <c r="N10"/>
  <c r="N9"/>
  <c r="L8"/>
  <c r="L11"/>
  <c r="D19"/>
  <c r="L7"/>
  <c r="J20" l="1"/>
  <c r="J85" s="1"/>
  <c r="J143" s="1"/>
  <c r="L18" l="1"/>
  <c r="L17"/>
  <c r="L16" l="1"/>
  <c r="L6" l="1"/>
  <c r="K129" l="1"/>
  <c r="J129"/>
  <c r="B129"/>
  <c r="K127"/>
  <c r="J127"/>
  <c r="B127"/>
  <c r="K121"/>
  <c r="K122"/>
  <c r="K123"/>
  <c r="J121"/>
  <c r="J122"/>
  <c r="J123"/>
  <c r="B123"/>
  <c r="K120"/>
  <c r="J120"/>
  <c r="B120"/>
  <c r="B119"/>
  <c r="H143" l="1"/>
  <c r="X143"/>
  <c r="M143"/>
  <c r="L143"/>
  <c r="I143"/>
  <c r="F143"/>
  <c r="D143"/>
  <c r="E135"/>
  <c r="E143" l="1"/>
  <c r="F144"/>
  <c r="G143"/>
  <c r="H144" l="1"/>
  <c r="J144" s="1"/>
  <c r="G144"/>
  <c r="R34" i="4"/>
  <c r="Q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J3"/>
  <c r="I144" i="5" l="1"/>
  <c r="K144" s="1"/>
  <c r="S34" i="4"/>
  <c r="G60"/>
  <c r="F60"/>
  <c r="D60"/>
  <c r="C60"/>
  <c r="G32" i="3"/>
  <c r="F32"/>
  <c r="D32"/>
  <c r="C32"/>
  <c r="L32"/>
  <c r="K32"/>
  <c r="J32" l="1"/>
  <c r="L36" s="1"/>
  <c r="I32"/>
  <c r="I60" i="4"/>
  <c r="J60"/>
  <c r="L64" s="1"/>
</calcChain>
</file>

<file path=xl/sharedStrings.xml><?xml version="1.0" encoding="utf-8"?>
<sst xmlns="http://schemas.openxmlformats.org/spreadsheetml/2006/main" count="906" uniqueCount="511">
  <si>
    <t>κωδικός</t>
  </si>
  <si>
    <t>υποχρεωτική αφαίρεση</t>
  </si>
  <si>
    <t>ημερομηνία αποτελέσματος</t>
  </si>
  <si>
    <t>204α(2έως9) = παππούς ΚΑΚΩΣ χαρτοσήμανση συμβολαίων</t>
  </si>
  <si>
    <t>281ε1</t>
  </si>
  <si>
    <t>281ε2 = κ-15-17  &amp; μηνιαία κατάσταση &amp; εθνική ανά συμβόλαιο ( οίο = υπό αναζήτηση ) [ καταγραφή από σφραγίδες τελευταίας σελίδας ]</t>
  </si>
  <si>
    <t xml:space="preserve">281ε2  </t>
  </si>
  <si>
    <t>ΚΑΙ υπό Αίρεση</t>
  </si>
  <si>
    <t>281κ1β</t>
  </si>
  <si>
    <t>281κ2β</t>
  </si>
  <si>
    <t>287ε2</t>
  </si>
  <si>
    <t>287ε2 = περί κ-15-17 =χύμα στο κύμα ΑΛΛΑ πάντα πλήρωνε το πιο παλιό ΚΑΙ πάντα πλήρωνε ΌΛΑ τα ταμεία του μηνός … [ ΦΥΣΙΚΑ και υπήρχαν στην Αθήνα ]</t>
  </si>
  <si>
    <t>281ε1 = ΔΟΛΟΣ = κ-15-17  &amp; μηνιαία κατάσταση &amp; εθνική ανά συμβόλαιο</t>
  </si>
  <si>
    <t>225 = μεταγραφές αντικατασταθέντος συμβολαιογράφου που ΙΣΩΣ πηγαίνανε στα κ-15-17 {{{ μέχρι 30-08-2020 είναι 207 }}} [[[ μέχρι 25-05-2021 είναι 261 η 1 μάλιστα ΔΙΠΛΟΠΛΗΡΩΜΗ ]]]</t>
  </si>
  <si>
    <t>284γ</t>
  </si>
  <si>
    <t>284γ = μαλακία υπουργων = ΤΑΝ - ΌΧΙ βεβαίωση 2013 = χρήση φορολογική δήλωση</t>
  </si>
  <si>
    <t>281τ</t>
  </si>
  <si>
    <t>281υ = διπλοπληρωμή σε αγοραπωλησίες  ΒΑΣΕΙ προσυμφώνου = ΌΧΙ υπολογισμός αρραβώνα ( ΤΑΝ</t>
  </si>
  <si>
    <t>281υ</t>
  </si>
  <si>
    <t>ποσό φόρου</t>
  </si>
  <si>
    <t>204β1</t>
  </si>
  <si>
    <t>204β2</t>
  </si>
  <si>
    <t>204β1 = χαρτόσημα - ΚΑΚΩΣ ποσά ως φορολογητέα ύλη</t>
  </si>
  <si>
    <t>204β2 = χαρτοσήμανση αντιγράφων</t>
  </si>
  <si>
    <t>υπολογισμός με 30%</t>
  </si>
  <si>
    <t>241α</t>
  </si>
  <si>
    <t>241β</t>
  </si>
  <si>
    <t>241β = έλεγχος 2013 ( Ντόβας &amp; κάποια κυρία )</t>
  </si>
  <si>
    <t xml:space="preserve">241γ = πρόστιμα  </t>
  </si>
  <si>
    <t>241ε = κατασχέσεις λογαριασμών</t>
  </si>
  <si>
    <t>241ζ =  κατασχέσεις δικαιωμάτων από συμβόλαια</t>
  </si>
  <si>
    <t>241η = κατασχέσεις ενοικίου αθηνάς</t>
  </si>
  <si>
    <t>242 = Δ.Ο.Υ. = Συστημικά προβλήματα</t>
  </si>
  <si>
    <t>244 = Δ.Ο.Υ. = λάθος ΑΓΑΠΕ</t>
  </si>
  <si>
    <t>245 = Δ.Ο.Υ. = ανοησία ΑΓΑΠΕ</t>
  </si>
  <si>
    <t>241γ</t>
  </si>
  <si>
    <t>241δ</t>
  </si>
  <si>
    <t>241ε</t>
  </si>
  <si>
    <t>241ζ</t>
  </si>
  <si>
    <t>241η</t>
  </si>
  <si>
    <t>204α(2-9)</t>
  </si>
  <si>
    <t>283φ = χαρτόσημα ως έσοδο στα Τ.Π.Υ. &amp; Α.Π.Υ</t>
  </si>
  <si>
    <t>283φ</t>
  </si>
  <si>
    <t>283ω10</t>
  </si>
  <si>
    <t>226 = πληρωμές για συμβ/κές υποχρεώσεις αντικ/θέντος συμβ/φου που ΙΣΩΣ πηγαίνανε στην Δ.Ο.Υ. {{ μέχρι 30-08-2020 είναι 86 πληρωμές σε ΤΑΝ-κ-15-17 }}[[[ μέχρι 25-05-2021 είναι 106 ]]]</t>
  </si>
  <si>
    <t>σεΦΠΑ</t>
  </si>
  <si>
    <t>επικαρπία</t>
  </si>
  <si>
    <t>με zηλ-π.χ.-1</t>
  </si>
  <si>
    <t>281δ2</t>
  </si>
  <si>
    <t>281δ1</t>
  </si>
  <si>
    <t>ΚΑΙ επικαρπία</t>
  </si>
  <si>
    <t>αναζήτηση</t>
  </si>
  <si>
    <t>242β</t>
  </si>
  <si>
    <t>241ι21β</t>
  </si>
  <si>
    <t>241ι21γ</t>
  </si>
  <si>
    <t>υπό Αίρεση</t>
  </si>
  <si>
    <t>283σ11</t>
  </si>
  <si>
    <t>283σ12</t>
  </si>
  <si>
    <t>288 = διπλοπληρωμή ΛΟΓΩ μεταγραφής</t>
  </si>
  <si>
    <t>281ρ</t>
  </si>
  <si>
    <t>281ω</t>
  </si>
  <si>
    <t>281φ</t>
  </si>
  <si>
    <t>281ξ = μαλακία Υπουργών = ΌΧΙ βεβαίωση ΤΑΝ-ΤΑΣ = φόρος που ΔΕΝ θα αποδίδονταν</t>
  </si>
  <si>
    <t>281φ = διπλοπληρωμή ΤΑΝ -9% σε προσύμφωνα  του παππού</t>
  </si>
  <si>
    <t>283σ12 = πούλια ''3600'' - ΤΧΔΙΚ - κλπ = αντί στο πορτοφόλι = ΧΑΡΤΟΣΗΜΑΣΜΕΝΑ στο συμβόλαιο</t>
  </si>
  <si>
    <t>283σ11 = πούλια ΧΩΡΙΣ τιμολόγιο αγοράς ΧΑΡΤΟΣΗΜΑΣΜΕΝΑ στο συμβόλαιο</t>
  </si>
  <si>
    <t>281δ1 =  κ-18  &amp; μηνιαία κατάσταση &amp; εθνική ανά συμβόλαιο</t>
  </si>
  <si>
    <t xml:space="preserve">281δ2 = κ-18  &amp; μηνιαία κατάσταση &amp; εθνική ανά συμβόλαιο {{{υπό αναζήτηση}}} </t>
  </si>
  <si>
    <t>241ι21β = προκαταβολή φόρου για επόμενο έτος - ΔΙΑΦΟΡΑ</t>
  </si>
  <si>
    <t>244ω1</t>
  </si>
  <si>
    <t>244ω2</t>
  </si>
  <si>
    <t>στατιστική τιμή</t>
  </si>
  <si>
    <t>283τ2 = ΤΑΧΔΙΚ στο συμβόλαιο ως ΕΣΟΔΟ</t>
  </si>
  <si>
    <t>283τ3 = ΤΑΧΔΙΚ στο αντίγραφο</t>
  </si>
  <si>
    <t>283τ1 = ΤΑΧΔΙΚ στο συμβόλαιο</t>
  </si>
  <si>
    <t>283τ4 = ΤΑΧΔΙΚ στο αντίγραφο ωε ΕΣΟΔΟ</t>
  </si>
  <si>
    <t>283τ1</t>
  </si>
  <si>
    <t>283τ2</t>
  </si>
  <si>
    <t>283τ3</t>
  </si>
  <si>
    <t>283τ4</t>
  </si>
  <si>
    <t>244β1</t>
  </si>
  <si>
    <t>244β2</t>
  </si>
  <si>
    <t>244β3</t>
  </si>
  <si>
    <t>281ξ2 = ταμεία ως ΕΣΟΔΟ</t>
  </si>
  <si>
    <t>281ξ1</t>
  </si>
  <si>
    <t>281ξ2</t>
  </si>
  <si>
    <t>242β = λάθος δηλωθέν φορολογητέο ποσό</t>
  </si>
  <si>
    <t>241ι1</t>
  </si>
  <si>
    <t>244β1 = βιβλία εσόδων - λάθος καταχώρηση λογιστή</t>
  </si>
  <si>
    <t>244β2 = βιβλία εσόδων - στις αναλογικές , ο λογιστής (αντιγράφει από βιβλίο συμβολαίων &amp;) καταχωρεί + 2,93€ (= πάγιο παγίων) στα 8,80 (πάγιο αναλογικής ΠΟΥ ΕΊΝΑΙ 10,56)</t>
  </si>
  <si>
    <t>244β3 = βιβλία εσόδων - στις πάγιες , ο λογιστής (αντιγράφει από βιβλίο συμβολαίων &amp;) καταχωρεί + 11,73€ αντί 8,80</t>
  </si>
  <si>
    <t>244γ1 = Ε3 - λογιστής ΜΗ καταχώρηση</t>
  </si>
  <si>
    <t>244α1 = βιβλία εσόδων - λογιστής &amp; πάγια - ΑΠΟΣΒΕΣΕΙΣ</t>
  </si>
  <si>
    <t>244α2 = βιβλία εσόδων &amp; ΠΑΡΑΚΡΑΤΗΣΗ 20% σε Τ.Π.Υ.</t>
  </si>
  <si>
    <t>244β4 = βιβλία εσόδων - λογιστής &amp; καταχώρηση ΕΠΙΔΟΤΗΣΕΩΝ</t>
  </si>
  <si>
    <t>244ω1 = βιβλία εξόδων - πούλια (εθνικη -ΕΛΤΑ) για αντίγραφα ως έξοδο</t>
  </si>
  <si>
    <t>244ω2 = βιβλία εσ'οδων - πούλια (εθνικη -ΕΛΤΑ) στα αντίγραφα ως έσοδο</t>
  </si>
  <si>
    <t>245α = Αγορά σπίτι ιδιοκτησία &amp; ΔΑΝΕΙΟ μόνη της {επικαρπία = μάνα της} , {ούτε πάγια για αποσβέσεις} , {ούτε τιμολόγια κτιριακά]</t>
  </si>
  <si>
    <t>245β = Αγορά ξενοδοχείο (μετατροπή γραφεία) με στεγαστικό (= ΌΧΙ επιχειρηματικό) &amp; ΔΑΝΕΙΟ στεγαστικό ΕΠΙΣΗΣ //// {ούτε πάγια για αποσβέσεις} , {ούτε τιμολόγια κτιριακά]</t>
  </si>
  <si>
    <t>243α = Δ.Ο.Υ. - ΛΑΘΟΣ υπαλλήλου = ΦΜΥ …///… μία πληρωμή ΦΠΑ (2014 = 500€) , η ανόητη υπάλληλος , το καταχώρησε στον κωδικό για Φ.Μ.Υ</t>
  </si>
  <si>
    <t>281ξ</t>
  </si>
  <si>
    <t>241 = Δ.Ο.Υ.- ΔΟΛΟΣ</t>
  </si>
  <si>
    <t xml:space="preserve">241θ1= ΔΟΛΟΣ = ύψος φόρου εισοδήματος </t>
  </si>
  <si>
    <t xml:space="preserve">241θ2 = ΔΟΛΟΣ = ύπαρξη ή ΟΧΙ ΦΠΑ …///… και αν ΝΑΙ , ύψος αυτού </t>
  </si>
  <si>
    <t>241θ3 = ΔΟΛΟΣ = ύπαρξη ή ΟΧΙ ΕΝΦΙΑ …///… και αν ΝΑΙ , ύψος αυτού</t>
  </si>
  <si>
    <t>241θ4 = ΔΟΛΟΣ = ύπαρξη ή ΟΧΙ προστύμματος σε εκπρόθεσμη εξόφληση οφειλής …///… και αν ΝΑΙ , ύψος αυτού</t>
  </si>
  <si>
    <t>241θ5 = ΔΟΛΟΣ = ύπαρξη ή ΟΧΙ προσαύξησης σε εκπρόθεσμη εξόφληση οφειλής …///… και αν ΝΑΙ , ύψος αυτής</t>
  </si>
  <si>
    <r>
      <t xml:space="preserve">241θ6 = ΔΟΛΟΣ = ύπαρξη ή ΟΧΙ τόκων σε εκπρόθεσμη εξόφληση οφειλής …///… και αν ΝΑΙ , ύψος επιτοκίου …///… </t>
    </r>
    <r>
      <rPr>
        <sz val="8"/>
        <color rgb="FFFF0000"/>
        <rFont val="Arial"/>
        <family val="2"/>
        <charset val="161"/>
      </rPr>
      <t xml:space="preserve">zηλ = πάγωμα αυτών (&amp; όχι κεφαλαιοποίηση) ΑΦΟΥ εξοφληθεί η αρχική υποχρέωση </t>
    </r>
  </si>
  <si>
    <t>241θ7 = ΔΟΛΟΣ = ύπαρξη ή ΟΧΙ τελών σε εκπρόθεσμη εξόφληση οφειλής …///… και αν ΝΑΙ , ύψος αυτών</t>
  </si>
  <si>
    <t>241θ8 = ΔΟΛΟΣ = ύπαρξη ή ΟΧΙ , οποιοδήποτε μαλί της γριάς , σε εκπρόθεσμη εξόφληση οφειλής</t>
  </si>
  <si>
    <t xml:space="preserve">241ι1 = ΔΟΛΟΣ = παρακράτηση φόρου 20% κατά την έκδοση τιμολογίου </t>
  </si>
  <si>
    <t>241ι21γ = ΔΟΛΟΣ = προκαταβολή φόρου για επόμενο έτος - ΧΡΗΣΗ</t>
  </si>
  <si>
    <t>241ι23α = ΔΟΛΟΣ = εκκαθαριστικό - φόρος λόγω εκπρόθεσμου</t>
  </si>
  <si>
    <t>241ι23γ = εκκαθαριστικό - εισφορά αλληλεγγύης</t>
  </si>
  <si>
    <t>241ι23δ = ΔΟΛΟΣ = εκκαθαριστικό - ποσό έδρας &amp; υποκαταστημάτων</t>
  </si>
  <si>
    <t>241ι23ε = εκκαθαριστικό - τέλος επιτηδεύματος</t>
  </si>
  <si>
    <t>241ι23ζ = ΔΟΛΟΣ = εκκαθαριστικό - επιβάρυνση φόρου αποδ</t>
  </si>
  <si>
    <t>241ι23η = ΔΟΛΟΣ = εκκαθαριστικό - εισόδημα για συμπλ. φόρο</t>
  </si>
  <si>
    <t>241ι23θ = ΔΟΛΟΣ = εκκαθαριστικό - τέλος χαρτοσήμου</t>
  </si>
  <si>
    <t>241ι23κ = ΔΟΛΟΣ = εκκαθαριστικό - χαρτόσημο λόγω εκπρόθεσμου</t>
  </si>
  <si>
    <t>24ιΙ23ι = ΔΟΛΟΣ = εκκαθαριστικό - εισφορά ΟΓΑ στο χαρτόσημο</t>
  </si>
  <si>
    <t>241ι22α = Ε3 -  δαπάνες μη εκπιπτωμενες</t>
  </si>
  <si>
    <t>241ι22β = Ε3 - ΙΚΑ {ενσωμάτωση στα έξοδα ΜΟΝΟ ΑΝ πληρωμή τραπεζικά (από 1/1/14)}</t>
  </si>
  <si>
    <t>241ι22γ = Ε3 - μισθοδοσία {ενσωμάτωση στα έξοδα ΜΟΝΟ ΑΝ πληρωμή τραπεζικά (από 1/6/17)}</t>
  </si>
  <si>
    <t>241ι24α = ΔΟΛΟΣ = Ε1 - τεκμήρια</t>
  </si>
  <si>
    <t>241ι24γ = ΔΟΛΟΣ = Ε1 - η δωρεάν παραχώρηση χώρου στον σύζυγο {= έσοδο}</t>
  </si>
  <si>
    <t>241θ9 = ΦΜΥ</t>
  </si>
  <si>
    <t>242γ = Ε3 - Λογιστικός ΚΑΙ εξωλογιστικός προσδιορισμός εισοδήματος</t>
  </si>
  <si>
    <t>241δ = ΔΟΛΟΣ = περαιώσεις</t>
  </si>
  <si>
    <t xml:space="preserve">241α = ΔΟΛΟΣ = εξόφληση καθαρής οφειλής ΚΑΙ ΟΧΙ συνημμένου σκατού </t>
  </si>
  <si>
    <t>241ι23β = ΔΟΛΟΣ = εκκαθαριστικό - εκπρόθεσμο ΟΓΑ χαρτ/μου</t>
  </si>
  <si>
    <t xml:space="preserve">241ιθ23γ = ΔΟΛΟΣ = εκκαθαριστικό - φόρος πολυτελούς διαβίωσης </t>
  </si>
  <si>
    <t>241ι23α</t>
  </si>
  <si>
    <t>241ι22α</t>
  </si>
  <si>
    <t>244ε = 2006 = ανεγερση = 124.714 ;;;</t>
  </si>
  <si>
    <t>244δ1 = Ε1 - λογιστής ΜΗ καταχώρηση</t>
  </si>
  <si>
    <t>244δ1</t>
  </si>
  <si>
    <t>244δ2 = Ε1 -λογιστής &amp; ασφάλιστρα ζωής</t>
  </si>
  <si>
    <t>244δ3 = Ε1 - λογιστής &amp; ΤΟΚΟΙ ΔΑΝΕΊΩΝ</t>
  </si>
  <si>
    <t>ΝΑ ΠΑΕΙ στο 244δ1</t>
  </si>
  <si>
    <t>241ι24δ = ΔΟΛΟΣ = Ε1 - ιδιόχρηση</t>
  </si>
  <si>
    <t>241ι24γ</t>
  </si>
  <si>
    <t>241ι24δ</t>
  </si>
  <si>
    <t>μαζί με 241ι24γ</t>
  </si>
  <si>
    <t>πάει -241ι24δ</t>
  </si>
  <si>
    <t>241ι24β = ΔΟΛΟΣ = Ε1 - ΟΧΙ υπολογισμός της επιχειρηματικής ζημιάς του συζύγου</t>
  </si>
  <si>
    <t>241ι24β</t>
  </si>
  <si>
    <t>241θ9</t>
  </si>
  <si>
    <t>&amp; υπό αίρεση</t>
  </si>
  <si>
    <t>243α</t>
  </si>
  <si>
    <t>242δ = δάνειο ΤΕΜΠΜΕ</t>
  </si>
  <si>
    <t>241θ2α</t>
  </si>
  <si>
    <t xml:space="preserve">241θ2α = ΔΟΛΟΣ = ύπαρξη ή ΟΧΙ ΦΠΑ …///… και αν ΝΑΙ , ύψος αυτού </t>
  </si>
  <si>
    <t>241θ2γ = ΔΟΛΟΣ = ΦΠΑ - διαφορά</t>
  </si>
  <si>
    <t>241θ2β</t>
  </si>
  <si>
    <t>242δ</t>
  </si>
  <si>
    <t>τόκοι = άγαλμα = παυλόπουλος</t>
  </si>
  <si>
    <t>241ι23η = ΔΟΛΟΣ = εκκαθαριστικό - εισόδημα για συμπλ. φόρο = ιδιόχρηση &amp; δωρεά [= 241ι24γ-δ</t>
  </si>
  <si>
    <t>πάει 241ι24γ-δ</t>
  </si>
  <si>
    <t>241ι23λ</t>
  </si>
  <si>
    <t>241ι23κ</t>
  </si>
  <si>
    <t>241ι23β</t>
  </si>
  <si>
    <t>241ι23θ</t>
  </si>
  <si>
    <t>241ι23ι</t>
  </si>
  <si>
    <t>241ι23ν = ΔΟΛΟΣ = εκκαθαριστικό - μερίσματα - τόκοι - δικαιώματα</t>
  </si>
  <si>
    <t>241ι23μ = ΔΟΛΟΣ = εκκαθαριστικό - αυτοτελή φορολογούμενα ποσά ΚΤΛ</t>
  </si>
  <si>
    <t>241ι23λ = ΔΟΛΟΣ = εκκαθαριστικό - ακίνητα … ή … ακίνητη περιουσία</t>
  </si>
  <si>
    <t>241ι23ν</t>
  </si>
  <si>
    <t>241ι23μ</t>
  </si>
  <si>
    <t>241κ = ΔΟΛΟΣ = νταβατζιλίκι - έναρξης δραστηριοότητας</t>
  </si>
  <si>
    <t>241κ</t>
  </si>
  <si>
    <t>241θ3β2 = ΔΟΛΟΣ = ύπαρξη ή ΟΧΙ ΕΕΕΤΗΔΕ …///… και αν ΝΑΙ , ύψος αυτού</t>
  </si>
  <si>
    <t>241θ3α1 = ΔΟΛΟΣ = ύπαρξη ή ΟΧΙ ΕΝΦΙΑ …///… και αν ΝΑΙ , ύψος αυτού</t>
  </si>
  <si>
    <t>241θ3α2 = ΔΟΛΟΣ = ύπαρξη ή ΟΧΙ Εκτακτης Εισφοράς Κληρονομιάς …///… και αν ΝΑΙ , ύψος αυτού</t>
  </si>
  <si>
    <t>241θ3β1 = ΔΟΛΟΣ = ύπαρξη ή ΟΧΙ ΕΕΤΑ …///… και αν ΝΑΙ , ύψος αυτού</t>
  </si>
  <si>
    <t>241θ3α4 = ΔΟΛΟΣ = ύπαρξη ή ΟΧΙ … ΕΤΑΚ …///… και αν ΝΑΙ , ύψος αυτού</t>
  </si>
  <si>
    <t>241θ3α5 = ΔΟΛΟΣ = ύπαρξη ή ΟΧΙ … ΦΑΠ …///… και αν ΝΑΙ , ύψος αυτού</t>
  </si>
  <si>
    <t>241θ3α3 = ΔΟΛΟΣ = ύπαρξη ή ΟΧΙ  ….. ΦΜΑΠ …///… και αν ΝΑΙ , ύψος αυτού</t>
  </si>
  <si>
    <t>241θ3α</t>
  </si>
  <si>
    <t>241θ3β</t>
  </si>
  <si>
    <t>πάει 241θ2β</t>
  </si>
  <si>
    <t>241θ9 = ΔΟΛΟΣ = ύπαρξη ή ΟΧΙ … Φ.Μ.Υ.  …///… και αν ΝΑΙ , ύψος αυτού</t>
  </si>
  <si>
    <t>241ι23ζ</t>
  </si>
  <si>
    <t>241ι23ξ</t>
  </si>
  <si>
    <t>241θ3β3 = ΔΟΛΟΣ = ύπαρξη ή ΟΧΙ … ΤΑΠ …///… και αν ΝΑΙ , ύψος αυτού</t>
  </si>
  <si>
    <t>241θ3β4 = ΔΟΛΟΣ = ύπαρξη ή ΟΧΙ … ειδικό τέλος ΑΠΕ …///… και αν ΝΑΙ , ύψος αυτού</t>
  </si>
  <si>
    <t>241θ3β5 = ΔΟΛΟΣ = ύπαρξη ή ΟΧΙ … ΕΡΤ στην ΔΕΗ …///… και αν ΝΑΙ , ύψος αυτού</t>
  </si>
  <si>
    <t>υπ'όψιν στο ΤΕΛΟΣ μπαίνει ΦΠΑ στην ΔΕΗ … ΑΡΑ … πρόσθεση ΦΠΑ</t>
  </si>
  <si>
    <t>προσμετρούνται στα έξοδα</t>
  </si>
  <si>
    <t>241ι23ο = ΔΟΛΟΣ = εκκαθαριστικό -  συμβεβ/να ποσά</t>
  </si>
  <si>
    <t>241λ = ΔΟΛΟΣ = υποχρεωτική χρήση POS</t>
  </si>
  <si>
    <t>241β = έλεγχος 2013 ( + έλεγχος 2017 )</t>
  </si>
  <si>
    <t>υπολοίπεται ο ΕΞΑΝΑΓΚΑΣΜΟΣ το 2017 σε νέα (αυξημένα ΦΠΑ &amp; Ε3 &amp; Ε1 &amp; εκκαθαριστικό</t>
  </si>
  <si>
    <t>θα ολοκληρωθεί ΌΤΑΝ έρθουν τα βιβλία</t>
  </si>
  <si>
    <t xml:space="preserve">zηλ-π.χ.-1 ΌΛΑ στον 11ο του έτους </t>
  </si>
  <si>
    <t>ποσό</t>
  </si>
  <si>
    <t>επικαρπία 2022-09-20</t>
  </si>
  <si>
    <t>σημερινά Σύνολο</t>
  </si>
  <si>
    <t>204-283σ</t>
  </si>
  <si>
    <t>283σ11 = αντί στο πορτοφόλι ΚΑΙ ΧΩΡΙΣ τιμολόγιο αγοράς ΩΣ ΕΞΟΔΟ …… πούλια  ………. ΧΑΡΤΟΣΗΜΑΣΜΕΝΑ στο συμβόλαιο ( μείον ταμεία 9% ή 5% &amp; 5% &amp; 1% )</t>
  </si>
  <si>
    <t>το ποσό &amp; η επικαρπία του 2013 πάει στο ε3 = διαφορά δηλωθέντος φορολογητέου ποσού</t>
  </si>
  <si>
    <t>241ι23π = ΔΟΛΟΣ = εκκαθαριστικό -  συμπληρωματικός φόρος</t>
  </si>
  <si>
    <t>241ι23π</t>
  </si>
  <si>
    <t>προσμετρούνται μειωτικά στο εισόδημα</t>
  </si>
  <si>
    <t>ενσωματώνεται στον φόρο εισοδήματος</t>
  </si>
  <si>
    <t>241ι24δ-γ</t>
  </si>
  <si>
    <t>244α1</t>
  </si>
  <si>
    <t>προσμετρούνται στο Ε3 ή Ε1</t>
  </si>
  <si>
    <t>προσμετρούνται μειωτικά στα Ε3 ή Ε1</t>
  </si>
  <si>
    <t>πάει στο ΦΠΑ</t>
  </si>
  <si>
    <t>προσμετρούνται μειωτικά στο Ε3</t>
  </si>
  <si>
    <t>241λ</t>
  </si>
  <si>
    <t>πάει 241θ1α</t>
  </si>
  <si>
    <t>πάει 241θ3α</t>
  </si>
  <si>
    <t>πάει 241θ3β</t>
  </si>
  <si>
    <t>επιμερίζεται ανά κωδικό</t>
  </si>
  <si>
    <t>241ι22α = Ε3 - ''δπάνες ΜΗ εκπιπτώμενες'' = πρόστιμα ΚΛΠ μαλακίες {ενσωμάτωση στα έσοδα}</t>
  </si>
  <si>
    <t>προσμετρούνται μειωτικά στα Ε1 - εκκαθαριστικό</t>
  </si>
  <si>
    <t>προσμετρούνται μειωτικά σε Ε1 -εκκαθαριστικό</t>
  </si>
  <si>
    <t>προσμετρούνται μειωτικά στα βιβλία εξόδων</t>
  </si>
  <si>
    <t xml:space="preserve">241ιθ23??? = ΔΟΛΟΣ = εκκαθαριστικό - φόρος πολυτελούς διαβίωσης </t>
  </si>
  <si>
    <t>προσμετρούνται στα βιβλία εξόδων = 283τ2</t>
  </si>
  <si>
    <t>προσμετρούνται στα βιβλία εξόδων = 283τ4</t>
  </si>
  <si>
    <t>προσμετρούνται στα βιβλία εξόδων = ΤΑΜΕΙΑ-283τ1</t>
  </si>
  <si>
    <t>προσμετρούνται στα βιβλία εξόδων = ΤΑΜΕΙΑ-283τ3</t>
  </si>
  <si>
    <t>241ι24β1</t>
  </si>
  <si>
    <t>283σ11β</t>
  </si>
  <si>
    <t>283σ11γ</t>
  </si>
  <si>
    <t>283σ11ζ</t>
  </si>
  <si>
    <t>283σ12β</t>
  </si>
  <si>
    <t>283σ12γ</t>
  </si>
  <si>
    <t>283σ12ζ</t>
  </si>
  <si>
    <t xml:space="preserve">241ι23σ = ΔΟΛΟΣ = εκκαθαριστικό - φόρος πολυτελούς διαβίωσης </t>
  </si>
  <si>
    <t>241θ10 = έναρξη δραστηριότητας</t>
  </si>
  <si>
    <t>241θ10</t>
  </si>
  <si>
    <t>ΑΜΕΣΗ αφαίρεση</t>
  </si>
  <si>
    <t>241θ2γ</t>
  </si>
  <si>
    <t>241ι1β</t>
  </si>
  <si>
    <t>283σ11β = πούλια (υπερβάλλοντα ΤΑΧΔΙΚ)  (ΧΩΡΙΣ τιμολόγιο αγοράς = έξοδο) , αντί στο πορτοφόλι , ΧΑΡΤΟΣΗΜΑΣΜΕΝΑ στο συμβόλαιο (1998-2002)</t>
  </si>
  <si>
    <t>283σ12β = πούλια (υπερβάλλοντα ΤΑΧΔΙΚ)  (ως έσοδο στο συμβόλαιο) , αντί στο πορτοφόλι , ΧΑΡΤΟΣΗΜΑΣΜΕΝΑ στο συμβόλαιο (1998-2002)</t>
  </si>
  <si>
    <t>283σ11γ = πούλια (3.600)  (ΧΩΡΙΣ τιμολόγιο αγοράς = έξοδο) , αντί στο πορτοφόλι , ΧΑΡΤΟΣΗΜΑΣΜΕΝΑ στο συμβόλαιο (1998-2002)</t>
  </si>
  <si>
    <t>283σ12γ = πούλια (3.600)  (ως έσοδο στα συμβόλαια) , αντί στο πορτοφόλι , ΧΑΡΤΟΣΗΜΑΣΜΕΝΑ στο συμβόλαιο (1998-2002)</t>
  </si>
  <si>
    <t>283σ11ζ = πούλια (διπλοΠληρωμή ''κινητόν επίσημα'')  (ΧΩΡΙΣ τιμολόγιο αγοράς = έξοδο) , ΧΑΡΤΟΣΗΜΑΣΜΕΝΑ στο συμβόλαιο (1998-2002)</t>
  </si>
  <si>
    <t>283σ12ζ = πούλια (διπλοΠληρωμή ''κινητόν επίσημα'')  (ως έσοδο στα συμβόλαια) , ΧΑΡΤΟΣΗΜΑΣΜΕΝΑ στο συμβόλαιο (1998-2002)</t>
  </si>
  <si>
    <t>προσμετρούνται στα έξοδα = ΤΑΜΕΙΑ-283σ11ζ</t>
  </si>
  <si>
    <t>προσμετρούνται στα έξοδα = ΤΑΜΕΙΑ-283σ11δ</t>
  </si>
  <si>
    <t>προσμετρούνται στα έξοδα = ΤΑΜΕΙΑ-283σ11γ</t>
  </si>
  <si>
    <t>προσμετρούνται στα έξοδα = ΤΑΜΕΙΑ-283σ11β</t>
  </si>
  <si>
    <t>προσμετρούνται στα έξοδα -283σ12β</t>
  </si>
  <si>
    <t>προσμετρούνται στα έξοδα -283σ12γ</t>
  </si>
  <si>
    <t>προσμετρούνται στα έξοδα -283σ12δ</t>
  </si>
  <si>
    <t>προσμετρούνται στα έξοδα -283σ12ζ</t>
  </si>
  <si>
    <t xml:space="preserve">283τ1 = ΤΑΧΔΙΚ (ΧΩΡΙΣ τιμολόγιο αγοράς = έξοδο) στο συμβόλαιο (1998 έως σήμερα) </t>
  </si>
  <si>
    <t>283τ2 = ΤΑΧΔΙΚ στο συμβόλαιο (ως ΕΣΟΔΟ) (1998-2018)</t>
  </si>
  <si>
    <t xml:space="preserve">283τ3 = ΤΑΧΔΙΚ (ΧΩΡΙΣ τιμολόγιο αγοράς = έξοδο) στο αντίγραφο (1998 έως σήμερα) </t>
  </si>
  <si>
    <t xml:space="preserve">283τ4 = ΤΑΧΔΙΚ στο αντίγραφο (ως ΕΣΟΔΟ) (1998-2019) </t>
  </si>
  <si>
    <t>και ΜΕ επικαρπία</t>
  </si>
  <si>
    <t>241ι1γ</t>
  </si>
  <si>
    <t xml:space="preserve">241ι1β = ΔΟΛΟΣ = παρακράτηση φόρου 20% κατά την έκδοση τιμολογίου </t>
  </si>
  <si>
    <t>241ι1γ = ΔΟΛΟΣ = παρακράτηση φόρου 20% κατά την έκδοση τιμολογίου = ΛΙΓΟΤΕΡΑ δηλωμένες ή ΑΔΗΛΩΤΕΣ</t>
  </si>
  <si>
    <t>287ι = μετακύληση υποχρεώσεων</t>
  </si>
  <si>
    <t>ΤΕΡΑΣΤΙΟ ψυχολογικό - οικονομικό θέμα</t>
  </si>
  <si>
    <t>ΔΟΛΟΣ</t>
  </si>
  <si>
    <t>ενημερωτικό</t>
  </si>
  <si>
    <t>ΣΥΝΤΑΓΜΑτικό</t>
  </si>
  <si>
    <t>241β1</t>
  </si>
  <si>
    <t>αν ΔΕΝ τα βρούμε = δικαστικά &amp; επικαρπία προστίμων (από 2017-09) &amp; ψυχική οδύνη</t>
  </si>
  <si>
    <t>ενσωματώνεται στο ΦΠΑ</t>
  </si>
  <si>
    <t>προσμετρούνται στα βιβλία εξόδων = ΤΑΜΕΙΑ-281δ1</t>
  </si>
  <si>
    <t>ωςΚυβέρνηση</t>
  </si>
  <si>
    <t>προσμετρούνται στα έξοδα = ΠΟΡΟΙ-281ε1</t>
  </si>
  <si>
    <t>281ι1α</t>
  </si>
  <si>
    <t>προσμετρούνται στα βιβλία εξόδων = ΤΑΜΕΙΑ-281ι1α</t>
  </si>
  <si>
    <t>281ι1β</t>
  </si>
  <si>
    <t>προσμετρούνται στα έξοδα = ΤΑΜΕΙΑ-281ι1β</t>
  </si>
  <si>
    <t>281ι2</t>
  </si>
  <si>
    <t>προσμετρούνται στα έξοδα = ΠΟΡΟΙ-281ι2</t>
  </si>
  <si>
    <t>προσμετρούνται στα έξοδα = ΤΑΜΕΙΑ-281κ1α</t>
  </si>
  <si>
    <t>προσμετρούνται στα έξοδα = ΤΑΜΕΙΑ-281μ1</t>
  </si>
  <si>
    <t>προσμετρούνται στα έξοδα = ΤΑΜΕΙΑ-281μ2</t>
  </si>
  <si>
    <t>281ξ3</t>
  </si>
  <si>
    <t>προσμετρούνται στα έσοδα = ΤΑΜΕΙΑ-281ξ3</t>
  </si>
  <si>
    <t>281υ1</t>
  </si>
  <si>
    <t>προσμετρούνται στα έξοδα = ΤΑΜΕΙΑ-281υ1</t>
  </si>
  <si>
    <t>281υ2</t>
  </si>
  <si>
    <t>προσμετρούνται στα έξοδα = ΤΑΜΕΙΑ-281υ2</t>
  </si>
  <si>
    <t>281φ1</t>
  </si>
  <si>
    <t>προσμετρούνται στα έξοδα = ΤΑΜΕΙΑ-281φ1</t>
  </si>
  <si>
    <t>281φ2</t>
  </si>
  <si>
    <t>προσμετρούνται στα έξοδα = ΤΑΜΕΙΑ-281φ2</t>
  </si>
  <si>
    <t>προσμετρούνται στα έξοδα = ΤΑΜΕΙΑ-281ω3α1</t>
  </si>
  <si>
    <t>προσμετρούνται στα έξοδα = ΤΑΜΕΙΑ-281ω3α2</t>
  </si>
  <si>
    <t>286γ1</t>
  </si>
  <si>
    <t>286γ2</t>
  </si>
  <si>
    <t>287ε2α</t>
  </si>
  <si>
    <t>287κ</t>
  </si>
  <si>
    <t>προσμετρούνται στα βιβλία εξόδων = ΥΠΟΡΓΕΙΟ-287κ</t>
  </si>
  <si>
    <t>288β</t>
  </si>
  <si>
    <t>προσμετρούνται στα βιβλία εξόδων = ΤΑΜΕΙΑ-288β</t>
  </si>
  <si>
    <t>288γ</t>
  </si>
  <si>
    <t>προσμετρούνται στα βιβλία εξόδων = ΤΑΜΕΙΑ-288γ</t>
  </si>
  <si>
    <t>288θ2</t>
  </si>
  <si>
    <t>προσμετρούνται στα βιβλία εξόδων = ΥΠΟΡΓΕΙΟ-288θ2</t>
  </si>
  <si>
    <t>122ζ</t>
  </si>
  <si>
    <t>προσμετρούνται στα βιβλία εξόδων = ΤΑΜΕΙΑ-122ζ</t>
  </si>
  <si>
    <t>241β1 = ΦΜΥ</t>
  </si>
  <si>
    <t>241θ2β = πληρωμές ΦΠΑ</t>
  </si>
  <si>
    <t>προσμετρούνται στα έξοδα = ΤΑΜΕΙΑ-281δ1</t>
  </si>
  <si>
    <t>281ι1α = περί κ-18 = υπερΠληρωμή</t>
  </si>
  <si>
    <t>προσμετρούνται στα έξοδα = ΤΑΜΕΙΑ-2811ι1α</t>
  </si>
  <si>
    <t>281ι1β = περί ΤΑΣ = υπερΠληρωμή</t>
  </si>
  <si>
    <t>προσμετρούνται στα έξοδα = ΤΑΜΕΙΑ-2811ι1β</t>
  </si>
  <si>
    <t>281ι2 = περί κ-15-17 = υπερΠληρωμή</t>
  </si>
  <si>
    <t>281ξ1 = ΌΧΙ βεβαίωση ΤΑΝ= φόρος που ΔΕΝ θα αποδίδονταν ( έως 2013 )</t>
  </si>
  <si>
    <t>281ξ2 = ΌΧΙ βεβαίωση ΤΑΣ = φόρος που ΔΕΝ θα αποδίδονταν ( έως 2013 )</t>
  </si>
  <si>
    <t>281ξ3 = ταμεία ως ΕΣΟΔΟ</t>
  </si>
  <si>
    <t>281υ1 = διπλοπληρωμή ΤΑΝ σε αγοραπωλησίες  ΒΑΣΕΙ προσυμφώνου = ΌΧΙ υπολογισμός αρραβώνα</t>
  </si>
  <si>
    <t>281υ2 = διπλοπληρωμή ΤΑΣ σε αγοραπωλησίες  ΒΑΣΕΙ προσυμφώνου = ΌΧΙ υπολογισμός αρραβώνα (=281υ1*6/9</t>
  </si>
  <si>
    <t>281φ1 = διπλοπληρωμή ΤΑΝ -9% σε προσύμφωνα  του παππού</t>
  </si>
  <si>
    <t>281φ2 = διπλοπληρωμή ΤΑΣ -6% σε προσύμφωνα  του παππού {=281φ1*6/9</t>
  </si>
  <si>
    <t xml:space="preserve"> 281ω3α1 = διπλοπληρωμή ΤΑΝ σε αναλογικές ΒΑΣΕΙ προσυμφώνου παππού &amp; εκτέλεση από ΑΓΑΠΕ</t>
  </si>
  <si>
    <t xml:space="preserve"> 281ω3α2 = διπλοπληρωμή ΤΑΣ σε αναλογικές ΒΑΣΕΙ προσυμφώνου παππού &amp; εκτέλεση από ΑΓΑΠΕ {=281ω3α*6/9</t>
  </si>
  <si>
    <t>προσμετρούνται στα έξοδα ως ΤΑΜΕΙΑ-283σ12γ</t>
  </si>
  <si>
    <t>προσμετρούνται στα βιβλία εξόδων = ΤΑΜΕΙΑ-283τ2</t>
  </si>
  <si>
    <t>προσμετρούνται στα βιβλία εξόδων = ΤΑΜΕΙΑ-283τ4</t>
  </si>
  <si>
    <t>286γ1 = αιωρούμενες , πληρωμές προς ΤΑΝ - κ-15-17 {XLs - εθνικης (2012 έως 2017)}</t>
  </si>
  <si>
    <t>286γ2 = αιωρούμενες , πληρωμές προς ΤΑΝ - κ-18 (XLs - εθνικης)</t>
  </si>
  <si>
    <t>287ε2α = χύμα στο κύμα</t>
  </si>
  <si>
    <t>287κ ή 261θ = μεταγραφή εις διπλούν</t>
  </si>
  <si>
    <t>288γ = πληρωμή τόκων σε ΤΑΝ</t>
  </si>
  <si>
    <t>288θ2 = διπλοπληρωμή κ-15-17 για την μεταγραφή (χαμένες παλιές πληρωμές)</t>
  </si>
  <si>
    <t>122ζ = π4575 - ενίσχυση επιχειρήσεων ΑΜΘ λόγω covid</t>
  </si>
  <si>
    <t>241β2</t>
  </si>
  <si>
    <t>283τ5</t>
  </si>
  <si>
    <t>προσμετρούνται στα βιβλία εξόδων = ΤΑΜΕΙΑ-283τ(5-6</t>
  </si>
  <si>
    <t>προσμετρούνται στα βιβλία εξόδων = 283τ(5-6</t>
  </si>
  <si>
    <t>προσμετρούνται στα βιβλία εξόδων = ΤΑΜΕΙΑ-283τ(5-6)</t>
  </si>
  <si>
    <t xml:space="preserve"> …….. προσμετρούνται στα βιβλία εξόδων = 283τ(5-6)</t>
  </si>
  <si>
    <t>281κ =κακώς ζητούμενο κ-18 {ενώ βλέπει στα συμβόλαια τα χαρτόσημα του ΤΑΝ για το 5%}</t>
  </si>
  <si>
    <t>283τ7 = χαρτόσημα (ως έσοδο) στα Τ.Π.Υ. &amp; Α.Π.Υ (1998-2019)</t>
  </si>
  <si>
    <t>προσμετρούνται στα βιβλία εξόδων = ΤΑΜΕΙΑ-283τ7</t>
  </si>
  <si>
    <t>προσμετρούνται στα βιβλία εξόδων = ΤΑΜΕΙΑ-283τ8</t>
  </si>
  <si>
    <t>283τ8 = χαρτόσημα στα Τ.Π.Υ. &amp; Α.Π.Υ (ΧΩΡΙΣ τιμολόγιο αγοράς = έξοδο) (1998-2019)</t>
  </si>
  <si>
    <t>283τ7</t>
  </si>
  <si>
    <t>283τ8</t>
  </si>
  <si>
    <t>προσμετρούνται στα βιβλία εξόδων = 283τ8</t>
  </si>
  <si>
    <t>244α1 = βιβλία εσόδων - λογιστής &amp; ΑΠΟΣΒΕΣΕΙΣ {= αδήλωτες ή λιγότερες</t>
  </si>
  <si>
    <t>281ρ2</t>
  </si>
  <si>
    <t>283θ</t>
  </si>
  <si>
    <t>241θ1α</t>
  </si>
  <si>
    <t>241θ1β</t>
  </si>
  <si>
    <t>241θ1γ</t>
  </si>
  <si>
    <t>ΕΚΛΕΙΣΕ</t>
  </si>
  <si>
    <t>243β-257 = ΟΑΕΔ [χαμένη επιδότηση</t>
  </si>
  <si>
    <t>243γ-253 = zηλ-ΤΕΒΕ [διπλοΠληρωμή</t>
  </si>
  <si>
    <t>243δ-258 = ΌΧΙ υπογραφή εργαζομένου στο βιβλίο αδειών [πρόστιμο 2.000 από δ/νση εργασίας</t>
  </si>
  <si>
    <t>προσμετρούνται μειωτικά στα βιβλία εσόδων</t>
  </si>
  <si>
    <t>προσμετρούνται στα βιβλία εσόδων</t>
  </si>
  <si>
    <t>244δ2</t>
  </si>
  <si>
    <t>244δ3</t>
  </si>
  <si>
    <t>283σ11δ1</t>
  </si>
  <si>
    <t>283σ11δ2</t>
  </si>
  <si>
    <t>προσμετρούνται στα έξοδα = ΤΑΜΕΙΑ-283θ</t>
  </si>
  <si>
    <t>283σ11δ1 = πούλια ΤΑΝ - ΤΑΣ  (ΧΩΡΙΣ τιμολόγιο αγοράς = έξοδο) , ΧΑΡΤΟΣΗΜΑΣΜΕΝΑ στο συμβόλαιο (1998-2003) …. =ΤΑΜΕΙΑ-283σ11δ1</t>
  </si>
  <si>
    <t>283σ11δ2 = πούλια (διπλοΠληρωμή ΤΑΝ - ΤΑΣ)  (ΧΩΡΙΣ τιμολόγιο αγοράς = έξοδο) , &amp; κατάσταση &amp; ΧΑΡΤΟΣΗΜΑΣΜΕΝΑ στο συμβόλαιο (1998-2003) …. =ΤΑΜΕΙΑ-283σ11δ2</t>
  </si>
  <si>
    <t>προσμετρούνται στα έξοδα = ΤΑΜΕΙΑ-283σ11δ2</t>
  </si>
  <si>
    <t>προσμετρούνται στα έξοδα = ΤΑΜΕΙΑ-283σ11δ1</t>
  </si>
  <si>
    <t>283σ12δ1 = πούλια ΤΑΝ - ΤΑΣ  (ως έσοδο στα συμβόλαια) , ΧΑΡΤΟΣΗΜΑΣΜΕΝΑ στο συμβόλαιο (1998-2003)</t>
  </si>
  <si>
    <t>283σ12δ2 = πούλια (διπλοΠληρωμή ΤΑΝ - ΤΑΣ)  (ως έσοδο στα συμβόλαια) , &amp; κατάσταση μηνός &amp; ΧΑΡΤΟΣΗΜΑΣΜΕΝΑ στο συμβόλαιο (1998-2003)</t>
  </si>
  <si>
    <t>283σ12δ1</t>
  </si>
  <si>
    <t>283σ12δ2</t>
  </si>
  <si>
    <t>281ρ2 = 1,3% διπλοΠληρωμή ΚΑΙ στην Δ.Ο.Υ. [= ΠΟΡΟΙ - 281ρ2</t>
  </si>
  <si>
    <t>281ρ3</t>
  </si>
  <si>
    <t>281ρ3 = 1,3% πληρωμή στην Δ.Ο.Υ. (ως έξοδο = ΠΟΡΟΙ - 281ρ3</t>
  </si>
  <si>
    <t>προσμετρούνται στα έξοδα = ΠΟΡΟΙ-281ρ2</t>
  </si>
  <si>
    <t>προσμετρούνται στα έξοδα = ΠΟΡΟΙ-281ρ3</t>
  </si>
  <si>
    <t>243θ</t>
  </si>
  <si>
    <t>241ι24ζ</t>
  </si>
  <si>
    <t>241ι23υ</t>
  </si>
  <si>
    <t>241ι23υ = εκκαθαριστικό = προστιθέμενη διαφορά αντικειμενικών δαπανών</t>
  </si>
  <si>
    <t>βάσει Δ.Ο.Υ.</t>
  </si>
  <si>
    <t>281ω3α1</t>
  </si>
  <si>
    <t>281ω3α2</t>
  </si>
  <si>
    <t>244β2 = στις αναλογικές , ο λογιστής (αντιγράφει από βιβλίο συμβολαίων &amp;) καταχωρεί + 8,80€ [= πάγιο παγίων {πάγιο αναλογικής =10,56 (που ΔΕΝ το χρέωσε ΠΟΤΕ)}]</t>
  </si>
  <si>
    <t>γέννησηΚΥΡΟΣ &amp; ΓΕΩΡΓΙΟΣ</t>
  </si>
  <si>
    <t>ΑΝΑΛΩΝΕΤΑΙ στο 291</t>
  </si>
  <si>
    <t>283τ5 = ΤΑΝ(5%) (ΧΩΡΙΣ τιμολόγιο αγοράς = έξοδο) στο αντίγραφο (1998 έως 2016/6ο )</t>
  </si>
  <si>
    <t>283τ6 = ΤΑΣ(6%) (ΧΩΡΙΣ τιμολόγιο αγοράς = έξοδο) στο αντίγραφο (1998 έως 2016/6ο )</t>
  </si>
  <si>
    <t>122ε</t>
  </si>
  <si>
    <t>122ε1 = επιστρεπτέα</t>
  </si>
  <si>
    <t>122ε2=αποζημίωση ειδικού σκοπού</t>
  </si>
  <si>
    <t>281ν1 = υπερΠληρωμή κ-18 με κωδικό **15**</t>
  </si>
  <si>
    <t>281ν2 = υπερΠληρωμή ΤΑΣ με κωδικό **15** [=281μ1*6/5</t>
  </si>
  <si>
    <t>281ν1</t>
  </si>
  <si>
    <t>281ν2</t>
  </si>
  <si>
    <t xml:space="preserve">241θ1α = ΔΟΛΟΣ = φόρος εισοδήματος …///… και αν ΝΑΙ , ύψος αυτού </t>
  </si>
  <si>
    <t>241θ1β = ΔΟΛΟΣ = πληρωμές φόρου</t>
  </si>
  <si>
    <t>241θ1γ = ΔΟΛΟΣ = φόρος εισοδήματος - ΔΙΑΦΟΡΕΣ</t>
  </si>
  <si>
    <t>243ω1=εκκαθαριστικό ΛΑΘΟΣ φόρος κλίμακος</t>
  </si>
  <si>
    <t>241ι23ζ = ΔΟΛΟΣ = εκκαθαριστικό - επιβάρυνση (ή προσύξηση) φόρου αποδ [ως συμπληρΦόρος</t>
  </si>
  <si>
    <t>241ι23γ1</t>
  </si>
  <si>
    <t>241ι23γ2</t>
  </si>
  <si>
    <t>241ι23γ1 = ΔΟΛΟΣ = εκκαθαριστικό - ειδική εισφορά αλληλεγγύης</t>
  </si>
  <si>
    <t>241ι23δ1</t>
  </si>
  <si>
    <t>241ι23δ2</t>
  </si>
  <si>
    <t>προσμετρούνται μειωτικά στα εκκαθαριστικό</t>
  </si>
  <si>
    <t>241ι23δ1 = ΔΟΛΟΣ = εκκαθαριστικό - ποσό έδρας &amp; υποκαταστημάτων</t>
  </si>
  <si>
    <t>241ι23δ2 = ΔΟΛΟΣ = εκκαθαριστικό - ποσό έδρας &amp; υποκαταστημάτων ./.. ΔΙΑΦΟΡΑΣ</t>
  </si>
  <si>
    <t>241ι23γ2 = ΔΟΛΟΣ = εκκαθαριστικό - ειδική εισφορά αλληλεγγύης … ΔΙΑΦΟΡΑΣ</t>
  </si>
  <si>
    <t>…=?????</t>
  </si>
  <si>
    <t>242γ1</t>
  </si>
  <si>
    <t>242γ1=Ε3 - Λογιστικός ΚΑΙ εξωλογιστικός προσδιορισμός εσόδων [= Ε1- εκκαθαριστικό VS εισόδημα - φόρο</t>
  </si>
  <si>
    <t>242γ2</t>
  </si>
  <si>
    <t>242γ2 = Ε3 - διαφορές από ετεροχρονισμό εξόδων  [= Ε1- εκκαθαριστικό VS εισόδημα - φόρο</t>
  </si>
  <si>
    <t>243ζ1-258 = 2.000 πρόστιμο [απόλυση γιαγιάς {ενημέρωση ΟΑΕΔ αλλά όχι ΙΚΑ</t>
  </si>
  <si>
    <t>243μ = αποδέχτηκε η Δ.Ο.Υ. 1]εισόδημα = 3465,53 {εξωλογΠροσδ κλπ μαλακίες} αντί -1.138,27 ή -5.172,76 , 2] ΔΕΝ έβαλε 243ω3 = 147,69</t>
  </si>
  <si>
    <t>243θ=538,42 [κάτι γράφει ο λογιστής ΠΟΥ ΔΕΝ λαμβάνεται υπ'όψιν</t>
  </si>
  <si>
    <t>243κ = δαπάνες παροχής υπηρεσιών ΔΕΝ υπολογιστήκανε στο εκκαθαριστικό</t>
  </si>
  <si>
    <t>243λ = τόκοι+δαπάνεςΠαρΥπηρ+ιατρικά  ΔΕΝ υπολογίστηκαν στο εκκαθαριστικό</t>
  </si>
  <si>
    <t>243ν = ΑΝΤΙ να μειωθεί ο φόρος ΛΟΓΩ πιστωτικής (=8.408,5) … γίνεται προσαύξηση ΛΟΓΩ αποδείξεων</t>
  </si>
  <si>
    <t>243κ</t>
  </si>
  <si>
    <t>243λ</t>
  </si>
  <si>
    <t>243μ</t>
  </si>
  <si>
    <t>243ν</t>
  </si>
  <si>
    <t>243β</t>
  </si>
  <si>
    <t>243γ</t>
  </si>
  <si>
    <t>243δ</t>
  </si>
  <si>
    <t>243ζ</t>
  </si>
  <si>
    <t>243ω1</t>
  </si>
  <si>
    <t>243ω2</t>
  </si>
  <si>
    <t>243ω3</t>
  </si>
  <si>
    <t>243ω4</t>
  </si>
  <si>
    <t>243ω5</t>
  </si>
  <si>
    <t>243ω6</t>
  </si>
  <si>
    <t>243ω7</t>
  </si>
  <si>
    <t>243ω8</t>
  </si>
  <si>
    <t>243ω9</t>
  </si>
  <si>
    <t>243ω2 = εκκαθαριστικό vs Ε1 [ασφάλιστρα]</t>
  </si>
  <si>
    <t>243ω4 = εκκαθαριστικο VS βιβλΕξ-Ε3-Ε1 [ΤΑΜΕΙΑ = ΤΑΝ-ΤΑΣ]</t>
  </si>
  <si>
    <t>243ω5 = εκκαθαριστικό vs Ε1 [δωρεές</t>
  </si>
  <si>
    <t>243ω6 = εκκαθαριστικό vs Ε1 [ιατρικά</t>
  </si>
  <si>
    <t>243ω7 = εκκαθαριστικό vs Ε1 [τέκνα</t>
  </si>
  <si>
    <t>243ω8 = εκκαθαριστικό vs Ε1 [οικογενειακές δαπάνες-αποδείξεις - παροχΥπηρ</t>
  </si>
  <si>
    <t>243ω10β</t>
  </si>
  <si>
    <t>243ω10γ</t>
  </si>
  <si>
    <t>243ω9 = εκκαθαριστικό vs Ε1 [ενοίκιο</t>
  </si>
  <si>
    <t>υπό Αίρεση (ας ΜΗ τα έδινες ή ΜΗ τάφτιαχνες</t>
  </si>
  <si>
    <t>244δ2 = Ε1-εκκαθαριστικό [λογιστής &amp; ασφάλιστρα ζωής]</t>
  </si>
  <si>
    <t>244δ4</t>
  </si>
  <si>
    <t>244δ4 = βιβλΕσ-Ε3-Ε1-εκκαθαριστικό [λογιστής &amp; ΤΑΜΕΙΑ=ΤΑΝ-ΤΑΣ]</t>
  </si>
  <si>
    <t>244δ5 = Ε1-εκκαθαριστικό [λογιστής &amp; ΔΩΡΕΕΣ]</t>
  </si>
  <si>
    <t>244δ5</t>
  </si>
  <si>
    <t>244δ6</t>
  </si>
  <si>
    <t>244δ6 = Ε1- εκκαθαριστικό [λογιστής &amp; ιατρικά</t>
  </si>
  <si>
    <t>η χρήση ετησίως ΒΑΣΕΙ R</t>
  </si>
  <si>
    <t>241ι24ζ = Ε1 = πιστωτική [[[ = ΔΑΠΑΝΕΣ ΠΕΡ Α ΠΑΡ 7 ΑΡΘ 15 ΚΦΕ]]] , [[[ = αύξηση φόρου αν ΔΕΝ</t>
  </si>
  <si>
    <t>243ω10β = εκκαθαριστικό [υπερβάλλουσα προκαταβολή φόρου ως ΧΡΗΣΗ κλοπής]</t>
  </si>
  <si>
    <t>243ω10γ = εκκαθαριστικό [υπερβάλλουσα προκαταβολή φόρου ως ΑΕΝΑΗ κλοπή]</t>
  </si>
  <si>
    <t>προσμετρούνται μειωτικά στις ''οικΑποκ'' των ετών</t>
  </si>
  <si>
    <t>241ι24β1 = βιβλία εξόδων - Ε3 - Ε1 [ΟΧΙ υπολογισμός της επιχειρηματικής ζημιάς στο επόμενο έτος {zηλ &amp; Τερζίδου}]</t>
  </si>
  <si>
    <t>241ι24β2 = εκκαθαριστικό [ΟΧΙ υπολογισμός της επιχειρηματικής ζημιάς του συζύγου {zηλ &amp; Τερζίδου}]</t>
  </si>
  <si>
    <t>241-β2 = παρακράτηση 20% στο Τ.Π.Υ.</t>
  </si>
  <si>
    <t>241θ2</t>
  </si>
  <si>
    <t>241θ1</t>
  </si>
  <si>
    <t>ΧΡΕΟΣ τερατος</t>
  </si>
  <si>
    <t>επιστροφή στους ελλαδιστανούς πολίτες</t>
  </si>
  <si>
    <t>3,49τρις</t>
  </si>
  <si>
    <t>283τ6</t>
  </si>
  <si>
    <t>προσμετρούνται στα έξοδα = ΤΑΜΕΙΑ-281ξ1</t>
  </si>
  <si>
    <t>προσμετρούνται στα έξοδα = ΤΑΜΕΙΑ-281ξ2</t>
  </si>
  <si>
    <t>ΠΡΟΣ χρέος τερατος</t>
  </si>
  <si>
    <t>σύνολο</t>
  </si>
  <si>
    <t>243ω3 = εκκαθαριστικό vs Ε1 [ΤΟΚΟΙ ΔΑΝΕΙΩΝ</t>
  </si>
  <si>
    <t>βάσειR</t>
  </si>
  <si>
    <t>βάσειΑΑΔΕ</t>
  </si>
  <si>
    <t>281δ1 =  κ-18 {διπλοΠληρωμή &amp; με μηνιαία κατάσταση &amp; ανά συμβόλαιο από πολίτη} , (1998-10ος έως 2013-5ος) , {= κωδικός ''δίκη'' - *7*</t>
  </si>
  <si>
    <t>281-δ2 = κ-18 {διπλοΠληρωμή &amp; με μηνιαία κατάσταση &amp; ανά συμβόλαιο από πολίτη} , (1998-10ος έως 2013-5ος) {{{υπό αναζήτηση}[καταγραφή από σφραγίδες τελευταίας σελίδας ] κωδικός ''δίκη'' - *7*</t>
  </si>
  <si>
    <t>281-δ3 =  κ-18 {διπλοΠληρωμή &amp; ανά συμβόλαιο από πολίτη &amp; με μηνιαία κατάσταση} , (1998-8ος έως 1998-9ος &amp; 2007-6ος έως 2013-5ος) , {= κωδικός ''δίκη'' - *7*</t>
  </si>
  <si>
    <t>281δ4 =  κ-18 {διπλοΠληρωμή &amp; ανά συμβόλαιο από πολίτη &amp; με μηνιαία κατάσταση} , (1998-8ος έως 1998-9ος &amp; 2007-6ος έως 2013-5ος) , {υπό αναζήτηση} , {= κωδικός ''δίκη'' - *7*</t>
  </si>
  <si>
    <t>281δ3</t>
  </si>
  <si>
    <t>281δ4</t>
  </si>
  <si>
    <t>281ε3</t>
  </si>
  <si>
    <t>281ε4</t>
  </si>
  <si>
    <t>281ε1  =  κ-15-17 {διπλοΠληρωμή &amp; με μηνιαία κατάσταση &amp; ανά συμβόλαιο από πολίτη} , (1998-10ος έως 2007-6ος) , {= κωδικός ''δίκη'' - *7*</t>
  </si>
  <si>
    <t>281ε2 =  κ-15-17 {διπλοΠληρωμή &amp; με μηνιαία κατάσταση &amp; ανά συμβόλαιο από πολίτη} , (1998-10ος έως 2007-6ος) , {υπό αναζήτηση} ,[καταγραφή από σφραγίδες τελευταίας σελίδας ] κωδικός ''δίκη'' - *7*</t>
  </si>
  <si>
    <t>281-ε3 =  κ-15-17 {διπλοΠληρωμή &amp; ανά συμβόλαιο από πολίτη &amp; με μηνιαία κατάσταση} , (1998-8ος έως 1998-9ος) , {= κωδικός ''δίκη'' - *7*</t>
  </si>
  <si>
    <t>281ε4 =  κ-15-17 {διπλοΠληρωμή &amp; ανά συμβόλαιο από πολίτη &amp; με μηνιαία κατάσταση} , (1998-8ος έως 1998-9ος) , {υπό αναζήτηση} {= κωδικός ''δίκη'' - *7*</t>
  </si>
  <si>
    <t>προσμετρούνται στα έξοδα = ΠΟΡΟΙ-281ε3</t>
  </si>
  <si>
    <t>υποΤαυτοποίηση 13.075,49</t>
  </si>
  <si>
    <t>υποΤαυτοποίηση = 52</t>
  </si>
  <si>
    <t>281λ = ρυθμίσεις [έως 2013-5ο</t>
  </si>
  <si>
    <t>281μ = κατασχέσεις [έως 2013-5ο</t>
  </si>
  <si>
    <t>281ο = διπλοπληρωμή κ-15-17 για την μεταγραφή (χαμένες παλιές πληρωμές) [έως 2013-5ο</t>
  </si>
  <si>
    <t>281λ</t>
  </si>
  <si>
    <t>281μ</t>
  </si>
  <si>
    <t>281ο</t>
  </si>
  <si>
    <t>288β = κατασχέσεις  [2013-5ο έως σήμερα</t>
  </si>
  <si>
    <t>241ι24θ</t>
  </si>
  <si>
    <t>241ι24θ = Ε1 -εκκαθαριστικό = ελάχιστο καθαρό εισόδημα</t>
  </si>
  <si>
    <t>243ω4β</t>
  </si>
  <si>
    <t>244δ4β</t>
  </si>
  <si>
    <t>244δ11β</t>
  </si>
  <si>
    <t>244δ11γ</t>
  </si>
  <si>
    <t>244δ11δ</t>
  </si>
  <si>
    <t>244δ11β = Ε1-εκκαθαριστικό [λογιστής &amp; μείωση φόρου ΑΝ μείωση εισοδήματος πάνω από 25% …. [= κλοπής στον φόρο</t>
  </si>
  <si>
    <t>244δ11γ = Ε1-εκκαθαριστικό [λογιστής &amp; μείωση φόρου ΑΝ μείωση εισοδήματος πάνω από 25% …. [= ΧΡΗΣΗ κλοπής στην προκαταβολή επόμενου έτουςον φόρο</t>
  </si>
  <si>
    <t>244δ11δ = Ε1-εκκαθαριστικό [λογιστής &amp; μείωση φόρου ΑΝ μείωση εισοδήματος πάνω από 25% …. [= κλοπή στην προκαταβολή επόμενου έτουςον φόρο</t>
  </si>
  <si>
    <t>286β1</t>
  </si>
  <si>
    <t>286β1 = κ-18 - αιωρούμενες πληρωμές  (XLs - εθνικης) , (2012 έως 2017)</t>
  </si>
  <si>
    <t>βάσει R</t>
  </si>
  <si>
    <t>πολιτών</t>
  </si>
</sst>
</file>

<file path=xl/styles.xml><?xml version="1.0" encoding="utf-8"?>
<styleSheet xmlns="http://schemas.openxmlformats.org/spreadsheetml/2006/main">
  <numFmts count="3">
    <numFmt numFmtId="6" formatCode="#,##0\ &quot;€&quot;;[Red]\-#,##0\ &quot;€&quot;"/>
    <numFmt numFmtId="43" formatCode="_-* #,##0.00\ _€_-;\-* #,##0.00\ _€_-;_-* &quot;-&quot;??\ _€_-;_-@_-"/>
    <numFmt numFmtId="164" formatCode="_-* #,##0\ _€_-;\-* #,##0\ _€_-;_-* &quot;-&quot;??\ _€_-;_-@_-"/>
  </numFmts>
  <fonts count="21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8"/>
      <color rgb="FF0070C0"/>
      <name val="Arial"/>
      <family val="2"/>
      <charset val="161"/>
    </font>
    <font>
      <b/>
      <sz val="8"/>
      <color rgb="FF00B050"/>
      <name val="Arial"/>
      <family val="2"/>
      <charset val="161"/>
    </font>
    <font>
      <sz val="8"/>
      <name val="Arial"/>
      <family val="2"/>
      <charset val="161"/>
    </font>
    <font>
      <b/>
      <sz val="8"/>
      <color rgb="FFFF0000"/>
      <name val="Arial"/>
      <family val="2"/>
      <charset val="161"/>
    </font>
    <font>
      <b/>
      <sz val="16"/>
      <color rgb="FFFF0000"/>
      <name val="Arial"/>
      <family val="2"/>
      <charset val="161"/>
    </font>
    <font>
      <b/>
      <sz val="8"/>
      <color rgb="FF00B0F0"/>
      <name val="Arial"/>
      <family val="2"/>
      <charset val="161"/>
    </font>
    <font>
      <sz val="14"/>
      <color rgb="FFFF000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00B0F0"/>
      <name val="Arial"/>
      <family val="2"/>
      <charset val="161"/>
    </font>
    <font>
      <b/>
      <sz val="7"/>
      <color rgb="FFFF0000"/>
      <name val="Arial"/>
      <family val="2"/>
      <charset val="161"/>
    </font>
    <font>
      <b/>
      <sz val="14"/>
      <color rgb="FFFF0000"/>
      <name val="Arial"/>
      <family val="2"/>
      <charset val="161"/>
    </font>
    <font>
      <sz val="8"/>
      <color rgb="FF00B0F0"/>
      <name val="Arial"/>
      <family val="2"/>
      <charset val="161"/>
    </font>
    <font>
      <b/>
      <sz val="8"/>
      <name val="Arial"/>
      <family val="2"/>
      <charset val="161"/>
    </font>
    <font>
      <b/>
      <sz val="8"/>
      <color theme="1"/>
      <name val="Arial"/>
      <family val="2"/>
      <charset val="161"/>
    </font>
  </fonts>
  <fills count="1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43" fontId="2" fillId="3" borderId="4" xfId="1" applyFont="1" applyFill="1" applyBorder="1" applyAlignment="1">
      <alignment horizontal="center" wrapText="1"/>
    </xf>
    <xf numFmtId="43" fontId="2" fillId="0" borderId="0" xfId="0" applyNumberFormat="1" applyFont="1" applyAlignment="1">
      <alignment horizontal="center" wrapText="1"/>
    </xf>
    <xf numFmtId="43" fontId="2" fillId="0" borderId="2" xfId="1" applyFont="1" applyFill="1" applyBorder="1"/>
    <xf numFmtId="43" fontId="2" fillId="0" borderId="0" xfId="0" applyNumberFormat="1" applyFont="1"/>
    <xf numFmtId="43" fontId="2" fillId="0" borderId="2" xfId="1" applyFont="1" applyBorder="1"/>
    <xf numFmtId="14" fontId="2" fillId="0" borderId="2" xfId="0" applyNumberFormat="1" applyFont="1" applyBorder="1" applyAlignment="1">
      <alignment horizontal="center"/>
    </xf>
    <xf numFmtId="0" fontId="2" fillId="5" borderId="2" xfId="0" applyFont="1" applyFill="1" applyBorder="1"/>
    <xf numFmtId="43" fontId="2" fillId="5" borderId="2" xfId="1" applyFont="1" applyFill="1" applyBorder="1"/>
    <xf numFmtId="14" fontId="2" fillId="5" borderId="1" xfId="0" applyNumberFormat="1" applyFont="1" applyFill="1" applyBorder="1" applyAlignment="1">
      <alignment horizontal="center"/>
    </xf>
    <xf numFmtId="43" fontId="2" fillId="6" borderId="0" xfId="0" applyNumberFormat="1" applyFont="1" applyFill="1"/>
    <xf numFmtId="0" fontId="2" fillId="0" borderId="1" xfId="0" applyFont="1" applyBorder="1"/>
    <xf numFmtId="43" fontId="2" fillId="0" borderId="1" xfId="1" applyFont="1" applyBorder="1"/>
    <xf numFmtId="14" fontId="2" fillId="0" borderId="1" xfId="0" applyNumberFormat="1" applyFont="1" applyFill="1" applyBorder="1" applyAlignment="1">
      <alignment horizontal="center"/>
    </xf>
    <xf numFmtId="43" fontId="2" fillId="0" borderId="1" xfId="1" applyFont="1" applyFill="1" applyBorder="1"/>
    <xf numFmtId="0" fontId="2" fillId="0" borderId="1" xfId="0" applyFont="1" applyFill="1" applyBorder="1"/>
    <xf numFmtId="0" fontId="2" fillId="0" borderId="0" xfId="0" applyFont="1" applyFill="1"/>
    <xf numFmtId="43" fontId="4" fillId="0" borderId="1" xfId="1" applyFont="1" applyBorder="1"/>
    <xf numFmtId="0" fontId="2" fillId="0" borderId="0" xfId="0" applyFont="1" applyFill="1" applyBorder="1" applyAlignment="1">
      <alignment horizontal="left"/>
    </xf>
    <xf numFmtId="43" fontId="2" fillId="0" borderId="4" xfId="1" applyFont="1" applyBorder="1" applyAlignment="1">
      <alignment horizontal="center" wrapText="1"/>
    </xf>
    <xf numFmtId="43" fontId="2" fillId="0" borderId="1" xfId="0" applyNumberFormat="1" applyFont="1" applyBorder="1"/>
    <xf numFmtId="0" fontId="3" fillId="0" borderId="1" xfId="0" applyFont="1" applyBorder="1" applyAlignme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3" fontId="2" fillId="0" borderId="0" xfId="1" applyFont="1"/>
    <xf numFmtId="43" fontId="2" fillId="0" borderId="0" xfId="1" applyFont="1" applyFill="1"/>
    <xf numFmtId="0" fontId="3" fillId="0" borderId="0" xfId="0" applyFont="1"/>
    <xf numFmtId="43" fontId="2" fillId="0" borderId="0" xfId="0" applyNumberFormat="1" applyFont="1" applyFill="1"/>
    <xf numFmtId="0" fontId="2" fillId="2" borderId="0" xfId="0" applyFont="1" applyFill="1"/>
    <xf numFmtId="0" fontId="2" fillId="3" borderId="0" xfId="0" applyFont="1" applyFill="1"/>
    <xf numFmtId="43" fontId="3" fillId="0" borderId="0" xfId="1" applyFont="1"/>
    <xf numFmtId="0" fontId="5" fillId="0" borderId="0" xfId="0" applyFont="1" applyFill="1" applyAlignment="1">
      <alignment horizontal="center" wrapText="1"/>
    </xf>
    <xf numFmtId="0" fontId="2" fillId="4" borderId="0" xfId="0" applyFont="1" applyFill="1"/>
    <xf numFmtId="0" fontId="2" fillId="7" borderId="0" xfId="0" applyFont="1" applyFill="1"/>
    <xf numFmtId="0" fontId="2" fillId="7" borderId="0" xfId="0" applyFont="1" applyFill="1" applyBorder="1" applyAlignment="1">
      <alignment horizontal="left"/>
    </xf>
    <xf numFmtId="0" fontId="2" fillId="9" borderId="0" xfId="0" applyFont="1" applyFill="1"/>
    <xf numFmtId="164" fontId="8" fillId="8" borderId="0" xfId="0" applyNumberFormat="1" applyFont="1" applyFill="1"/>
    <xf numFmtId="0" fontId="2" fillId="0" borderId="0" xfId="0" applyFont="1" applyAlignment="1"/>
    <xf numFmtId="0" fontId="2" fillId="4" borderId="0" xfId="0" applyFont="1" applyFill="1" applyAlignment="1"/>
    <xf numFmtId="0" fontId="9" fillId="0" borderId="0" xfId="0" applyFont="1"/>
    <xf numFmtId="0" fontId="2" fillId="0" borderId="0" xfId="0" applyFont="1" applyAlignment="1">
      <alignment horizontal="center"/>
    </xf>
    <xf numFmtId="0" fontId="2" fillId="9" borderId="1" xfId="0" applyFont="1" applyFill="1" applyBorder="1"/>
    <xf numFmtId="43" fontId="2" fillId="9" borderId="1" xfId="1" applyFont="1" applyFill="1" applyBorder="1"/>
    <xf numFmtId="43" fontId="2" fillId="9" borderId="0" xfId="1" applyFont="1" applyFill="1"/>
    <xf numFmtId="0" fontId="3" fillId="0" borderId="0" xfId="0" applyFont="1" applyFill="1"/>
    <xf numFmtId="43" fontId="2" fillId="0" borderId="1" xfId="0" applyNumberFormat="1" applyFont="1" applyFill="1" applyBorder="1"/>
    <xf numFmtId="43" fontId="7" fillId="0" borderId="2" xfId="1" applyFont="1" applyFill="1" applyBorder="1"/>
    <xf numFmtId="43" fontId="3" fillId="0" borderId="0" xfId="1" applyFont="1" applyFill="1"/>
    <xf numFmtId="43" fontId="6" fillId="0" borderId="0" xfId="1" applyFont="1" applyFill="1" applyAlignment="1">
      <alignment horizontal="center" wrapText="1"/>
    </xf>
    <xf numFmtId="43" fontId="4" fillId="0" borderId="1" xfId="1" applyFont="1" applyFill="1" applyBorder="1"/>
    <xf numFmtId="0" fontId="2" fillId="0" borderId="0" xfId="0" applyFont="1" applyFill="1" applyAlignment="1"/>
    <xf numFmtId="0" fontId="2" fillId="4" borderId="2" xfId="0" applyFont="1" applyFill="1" applyBorder="1"/>
    <xf numFmtId="0" fontId="2" fillId="4" borderId="1" xfId="0" applyFont="1" applyFill="1" applyBorder="1"/>
    <xf numFmtId="0" fontId="7" fillId="0" borderId="0" xfId="0" applyFont="1" applyFill="1"/>
    <xf numFmtId="43" fontId="2" fillId="10" borderId="2" xfId="1" applyFont="1" applyFill="1" applyBorder="1"/>
    <xf numFmtId="43" fontId="2" fillId="10" borderId="1" xfId="1" applyFont="1" applyFill="1" applyBorder="1"/>
    <xf numFmtId="43" fontId="2" fillId="10" borderId="0" xfId="0" applyNumberFormat="1" applyFont="1" applyFill="1"/>
    <xf numFmtId="43" fontId="2" fillId="10" borderId="0" xfId="1" applyFont="1" applyFill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5" fillId="0" borderId="0" xfId="0" applyFont="1"/>
    <xf numFmtId="43" fontId="11" fillId="0" borderId="1" xfId="1" applyFont="1" applyBorder="1"/>
    <xf numFmtId="43" fontId="12" fillId="0" borderId="0" xfId="1" applyFont="1" applyBorder="1"/>
    <xf numFmtId="14" fontId="2" fillId="10" borderId="2" xfId="0" applyNumberFormat="1" applyFont="1" applyFill="1" applyBorder="1" applyAlignment="1">
      <alignment horizontal="center"/>
    </xf>
    <xf numFmtId="43" fontId="2" fillId="10" borderId="1" xfId="0" applyNumberFormat="1" applyFont="1" applyFill="1" applyBorder="1"/>
    <xf numFmtId="0" fontId="2" fillId="10" borderId="2" xfId="0" applyFont="1" applyFill="1" applyBorder="1"/>
    <xf numFmtId="43" fontId="3" fillId="0" borderId="0" xfId="0" applyNumberFormat="1" applyFont="1" applyFill="1"/>
    <xf numFmtId="43" fontId="2" fillId="9" borderId="2" xfId="1" applyFont="1" applyFill="1" applyBorder="1"/>
    <xf numFmtId="0" fontId="2" fillId="9" borderId="0" xfId="0" applyFont="1" applyFill="1" applyBorder="1" applyAlignment="1">
      <alignment horizontal="left"/>
    </xf>
    <xf numFmtId="43" fontId="8" fillId="0" borderId="0" xfId="0" applyNumberFormat="1" applyFont="1" applyAlignment="1">
      <alignment wrapText="1"/>
    </xf>
    <xf numFmtId="164" fontId="8" fillId="0" borderId="0" xfId="0" applyNumberFormat="1" applyFont="1" applyAlignment="1">
      <alignment horizontal="center" wrapText="1"/>
    </xf>
    <xf numFmtId="43" fontId="7" fillId="0" borderId="0" xfId="0" applyNumberFormat="1" applyFont="1" applyAlignment="1">
      <alignment wrapText="1"/>
    </xf>
    <xf numFmtId="0" fontId="7" fillId="0" borderId="0" xfId="0" applyFont="1"/>
    <xf numFmtId="0" fontId="2" fillId="0" borderId="0" xfId="0" applyFont="1" applyAlignment="1">
      <alignment horizontal="center"/>
    </xf>
    <xf numFmtId="14" fontId="2" fillId="0" borderId="2" xfId="0" applyNumberFormat="1" applyFont="1" applyFill="1" applyBorder="1" applyAlignment="1">
      <alignment horizontal="center"/>
    </xf>
    <xf numFmtId="43" fontId="2" fillId="0" borderId="2" xfId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43" fontId="2" fillId="0" borderId="4" xfId="1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43" fontId="6" fillId="4" borderId="2" xfId="1" applyFont="1" applyFill="1" applyBorder="1"/>
    <xf numFmtId="164" fontId="6" fillId="4" borderId="2" xfId="1" applyNumberFormat="1" applyFont="1" applyFill="1" applyBorder="1"/>
    <xf numFmtId="0" fontId="17" fillId="0" borderId="0" xfId="0" applyFont="1"/>
    <xf numFmtId="43" fontId="6" fillId="0" borderId="2" xfId="1" applyFont="1" applyFill="1" applyBorder="1"/>
    <xf numFmtId="164" fontId="6" fillId="0" borderId="2" xfId="1" applyNumberFormat="1" applyFont="1" applyFill="1" applyBorder="1"/>
    <xf numFmtId="164" fontId="2" fillId="0" borderId="2" xfId="1" applyNumberFormat="1" applyFont="1" applyFill="1" applyBorder="1"/>
    <xf numFmtId="164" fontId="2" fillId="9" borderId="2" xfId="1" applyNumberFormat="1" applyFont="1" applyFill="1" applyBorder="1"/>
    <xf numFmtId="164" fontId="2" fillId="4" borderId="2" xfId="1" applyNumberFormat="1" applyFont="1" applyFill="1" applyBorder="1"/>
    <xf numFmtId="14" fontId="2" fillId="9" borderId="2" xfId="0" applyNumberFormat="1" applyFont="1" applyFill="1" applyBorder="1" applyAlignment="1">
      <alignment horizontal="center"/>
    </xf>
    <xf numFmtId="164" fontId="4" fillId="0" borderId="1" xfId="1" applyNumberFormat="1" applyFont="1" applyBorder="1"/>
    <xf numFmtId="43" fontId="2" fillId="0" borderId="0" xfId="1" applyFont="1" applyAlignment="1">
      <alignment wrapText="1"/>
    </xf>
    <xf numFmtId="164" fontId="7" fillId="0" borderId="0" xfId="0" applyNumberFormat="1" applyFont="1" applyAlignment="1">
      <alignment horizontal="center" wrapText="1"/>
    </xf>
    <xf numFmtId="164" fontId="7" fillId="0" borderId="0" xfId="0" applyNumberFormat="1" applyFont="1" applyAlignment="1">
      <alignment wrapText="1"/>
    </xf>
    <xf numFmtId="43" fontId="2" fillId="0" borderId="0" xfId="1" applyFont="1" applyFill="1" applyBorder="1" applyAlignment="1">
      <alignment horizontal="left"/>
    </xf>
    <xf numFmtId="0" fontId="2" fillId="11" borderId="0" xfId="0" applyFont="1" applyFill="1"/>
    <xf numFmtId="43" fontId="2" fillId="7" borderId="0" xfId="1" applyFont="1" applyFill="1"/>
    <xf numFmtId="0" fontId="3" fillId="9" borderId="0" xfId="0" applyFont="1" applyFill="1"/>
    <xf numFmtId="43" fontId="2" fillId="2" borderId="2" xfId="1" applyFont="1" applyFill="1" applyBorder="1"/>
    <xf numFmtId="164" fontId="2" fillId="12" borderId="2" xfId="1" applyNumberFormat="1" applyFont="1" applyFill="1" applyBorder="1"/>
    <xf numFmtId="43" fontId="4" fillId="0" borderId="0" xfId="0" applyNumberFormat="1" applyFont="1" applyFill="1"/>
    <xf numFmtId="6" fontId="2" fillId="0" borderId="0" xfId="0" applyNumberFormat="1" applyFont="1" applyFill="1"/>
    <xf numFmtId="164" fontId="2" fillId="2" borderId="0" xfId="0" applyNumberFormat="1" applyFont="1" applyFill="1"/>
    <xf numFmtId="164" fontId="2" fillId="2" borderId="0" xfId="1" applyNumberFormat="1" applyFont="1" applyFill="1"/>
    <xf numFmtId="43" fontId="18" fillId="0" borderId="0" xfId="0" applyNumberFormat="1" applyFont="1" applyFill="1"/>
    <xf numFmtId="43" fontId="2" fillId="8" borderId="2" xfId="1" applyFont="1" applyFill="1" applyBorder="1"/>
    <xf numFmtId="43" fontId="2" fillId="8" borderId="1" xfId="1" applyFont="1" applyFill="1" applyBorder="1"/>
    <xf numFmtId="164" fontId="7" fillId="0" borderId="0" xfId="0" applyNumberFormat="1" applyFont="1"/>
    <xf numFmtId="0" fontId="6" fillId="0" borderId="0" xfId="0" applyFont="1"/>
    <xf numFmtId="0" fontId="5" fillId="8" borderId="0" xfId="0" applyFont="1" applyFill="1"/>
    <xf numFmtId="0" fontId="3" fillId="7" borderId="0" xfId="0" applyFont="1" applyFill="1"/>
    <xf numFmtId="0" fontId="2" fillId="13" borderId="1" xfId="0" applyFont="1" applyFill="1" applyBorder="1"/>
    <xf numFmtId="43" fontId="2" fillId="13" borderId="2" xfId="1" applyFont="1" applyFill="1" applyBorder="1"/>
    <xf numFmtId="14" fontId="2" fillId="13" borderId="1" xfId="0" applyNumberFormat="1" applyFont="1" applyFill="1" applyBorder="1" applyAlignment="1">
      <alignment horizontal="center"/>
    </xf>
    <xf numFmtId="43" fontId="2" fillId="13" borderId="2" xfId="1" applyFont="1" applyFill="1" applyBorder="1" applyAlignment="1">
      <alignment horizontal="center"/>
    </xf>
    <xf numFmtId="164" fontId="2" fillId="13" borderId="2" xfId="1" applyNumberFormat="1" applyFont="1" applyFill="1" applyBorder="1"/>
    <xf numFmtId="43" fontId="2" fillId="13" borderId="0" xfId="0" applyNumberFormat="1" applyFont="1" applyFill="1"/>
    <xf numFmtId="0" fontId="3" fillId="13" borderId="0" xfId="0" applyFont="1" applyFill="1"/>
    <xf numFmtId="43" fontId="18" fillId="13" borderId="0" xfId="0" applyNumberFormat="1" applyFont="1" applyFill="1"/>
    <xf numFmtId="43" fontId="3" fillId="13" borderId="0" xfId="0" applyNumberFormat="1" applyFont="1" applyFill="1"/>
    <xf numFmtId="43" fontId="2" fillId="13" borderId="1" xfId="1" applyFont="1" applyFill="1" applyBorder="1"/>
    <xf numFmtId="14" fontId="2" fillId="13" borderId="2" xfId="0" applyNumberFormat="1" applyFont="1" applyFill="1" applyBorder="1" applyAlignment="1">
      <alignment horizontal="center"/>
    </xf>
    <xf numFmtId="164" fontId="19" fillId="12" borderId="0" xfId="0" applyNumberFormat="1" applyFont="1" applyFill="1" applyAlignment="1">
      <alignment horizontal="left"/>
    </xf>
    <xf numFmtId="43" fontId="2" fillId="4" borderId="2" xfId="1" applyFont="1" applyFill="1" applyBorder="1"/>
    <xf numFmtId="43" fontId="19" fillId="0" borderId="0" xfId="1" applyFont="1" applyFill="1"/>
    <xf numFmtId="164" fontId="19" fillId="0" borderId="0" xfId="0" applyNumberFormat="1" applyFont="1" applyFill="1" applyAlignment="1">
      <alignment horizontal="left"/>
    </xf>
    <xf numFmtId="43" fontId="6" fillId="0" borderId="0" xfId="0" applyNumberFormat="1" applyFont="1" applyFill="1"/>
    <xf numFmtId="164" fontId="7" fillId="4" borderId="2" xfId="1" applyNumberFormat="1" applyFont="1" applyFill="1" applyBorder="1"/>
    <xf numFmtId="164" fontId="7" fillId="4" borderId="1" xfId="1" applyNumberFormat="1" applyFont="1" applyFill="1" applyBorder="1"/>
    <xf numFmtId="43" fontId="2" fillId="0" borderId="2" xfId="0" applyNumberFormat="1" applyFont="1" applyFill="1" applyBorder="1" applyAlignment="1">
      <alignment horizontal="center"/>
    </xf>
    <xf numFmtId="43" fontId="19" fillId="2" borderId="0" xfId="1" applyFont="1" applyFill="1"/>
    <xf numFmtId="0" fontId="18" fillId="0" borderId="0" xfId="0" applyFont="1" applyFill="1"/>
    <xf numFmtId="164" fontId="7" fillId="0" borderId="0" xfId="1" applyNumberFormat="1" applyFont="1" applyAlignment="1">
      <alignment wrapText="1"/>
    </xf>
    <xf numFmtId="0" fontId="20" fillId="0" borderId="0" xfId="0" applyFont="1"/>
    <xf numFmtId="0" fontId="4" fillId="0" borderId="0" xfId="0" applyFont="1"/>
    <xf numFmtId="164" fontId="7" fillId="3" borderId="0" xfId="1" applyNumberFormat="1" applyFont="1" applyFill="1" applyAlignment="1">
      <alignment wrapText="1"/>
    </xf>
    <xf numFmtId="164" fontId="2" fillId="3" borderId="2" xfId="1" applyNumberFormat="1" applyFont="1" applyFill="1" applyBorder="1"/>
    <xf numFmtId="43" fontId="7" fillId="3" borderId="2" xfId="1" applyFont="1" applyFill="1" applyBorder="1"/>
    <xf numFmtId="164" fontId="2" fillId="3" borderId="2" xfId="1" applyNumberFormat="1" applyFont="1" applyFill="1" applyBorder="1" applyAlignment="1">
      <alignment horizontal="center"/>
    </xf>
    <xf numFmtId="43" fontId="6" fillId="3" borderId="2" xfId="1" applyFont="1" applyFill="1" applyBorder="1"/>
    <xf numFmtId="0" fontId="20" fillId="0" borderId="0" xfId="0" applyFont="1" applyAlignment="1">
      <alignment horizontal="right"/>
    </xf>
    <xf numFmtId="164" fontId="7" fillId="3" borderId="0" xfId="0" applyNumberFormat="1" applyFont="1" applyFill="1" applyAlignment="1">
      <alignment wrapText="1"/>
    </xf>
    <xf numFmtId="164" fontId="2" fillId="0" borderId="0" xfId="0" applyNumberFormat="1" applyFont="1" applyFill="1" applyAlignment="1">
      <alignment wrapText="1"/>
    </xf>
    <xf numFmtId="164" fontId="7" fillId="0" borderId="0" xfId="0" applyNumberFormat="1" applyFont="1" applyFill="1" applyAlignment="1">
      <alignment horizontal="center" wrapText="1"/>
    </xf>
    <xf numFmtId="164" fontId="7" fillId="0" borderId="0" xfId="0" applyNumberFormat="1" applyFont="1" applyFill="1" applyAlignment="1">
      <alignment wrapText="1"/>
    </xf>
    <xf numFmtId="164" fontId="7" fillId="0" borderId="0" xfId="1" applyNumberFormat="1" applyFont="1" applyFill="1" applyAlignment="1">
      <alignment wrapText="1"/>
    </xf>
    <xf numFmtId="164" fontId="7" fillId="3" borderId="0" xfId="0" applyNumberFormat="1" applyFont="1" applyFill="1"/>
    <xf numFmtId="164" fontId="19" fillId="3" borderId="0" xfId="0" applyNumberFormat="1" applyFont="1" applyFill="1" applyAlignment="1">
      <alignment horizontal="center" wrapText="1"/>
    </xf>
    <xf numFmtId="164" fontId="20" fillId="3" borderId="0" xfId="0" applyNumberFormat="1" applyFont="1" applyFill="1" applyAlignment="1">
      <alignment wrapText="1"/>
    </xf>
    <xf numFmtId="164" fontId="19" fillId="3" borderId="0" xfId="1" applyNumberFormat="1" applyFont="1" applyFill="1" applyAlignment="1">
      <alignment wrapText="1"/>
    </xf>
    <xf numFmtId="43" fontId="2" fillId="0" borderId="1" xfId="1" applyFont="1" applyFill="1" applyBorder="1" applyAlignment="1">
      <alignment horizontal="center"/>
    </xf>
    <xf numFmtId="164" fontId="7" fillId="0" borderId="0" xfId="0" applyNumberFormat="1" applyFont="1" applyFill="1"/>
    <xf numFmtId="164" fontId="2" fillId="0" borderId="0" xfId="1" applyNumberFormat="1" applyFont="1" applyFill="1"/>
    <xf numFmtId="164" fontId="7" fillId="0" borderId="0" xfId="1" applyNumberFormat="1" applyFont="1" applyFill="1"/>
    <xf numFmtId="14" fontId="2" fillId="10" borderId="1" xfId="0" applyNumberFormat="1" applyFont="1" applyFill="1" applyBorder="1" applyAlignment="1">
      <alignment horizontal="center"/>
    </xf>
    <xf numFmtId="164" fontId="2" fillId="10" borderId="2" xfId="1" applyNumberFormat="1" applyFont="1" applyFill="1" applyBorder="1"/>
    <xf numFmtId="0" fontId="2" fillId="10" borderId="0" xfId="0" applyFont="1" applyFill="1"/>
    <xf numFmtId="0" fontId="2" fillId="10" borderId="1" xfId="0" applyFont="1" applyFill="1" applyBorder="1"/>
    <xf numFmtId="164" fontId="4" fillId="7" borderId="1" xfId="1" applyNumberFormat="1" applyFont="1" applyFill="1" applyBorder="1"/>
    <xf numFmtId="43" fontId="2" fillId="14" borderId="2" xfId="1" applyFont="1" applyFill="1" applyBorder="1"/>
    <xf numFmtId="164" fontId="2" fillId="14" borderId="2" xfId="1" applyNumberFormat="1" applyFont="1" applyFill="1" applyBorder="1"/>
    <xf numFmtId="43" fontId="3" fillId="14" borderId="0" xfId="0" applyNumberFormat="1" applyFont="1" applyFill="1"/>
    <xf numFmtId="164" fontId="7" fillId="0" borderId="12" xfId="1" applyNumberFormat="1" applyFont="1" applyFill="1" applyBorder="1"/>
    <xf numFmtId="164" fontId="7" fillId="0" borderId="0" xfId="1" applyNumberFormat="1" applyFont="1" applyFill="1" applyBorder="1"/>
    <xf numFmtId="0" fontId="9" fillId="0" borderId="0" xfId="0" applyFont="1" applyFill="1"/>
    <xf numFmtId="0" fontId="2" fillId="10" borderId="0" xfId="0" applyFont="1" applyFill="1" applyBorder="1" applyAlignment="1">
      <alignment horizontal="left"/>
    </xf>
    <xf numFmtId="14" fontId="2" fillId="9" borderId="1" xfId="0" applyNumberFormat="1" applyFont="1" applyFill="1" applyBorder="1" applyAlignment="1">
      <alignment horizontal="center"/>
    </xf>
    <xf numFmtId="43" fontId="2" fillId="9" borderId="0" xfId="0" applyNumberFormat="1" applyFont="1" applyFill="1"/>
    <xf numFmtId="43" fontId="19" fillId="9" borderId="0" xfId="0" applyNumberFormat="1" applyFont="1" applyFill="1"/>
    <xf numFmtId="43" fontId="19" fillId="0" borderId="2" xfId="1" applyFont="1" applyFill="1" applyBorder="1"/>
    <xf numFmtId="164" fontId="19" fillId="0" borderId="2" xfId="1" applyNumberFormat="1" applyFont="1" applyFill="1" applyBorder="1"/>
    <xf numFmtId="164" fontId="2" fillId="0" borderId="1" xfId="1" applyNumberFormat="1" applyFont="1" applyFill="1" applyBorder="1"/>
    <xf numFmtId="164" fontId="2" fillId="0" borderId="2" xfId="0" applyNumberFormat="1" applyFont="1" applyFill="1" applyBorder="1" applyAlignment="1">
      <alignment horizontal="center"/>
    </xf>
    <xf numFmtId="43" fontId="3" fillId="0" borderId="2" xfId="1" applyFont="1" applyFill="1" applyBorder="1"/>
    <xf numFmtId="164" fontId="3" fillId="0" borderId="2" xfId="1" applyNumberFormat="1" applyFont="1" applyFill="1" applyBorder="1"/>
    <xf numFmtId="0" fontId="2" fillId="3" borderId="1" xfId="0" applyFont="1" applyFill="1" applyBorder="1" applyAlignment="1"/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6" fillId="0" borderId="5" xfId="0" applyFont="1" applyFill="1" applyBorder="1" applyAlignment="1">
      <alignment horizontal="left"/>
    </xf>
    <xf numFmtId="0" fontId="16" fillId="0" borderId="6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7" xfId="0" applyFont="1" applyBorder="1" applyAlignment="1">
      <alignment horizontal="center" wrapText="1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99FF"/>
      <color rgb="FFFFC000"/>
      <color rgb="FF00FF00"/>
      <color rgb="FF00FFFF"/>
      <color rgb="FFFF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333"/>
  <sheetViews>
    <sheetView tabSelected="1" workbookViewId="0">
      <pane ySplit="2" topLeftCell="A3" activePane="bottomLeft" state="frozen"/>
      <selection pane="bottomLeft" activeCell="E146" sqref="E146"/>
    </sheetView>
  </sheetViews>
  <sheetFormatPr defaultRowHeight="11.25"/>
  <cols>
    <col min="1" max="1" width="6.5546875" style="1" customWidth="1"/>
    <col min="2" max="2" width="8.6640625" style="26" bestFit="1" customWidth="1"/>
    <col min="3" max="3" width="10" style="1" customWidth="1"/>
    <col min="4" max="4" width="8.6640625" style="1" customWidth="1"/>
    <col min="5" max="5" width="9" style="1" bestFit="1" customWidth="1"/>
    <col min="6" max="6" width="8.5546875" style="1" customWidth="1"/>
    <col min="7" max="7" width="7.88671875" style="1" customWidth="1"/>
    <col min="8" max="8" width="10.88671875" style="1" customWidth="1"/>
    <col min="9" max="9" width="12.33203125" style="1" customWidth="1"/>
    <col min="10" max="10" width="8.6640625" style="1" customWidth="1"/>
    <col min="11" max="11" width="7.88671875" style="1" customWidth="1"/>
    <col min="12" max="12" width="8.6640625" style="1" customWidth="1"/>
    <col min="13" max="13" width="7.77734375" style="1" customWidth="1"/>
    <col min="14" max="14" width="9.77734375" style="1" customWidth="1"/>
    <col min="15" max="15" width="33.6640625" style="1" customWidth="1"/>
    <col min="16" max="16" width="9.77734375" style="1" customWidth="1"/>
    <col min="17" max="17" width="4.5546875" style="1" customWidth="1"/>
    <col min="18" max="18" width="9.6640625" style="1" bestFit="1" customWidth="1"/>
    <col min="19" max="20" width="8.109375" style="1" customWidth="1"/>
    <col min="21" max="21" width="8.88671875" style="1"/>
    <col min="22" max="22" width="9.5546875" style="1" customWidth="1"/>
    <col min="23" max="23" width="8.6640625" style="1" bestFit="1" customWidth="1"/>
    <col min="24" max="24" width="15.44140625" style="1" customWidth="1"/>
    <col min="25" max="25" width="11.44140625" style="1" customWidth="1"/>
    <col min="26" max="16384" width="8.88671875" style="1"/>
  </cols>
  <sheetData>
    <row r="1" spans="1:28" ht="12" thickBot="1">
      <c r="A1" s="180" t="s">
        <v>0</v>
      </c>
      <c r="B1" s="182" t="s">
        <v>195</v>
      </c>
      <c r="C1" s="183"/>
      <c r="D1" s="177" t="s">
        <v>262</v>
      </c>
      <c r="E1" s="178"/>
      <c r="F1" s="177" t="s">
        <v>235</v>
      </c>
      <c r="G1" s="178"/>
      <c r="H1" s="184" t="s">
        <v>446</v>
      </c>
      <c r="I1" s="185"/>
      <c r="J1" s="177" t="s">
        <v>263</v>
      </c>
      <c r="K1" s="178"/>
      <c r="L1" s="177" t="s">
        <v>264</v>
      </c>
      <c r="M1" s="179"/>
      <c r="R1" s="39"/>
      <c r="S1" s="39"/>
      <c r="T1" s="76"/>
      <c r="U1" s="76"/>
      <c r="V1" s="76"/>
      <c r="W1" s="76"/>
      <c r="X1" s="76"/>
      <c r="Y1" s="76"/>
    </row>
    <row r="2" spans="1:28" ht="23.25" thickBot="1">
      <c r="A2" s="181"/>
      <c r="B2" s="80"/>
      <c r="C2" s="81" t="s">
        <v>2</v>
      </c>
      <c r="D2" s="20" t="s">
        <v>19</v>
      </c>
      <c r="E2" s="20" t="s">
        <v>256</v>
      </c>
      <c r="F2" s="20" t="s">
        <v>19</v>
      </c>
      <c r="G2" s="20" t="s">
        <v>256</v>
      </c>
      <c r="H2" s="20" t="s">
        <v>19</v>
      </c>
      <c r="I2" s="20" t="s">
        <v>256</v>
      </c>
      <c r="J2" s="20" t="s">
        <v>19</v>
      </c>
      <c r="K2" s="20" t="s">
        <v>256</v>
      </c>
      <c r="L2" s="20" t="s">
        <v>19</v>
      </c>
      <c r="M2" s="20" t="s">
        <v>256</v>
      </c>
      <c r="N2" s="3"/>
      <c r="O2" s="3"/>
      <c r="P2" s="3"/>
      <c r="Q2" s="3"/>
      <c r="R2" s="176" t="s">
        <v>510</v>
      </c>
      <c r="S2" s="39"/>
      <c r="T2" s="76"/>
      <c r="U2" s="76"/>
      <c r="V2" s="76"/>
      <c r="W2" s="76"/>
      <c r="X2" s="76"/>
    </row>
    <row r="3" spans="1:28" ht="18">
      <c r="A3" s="16" t="s">
        <v>26</v>
      </c>
      <c r="B3" s="15">
        <v>33333</v>
      </c>
      <c r="C3" s="14">
        <v>44824</v>
      </c>
      <c r="D3" s="99"/>
      <c r="E3" s="100"/>
      <c r="F3" s="99"/>
      <c r="G3" s="100"/>
      <c r="H3" s="85"/>
      <c r="I3" s="85"/>
      <c r="J3" s="82">
        <v>33333</v>
      </c>
      <c r="K3" s="83">
        <v>99999</v>
      </c>
      <c r="L3" s="85"/>
      <c r="M3" s="86"/>
      <c r="N3" s="84" t="s">
        <v>193</v>
      </c>
      <c r="O3" s="29"/>
      <c r="P3" s="60" t="s">
        <v>192</v>
      </c>
      <c r="Q3" s="60"/>
      <c r="R3" s="60"/>
      <c r="S3" s="60"/>
      <c r="T3" s="39"/>
      <c r="U3" s="39"/>
      <c r="V3" s="39"/>
      <c r="W3" s="39"/>
      <c r="X3" s="39"/>
      <c r="Y3" s="39"/>
      <c r="Z3" s="39"/>
      <c r="AA3" s="39"/>
      <c r="AB3" s="39"/>
    </row>
    <row r="4" spans="1:28" s="17" customFormat="1">
      <c r="A4" s="16" t="s">
        <v>265</v>
      </c>
      <c r="B4" s="15">
        <v>574.69000000000005</v>
      </c>
      <c r="C4" s="14">
        <v>45679</v>
      </c>
      <c r="D4" s="78"/>
      <c r="E4" s="78"/>
      <c r="F4" s="78">
        <v>574.69000000000005</v>
      </c>
      <c r="G4" s="79">
        <v>3219</v>
      </c>
      <c r="H4" s="85"/>
      <c r="I4" s="85"/>
      <c r="J4" s="85">
        <v>957.35</v>
      </c>
      <c r="K4" s="140">
        <v>4567</v>
      </c>
      <c r="L4" s="85"/>
      <c r="M4" s="86"/>
      <c r="N4" s="55" t="s">
        <v>266</v>
      </c>
      <c r="O4" s="29"/>
      <c r="P4" s="46"/>
      <c r="Q4" s="46"/>
      <c r="R4" s="46"/>
      <c r="S4" s="46"/>
      <c r="T4" s="52"/>
      <c r="U4" s="52"/>
      <c r="V4" s="52"/>
      <c r="W4" s="52"/>
      <c r="X4" s="52"/>
      <c r="Y4" s="52"/>
      <c r="Z4" s="52"/>
      <c r="AA4" s="52"/>
      <c r="AB4" s="52"/>
    </row>
    <row r="5" spans="1:28" s="17" customFormat="1">
      <c r="A5" s="16" t="s">
        <v>332</v>
      </c>
      <c r="B5" s="15">
        <v>1546.57</v>
      </c>
      <c r="C5" s="14">
        <v>45679</v>
      </c>
      <c r="D5" s="78"/>
      <c r="E5" s="79"/>
      <c r="F5" s="15">
        <v>1546.57</v>
      </c>
      <c r="G5" s="79">
        <v>5225</v>
      </c>
      <c r="H5" s="85"/>
      <c r="I5" s="85"/>
      <c r="J5" s="85"/>
      <c r="K5" s="85"/>
      <c r="L5" s="85"/>
      <c r="M5" s="86"/>
      <c r="N5" s="55" t="s">
        <v>266</v>
      </c>
      <c r="O5" s="29"/>
      <c r="P5" s="46"/>
      <c r="Q5" s="46"/>
      <c r="R5" s="46"/>
      <c r="S5" s="46"/>
      <c r="T5" s="52"/>
      <c r="U5" s="52"/>
      <c r="V5" s="52"/>
      <c r="W5" s="52"/>
      <c r="X5" s="52"/>
      <c r="Y5" s="52"/>
      <c r="Z5" s="52"/>
      <c r="AA5" s="52"/>
      <c r="AB5" s="52"/>
    </row>
    <row r="6" spans="1:28">
      <c r="A6" s="16" t="s">
        <v>35</v>
      </c>
      <c r="B6" s="15">
        <v>1817.44</v>
      </c>
      <c r="C6" s="14">
        <v>45679</v>
      </c>
      <c r="D6" s="99"/>
      <c r="E6" s="100"/>
      <c r="F6" s="4"/>
      <c r="G6" s="4"/>
      <c r="H6" s="4"/>
      <c r="I6" s="4"/>
      <c r="J6" s="4"/>
      <c r="K6" s="4"/>
      <c r="L6" s="4">
        <f>B6</f>
        <v>1817.44</v>
      </c>
      <c r="M6" s="87">
        <v>5606</v>
      </c>
      <c r="N6" s="29"/>
      <c r="O6" s="105"/>
      <c r="P6" s="101" t="s">
        <v>380</v>
      </c>
      <c r="Q6" s="29"/>
      <c r="R6" s="39"/>
      <c r="S6" s="39"/>
      <c r="T6" s="39"/>
      <c r="U6" s="39"/>
      <c r="V6" s="39"/>
      <c r="W6" s="39"/>
      <c r="X6" s="39"/>
      <c r="Y6" s="39"/>
    </row>
    <row r="7" spans="1:28">
      <c r="A7" s="16" t="s">
        <v>36</v>
      </c>
      <c r="B7" s="15">
        <v>13453.29</v>
      </c>
      <c r="C7" s="14">
        <v>45679</v>
      </c>
      <c r="D7" s="99"/>
      <c r="E7" s="100"/>
      <c r="F7" s="4"/>
      <c r="G7" s="4"/>
      <c r="H7" s="4"/>
      <c r="I7" s="4"/>
      <c r="J7" s="4"/>
      <c r="K7" s="4"/>
      <c r="L7" s="4">
        <f>B7</f>
        <v>13453.29</v>
      </c>
      <c r="M7" s="87">
        <v>86975</v>
      </c>
      <c r="N7" s="29"/>
      <c r="O7" s="105"/>
      <c r="P7" s="101" t="s">
        <v>380</v>
      </c>
      <c r="Q7" s="2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spans="1:28">
      <c r="A8" s="16" t="s">
        <v>349</v>
      </c>
      <c r="B8" s="15">
        <v>360719.48</v>
      </c>
      <c r="C8" s="14">
        <v>45683</v>
      </c>
      <c r="D8" s="99"/>
      <c r="E8" s="100"/>
      <c r="F8" s="4"/>
      <c r="G8" s="4"/>
      <c r="H8" s="4"/>
      <c r="I8" s="4"/>
      <c r="J8" s="4"/>
      <c r="K8" s="4"/>
      <c r="L8" s="4">
        <f>B8</f>
        <v>360719.48</v>
      </c>
      <c r="M8" s="87">
        <v>1908800</v>
      </c>
      <c r="N8" s="29"/>
      <c r="O8" s="105"/>
      <c r="P8" s="101" t="s">
        <v>380</v>
      </c>
      <c r="Q8" s="29"/>
      <c r="R8" s="39"/>
      <c r="S8" s="39"/>
      <c r="T8" s="39"/>
      <c r="U8" s="39"/>
      <c r="V8" s="39"/>
    </row>
    <row r="9" spans="1:28">
      <c r="A9" s="16" t="s">
        <v>350</v>
      </c>
      <c r="B9" s="4">
        <v>220722.56</v>
      </c>
      <c r="C9" s="14">
        <v>45683</v>
      </c>
      <c r="D9" s="78"/>
      <c r="E9" s="79"/>
      <c r="F9" s="4"/>
      <c r="G9" s="4"/>
      <c r="H9" s="4"/>
      <c r="I9" s="4"/>
      <c r="J9" s="99"/>
      <c r="K9" s="4"/>
      <c r="L9" s="4"/>
      <c r="M9" s="87"/>
      <c r="N9" s="103">
        <f>B9</f>
        <v>220722.56</v>
      </c>
      <c r="O9" s="105"/>
      <c r="P9" s="101" t="s">
        <v>380</v>
      </c>
      <c r="Q9" s="29"/>
      <c r="R9" s="39"/>
      <c r="S9" s="39"/>
      <c r="T9" s="39"/>
      <c r="U9" s="39"/>
      <c r="V9" s="39"/>
      <c r="W9" s="39"/>
    </row>
    <row r="10" spans="1:28">
      <c r="A10" s="16" t="s">
        <v>351</v>
      </c>
      <c r="B10" s="4">
        <v>264206.58</v>
      </c>
      <c r="C10" s="14">
        <v>45683</v>
      </c>
      <c r="D10" s="78"/>
      <c r="E10" s="79"/>
      <c r="F10" s="99"/>
      <c r="G10" s="100"/>
      <c r="H10" s="4"/>
      <c r="I10" s="4"/>
      <c r="J10" s="99"/>
      <c r="K10" s="4"/>
      <c r="L10" s="4"/>
      <c r="M10" s="87"/>
      <c r="N10" s="103">
        <f>B10</f>
        <v>264206.58</v>
      </c>
      <c r="O10" s="46" t="s">
        <v>204</v>
      </c>
      <c r="P10" s="101" t="s">
        <v>380</v>
      </c>
      <c r="Q10" s="29"/>
      <c r="R10" s="39"/>
      <c r="S10" s="39"/>
      <c r="T10" s="39"/>
      <c r="U10" s="39"/>
      <c r="V10" s="39"/>
      <c r="W10" s="39"/>
    </row>
    <row r="11" spans="1:28">
      <c r="A11" s="16" t="s">
        <v>151</v>
      </c>
      <c r="B11" s="4">
        <v>239801.58</v>
      </c>
      <c r="C11" s="14">
        <v>45683</v>
      </c>
      <c r="D11" s="99"/>
      <c r="E11" s="100"/>
      <c r="F11" s="4"/>
      <c r="G11" s="4"/>
      <c r="H11" s="4"/>
      <c r="I11" s="4"/>
      <c r="J11" s="4"/>
      <c r="K11" s="4"/>
      <c r="L11" s="4">
        <f>B11</f>
        <v>239801.58</v>
      </c>
      <c r="M11" s="87">
        <v>456340</v>
      </c>
      <c r="N11" s="29"/>
      <c r="O11" s="29"/>
      <c r="P11" s="101" t="s">
        <v>380</v>
      </c>
      <c r="Q11" s="29"/>
      <c r="R11" s="29"/>
      <c r="S11" s="29"/>
      <c r="T11" s="29"/>
      <c r="U11" s="29"/>
      <c r="V11" s="29"/>
      <c r="W11" s="29"/>
      <c r="X11" s="29"/>
      <c r="Y11" s="29"/>
    </row>
    <row r="12" spans="1:28">
      <c r="A12" s="16" t="s">
        <v>154</v>
      </c>
      <c r="B12" s="4">
        <v>202961.89</v>
      </c>
      <c r="C12" s="14">
        <v>45683</v>
      </c>
      <c r="D12" s="78"/>
      <c r="E12" s="79"/>
      <c r="F12" s="4"/>
      <c r="G12" s="4"/>
      <c r="H12" s="4"/>
      <c r="I12" s="4"/>
      <c r="J12" s="99"/>
      <c r="K12" s="4"/>
      <c r="L12" s="4"/>
      <c r="M12" s="4"/>
      <c r="N12" s="104">
        <f>B12</f>
        <v>202961.89</v>
      </c>
      <c r="O12" s="29"/>
      <c r="P12" s="101" t="s">
        <v>380</v>
      </c>
      <c r="Q12" s="29"/>
      <c r="R12" s="29"/>
      <c r="S12" s="29"/>
      <c r="T12" s="29"/>
      <c r="U12" s="29"/>
      <c r="V12" s="29"/>
      <c r="W12" s="29"/>
      <c r="X12" s="29"/>
      <c r="Y12" s="29"/>
    </row>
    <row r="13" spans="1:28" s="17" customFormat="1">
      <c r="A13" s="16" t="s">
        <v>236</v>
      </c>
      <c r="B13" s="4">
        <v>-4902.96</v>
      </c>
      <c r="C13" s="14">
        <v>45683</v>
      </c>
      <c r="D13" s="78"/>
      <c r="E13" s="79"/>
      <c r="F13" s="99"/>
      <c r="G13" s="100"/>
      <c r="H13" s="4"/>
      <c r="I13" s="4"/>
      <c r="J13" s="99"/>
      <c r="K13" s="4"/>
      <c r="L13" s="4"/>
      <c r="M13" s="4"/>
      <c r="N13" s="104">
        <f>B13</f>
        <v>-4902.96</v>
      </c>
      <c r="O13" s="46" t="s">
        <v>267</v>
      </c>
      <c r="P13" s="101" t="s">
        <v>380</v>
      </c>
      <c r="Q13" s="29"/>
      <c r="R13" s="29"/>
      <c r="S13" s="29"/>
      <c r="T13" s="29"/>
      <c r="U13" s="29"/>
      <c r="V13" s="29"/>
      <c r="W13" s="29"/>
      <c r="X13" s="29"/>
      <c r="Y13" s="29"/>
    </row>
    <row r="14" spans="1:28">
      <c r="A14" s="16" t="s">
        <v>178</v>
      </c>
      <c r="B14" s="15">
        <v>21586.400000000001</v>
      </c>
      <c r="C14" s="14">
        <v>45684</v>
      </c>
      <c r="D14" s="99"/>
      <c r="E14" s="100"/>
      <c r="F14" s="4"/>
      <c r="G14" s="4"/>
      <c r="H14" s="4"/>
      <c r="I14" s="4"/>
      <c r="J14" s="4"/>
      <c r="K14" s="4"/>
      <c r="L14" s="4">
        <f>B14</f>
        <v>21586.400000000001</v>
      </c>
      <c r="M14" s="87">
        <v>76954</v>
      </c>
      <c r="N14" s="29"/>
      <c r="O14" s="105"/>
      <c r="P14" s="101" t="s">
        <v>380</v>
      </c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28">
      <c r="A15" s="16" t="s">
        <v>179</v>
      </c>
      <c r="B15" s="15">
        <v>17020.82</v>
      </c>
      <c r="C15" s="14">
        <v>45688</v>
      </c>
      <c r="D15" s="99"/>
      <c r="E15" s="100"/>
      <c r="F15" s="4"/>
      <c r="G15" s="4"/>
      <c r="H15" s="4"/>
      <c r="I15" s="4"/>
      <c r="J15" s="4"/>
      <c r="K15" s="4"/>
      <c r="L15" s="4">
        <f>B15</f>
        <v>17020.82</v>
      </c>
      <c r="M15" s="87">
        <v>55160</v>
      </c>
      <c r="N15" s="29"/>
      <c r="O15" s="105"/>
      <c r="P15" s="101" t="s">
        <v>380</v>
      </c>
      <c r="Q15" s="29"/>
      <c r="R15" s="29"/>
      <c r="S15" s="29"/>
      <c r="T15" s="29"/>
      <c r="U15" s="29"/>
      <c r="V15" s="29"/>
    </row>
    <row r="16" spans="1:28">
      <c r="A16" s="16" t="s">
        <v>147</v>
      </c>
      <c r="B16" s="15">
        <v>16925.12</v>
      </c>
      <c r="C16" s="14">
        <v>45679</v>
      </c>
      <c r="D16" s="99"/>
      <c r="E16" s="100"/>
      <c r="F16" s="4"/>
      <c r="G16" s="4"/>
      <c r="H16" s="4"/>
      <c r="I16" s="4"/>
      <c r="J16" s="4"/>
      <c r="K16" s="4"/>
      <c r="L16" s="4">
        <f>B16</f>
        <v>16925.12</v>
      </c>
      <c r="M16" s="87">
        <v>86990</v>
      </c>
      <c r="N16" s="29"/>
      <c r="O16" s="105"/>
      <c r="P16" s="105" t="s">
        <v>509</v>
      </c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spans="1:29" s="17" customFormat="1">
      <c r="A17" s="16" t="s">
        <v>234</v>
      </c>
      <c r="B17" s="15">
        <v>77</v>
      </c>
      <c r="C17" s="14">
        <v>45679</v>
      </c>
      <c r="D17" s="4"/>
      <c r="E17" s="4"/>
      <c r="F17" s="4"/>
      <c r="G17" s="4"/>
      <c r="H17" s="4"/>
      <c r="I17" s="4"/>
      <c r="J17" s="4"/>
      <c r="K17" s="4"/>
      <c r="L17" s="4">
        <f>B17</f>
        <v>77</v>
      </c>
      <c r="M17" s="87">
        <v>607</v>
      </c>
      <c r="N17" s="29"/>
      <c r="O17" s="105"/>
      <c r="P17" s="105" t="s">
        <v>509</v>
      </c>
      <c r="Q17" s="29"/>
      <c r="R17" s="29"/>
      <c r="S17" s="29"/>
      <c r="T17" s="29"/>
      <c r="U17" s="29"/>
      <c r="V17" s="29"/>
      <c r="Y17" s="55"/>
    </row>
    <row r="18" spans="1:29">
      <c r="A18" s="16" t="s">
        <v>237</v>
      </c>
      <c r="B18" s="15">
        <v>18721.11</v>
      </c>
      <c r="C18" s="14">
        <v>45684</v>
      </c>
      <c r="D18" s="99"/>
      <c r="E18" s="100"/>
      <c r="F18" s="4"/>
      <c r="G18" s="4"/>
      <c r="H18" s="4"/>
      <c r="I18" s="4"/>
      <c r="J18" s="4"/>
      <c r="K18" s="4"/>
      <c r="L18" s="4">
        <f>B18</f>
        <v>18721.11</v>
      </c>
      <c r="M18" s="87">
        <v>84175</v>
      </c>
      <c r="N18" s="29"/>
      <c r="O18" s="28" t="s">
        <v>204</v>
      </c>
      <c r="P18" s="101" t="s">
        <v>380</v>
      </c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9">
      <c r="A19" s="16" t="s">
        <v>257</v>
      </c>
      <c r="B19" s="15">
        <v>49483.62</v>
      </c>
      <c r="C19" s="14">
        <v>45684</v>
      </c>
      <c r="D19" s="78">
        <f>B19</f>
        <v>49483.62</v>
      </c>
      <c r="E19" s="79">
        <v>317261</v>
      </c>
      <c r="F19" s="4"/>
      <c r="G19" s="4"/>
      <c r="H19" s="4"/>
      <c r="I19" s="4"/>
      <c r="J19" s="4"/>
      <c r="K19" s="4"/>
      <c r="L19" s="4"/>
      <c r="M19" s="87"/>
      <c r="N19" s="29"/>
      <c r="O19" s="98" t="s">
        <v>204</v>
      </c>
      <c r="P19" s="101" t="s">
        <v>380</v>
      </c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8"/>
    </row>
    <row r="20" spans="1:29">
      <c r="A20" s="16" t="s">
        <v>53</v>
      </c>
      <c r="B20" s="4">
        <v>98187.19</v>
      </c>
      <c r="C20" s="14">
        <v>45684</v>
      </c>
      <c r="D20" s="4"/>
      <c r="E20" s="4"/>
      <c r="F20" s="4"/>
      <c r="G20" s="4"/>
      <c r="H20" s="4"/>
      <c r="I20" s="4"/>
      <c r="J20" s="4">
        <f>B20</f>
        <v>98187.19</v>
      </c>
      <c r="K20" s="87">
        <v>276148</v>
      </c>
      <c r="L20" s="4"/>
      <c r="M20" s="87"/>
      <c r="N20" s="29"/>
      <c r="O20" s="46" t="s">
        <v>217</v>
      </c>
      <c r="P20" s="105" t="s">
        <v>509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9">
      <c r="A21" s="16" t="s">
        <v>54</v>
      </c>
      <c r="B21" s="4">
        <v>139499.75</v>
      </c>
      <c r="C21" s="14">
        <v>45684</v>
      </c>
      <c r="D21" s="78"/>
      <c r="E21" s="79"/>
      <c r="F21" s="4"/>
      <c r="G21" s="4"/>
      <c r="H21" s="4"/>
      <c r="I21" s="4"/>
      <c r="J21" s="4"/>
      <c r="K21" s="4"/>
      <c r="L21" s="4">
        <f>B21</f>
        <v>139499.75</v>
      </c>
      <c r="M21" s="87">
        <v>73038</v>
      </c>
      <c r="N21" s="29"/>
      <c r="O21" s="105"/>
      <c r="P21" s="101" t="s">
        <v>380</v>
      </c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>
      <c r="A22" s="16" t="s">
        <v>133</v>
      </c>
      <c r="B22" s="4">
        <v>26117.93</v>
      </c>
      <c r="C22" s="14">
        <v>45684</v>
      </c>
      <c r="D22" s="78">
        <v>2288</v>
      </c>
      <c r="E22" s="79">
        <v>2812</v>
      </c>
      <c r="F22" s="4"/>
      <c r="G22" s="4"/>
      <c r="H22" s="4">
        <v>8596.82</v>
      </c>
      <c r="I22" s="4">
        <v>17507</v>
      </c>
      <c r="J22" s="4"/>
      <c r="K22" s="4"/>
      <c r="L22" s="4"/>
      <c r="M22" s="4"/>
      <c r="N22" s="29"/>
      <c r="O22" s="46" t="s">
        <v>208</v>
      </c>
      <c r="P22" s="105" t="s">
        <v>509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  <c r="AB22" s="46"/>
    </row>
    <row r="23" spans="1:29" s="17" customFormat="1">
      <c r="A23" s="16" t="s">
        <v>132</v>
      </c>
      <c r="B23" s="4">
        <v>1691.56</v>
      </c>
      <c r="C23" s="14">
        <v>45684</v>
      </c>
      <c r="D23" s="99"/>
      <c r="E23" s="100"/>
      <c r="F23" s="4"/>
      <c r="G23" s="4"/>
      <c r="H23" s="4"/>
      <c r="I23" s="4"/>
      <c r="J23" s="4"/>
      <c r="K23" s="4"/>
      <c r="L23" s="4">
        <f>B23</f>
        <v>1691.56</v>
      </c>
      <c r="M23" s="87">
        <v>6492</v>
      </c>
      <c r="N23" s="29"/>
      <c r="O23" s="29"/>
      <c r="P23" s="105" t="s">
        <v>509</v>
      </c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1:29" s="17" customFormat="1">
      <c r="A24" s="16" t="s">
        <v>161</v>
      </c>
      <c r="B24" s="15">
        <v>1.22</v>
      </c>
      <c r="C24" s="14">
        <v>44814</v>
      </c>
      <c r="D24" s="99"/>
      <c r="E24" s="100"/>
      <c r="F24" s="4"/>
      <c r="G24" s="4"/>
      <c r="H24" s="4"/>
      <c r="I24" s="4"/>
      <c r="J24" s="4"/>
      <c r="K24" s="4"/>
      <c r="L24" s="4">
        <v>1.22</v>
      </c>
      <c r="M24" s="87">
        <v>5</v>
      </c>
      <c r="N24" s="29"/>
      <c r="O24" s="29"/>
      <c r="P24" s="105" t="s">
        <v>509</v>
      </c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spans="1:29" s="17" customFormat="1">
      <c r="A25" s="16" t="s">
        <v>400</v>
      </c>
      <c r="B25" s="4">
        <v>12670.7</v>
      </c>
      <c r="C25" s="14">
        <v>45684</v>
      </c>
      <c r="D25" s="99"/>
      <c r="E25" s="100"/>
      <c r="F25" s="4"/>
      <c r="G25" s="4"/>
      <c r="H25" s="4"/>
      <c r="I25" s="4"/>
      <c r="J25" s="4"/>
      <c r="K25" s="4"/>
      <c r="L25" s="4">
        <f>B25</f>
        <v>12670.7</v>
      </c>
      <c r="M25" s="87">
        <v>25565</v>
      </c>
      <c r="N25" s="29"/>
      <c r="O25" s="29"/>
      <c r="P25" s="105" t="s">
        <v>509</v>
      </c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s="17" customFormat="1">
      <c r="A26" s="16" t="s">
        <v>401</v>
      </c>
      <c r="B26" s="4">
        <v>9767.84</v>
      </c>
      <c r="C26" s="14">
        <v>45684</v>
      </c>
      <c r="D26" s="99"/>
      <c r="E26" s="100"/>
      <c r="F26" s="4"/>
      <c r="G26" s="4"/>
      <c r="H26" s="4"/>
      <c r="I26" s="4"/>
      <c r="J26" s="4">
        <f>B26</f>
        <v>9767.84</v>
      </c>
      <c r="K26" s="87">
        <v>20415</v>
      </c>
      <c r="L26" s="4"/>
      <c r="M26" s="4"/>
      <c r="N26" s="29"/>
      <c r="O26" s="46" t="s">
        <v>405</v>
      </c>
      <c r="P26" s="105" t="s">
        <v>509</v>
      </c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s="17" customFormat="1">
      <c r="A27" s="16" t="s">
        <v>403</v>
      </c>
      <c r="B27" s="4">
        <v>15425</v>
      </c>
      <c r="C27" s="14">
        <v>45684</v>
      </c>
      <c r="D27" s="99"/>
      <c r="E27" s="100"/>
      <c r="F27" s="4"/>
      <c r="G27" s="4"/>
      <c r="H27" s="4"/>
      <c r="I27" s="4"/>
      <c r="J27" s="4"/>
      <c r="K27" s="4"/>
      <c r="L27" s="4">
        <f>B27</f>
        <v>15425</v>
      </c>
      <c r="M27" s="87">
        <v>63082</v>
      </c>
      <c r="N27" s="29"/>
      <c r="O27" s="29"/>
      <c r="P27" s="101" t="s">
        <v>380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spans="1:29" s="17" customFormat="1">
      <c r="A28" s="16" t="s">
        <v>404</v>
      </c>
      <c r="B28" s="4">
        <v>12175</v>
      </c>
      <c r="C28" s="14">
        <v>45684</v>
      </c>
      <c r="D28" s="99"/>
      <c r="E28" s="100"/>
      <c r="F28" s="4"/>
      <c r="G28" s="4"/>
      <c r="H28" s="4"/>
      <c r="I28" s="4"/>
      <c r="J28" s="4">
        <f>B28</f>
        <v>12175</v>
      </c>
      <c r="K28" s="87">
        <v>26415</v>
      </c>
      <c r="L28" s="4"/>
      <c r="M28" s="4"/>
      <c r="N28" s="29"/>
      <c r="O28" s="46" t="s">
        <v>405</v>
      </c>
      <c r="P28" s="105" t="s">
        <v>509</v>
      </c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 spans="1:29" s="17" customFormat="1">
      <c r="A29" s="16" t="s">
        <v>182</v>
      </c>
      <c r="B29" s="4">
        <v>10305.120000000001</v>
      </c>
      <c r="C29" s="14">
        <v>45684</v>
      </c>
      <c r="D29" s="99"/>
      <c r="E29" s="100"/>
      <c r="F29" s="4"/>
      <c r="G29" s="4"/>
      <c r="H29" s="4"/>
      <c r="I29" s="4"/>
      <c r="J29" s="4"/>
      <c r="K29" s="4"/>
      <c r="L29" s="4">
        <f>B29</f>
        <v>10305.120000000001</v>
      </c>
      <c r="M29" s="87">
        <v>25170</v>
      </c>
      <c r="N29" s="29"/>
      <c r="O29" s="29"/>
      <c r="P29" s="101" t="s">
        <v>380</v>
      </c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 spans="1:29" s="17" customFormat="1">
      <c r="A30" s="16" t="s">
        <v>162</v>
      </c>
      <c r="B30" s="4">
        <v>802.5</v>
      </c>
      <c r="C30" s="14">
        <v>45684</v>
      </c>
      <c r="D30" s="99"/>
      <c r="E30" s="100"/>
      <c r="F30" s="4"/>
      <c r="G30" s="4"/>
      <c r="H30" s="4"/>
      <c r="I30" s="4"/>
      <c r="J30" s="4"/>
      <c r="K30" s="4"/>
      <c r="L30" s="4">
        <f>B30</f>
        <v>802.5</v>
      </c>
      <c r="M30" s="87">
        <v>2996</v>
      </c>
      <c r="N30" s="29"/>
      <c r="O30" s="29"/>
      <c r="P30" s="101" t="s">
        <v>380</v>
      </c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</row>
    <row r="31" spans="1:29" s="17" customFormat="1">
      <c r="A31" s="16" t="s">
        <v>163</v>
      </c>
      <c r="B31" s="4">
        <v>160.5</v>
      </c>
      <c r="C31" s="14">
        <v>45684</v>
      </c>
      <c r="D31" s="99"/>
      <c r="E31" s="100"/>
      <c r="F31" s="4"/>
      <c r="G31" s="4"/>
      <c r="H31" s="4"/>
      <c r="I31" s="4"/>
      <c r="J31" s="4"/>
      <c r="K31" s="4"/>
      <c r="L31" s="4">
        <f>B31</f>
        <v>160.5</v>
      </c>
      <c r="M31" s="87">
        <v>593</v>
      </c>
      <c r="N31" s="29"/>
      <c r="O31" s="29"/>
      <c r="P31" s="101" t="s">
        <v>380</v>
      </c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9" s="17" customFormat="1">
      <c r="A32" s="16" t="s">
        <v>160</v>
      </c>
      <c r="B32" s="4">
        <v>6.08</v>
      </c>
      <c r="C32" s="14">
        <v>45500</v>
      </c>
      <c r="D32" s="99"/>
      <c r="E32" s="100"/>
      <c r="F32" s="4"/>
      <c r="G32" s="4"/>
      <c r="H32" s="4"/>
      <c r="I32" s="4"/>
      <c r="J32" s="4"/>
      <c r="K32" s="4"/>
      <c r="L32" s="4">
        <f>B32</f>
        <v>6.08</v>
      </c>
      <c r="M32" s="87">
        <v>24</v>
      </c>
      <c r="N32" s="29"/>
      <c r="O32" s="29"/>
      <c r="P32" s="101" t="s">
        <v>380</v>
      </c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9" s="17" customFormat="1">
      <c r="A33" s="16" t="s">
        <v>159</v>
      </c>
      <c r="B33" s="4">
        <v>65401.25</v>
      </c>
      <c r="C33" s="14">
        <v>45684</v>
      </c>
      <c r="D33" s="99"/>
      <c r="E33" s="100"/>
      <c r="F33" s="4"/>
      <c r="G33" s="4"/>
      <c r="H33" s="4"/>
      <c r="I33" s="4"/>
      <c r="J33" s="4"/>
      <c r="K33" s="4"/>
      <c r="L33" s="4">
        <v>24183.24</v>
      </c>
      <c r="M33" s="87">
        <v>99114</v>
      </c>
      <c r="N33" s="29"/>
      <c r="O33" s="29"/>
      <c r="P33" s="101" t="s">
        <v>380</v>
      </c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9" s="17" customFormat="1">
      <c r="A34" s="16" t="s">
        <v>168</v>
      </c>
      <c r="B34" s="4">
        <v>420.41</v>
      </c>
      <c r="C34" s="14">
        <v>45684</v>
      </c>
      <c r="D34" s="99"/>
      <c r="E34" s="100"/>
      <c r="F34" s="4"/>
      <c r="G34" s="4"/>
      <c r="H34" s="4"/>
      <c r="I34" s="4"/>
      <c r="J34" s="4"/>
      <c r="K34" s="4"/>
      <c r="L34" s="4">
        <f>B34</f>
        <v>420.41</v>
      </c>
      <c r="M34" s="87">
        <v>1153</v>
      </c>
      <c r="N34" s="29"/>
      <c r="O34" s="29"/>
      <c r="P34" s="101" t="s">
        <v>380</v>
      </c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9" s="17" customFormat="1">
      <c r="A35" s="16" t="s">
        <v>167</v>
      </c>
      <c r="B35" s="4">
        <v>1.29</v>
      </c>
      <c r="C35" s="14">
        <v>45353</v>
      </c>
      <c r="D35" s="99"/>
      <c r="E35" s="100"/>
      <c r="F35" s="4"/>
      <c r="G35" s="4"/>
      <c r="H35" s="4"/>
      <c r="I35" s="4"/>
      <c r="J35" s="4"/>
      <c r="K35" s="4"/>
      <c r="L35" s="4">
        <f>B35</f>
        <v>1.29</v>
      </c>
      <c r="M35" s="87">
        <v>10</v>
      </c>
      <c r="N35" s="29"/>
      <c r="O35" s="29"/>
      <c r="P35" s="101" t="s">
        <v>380</v>
      </c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9" s="17" customFormat="1">
      <c r="A36" s="16" t="s">
        <v>183</v>
      </c>
      <c r="B36" s="4">
        <v>29.17</v>
      </c>
      <c r="C36" s="14">
        <v>45684</v>
      </c>
      <c r="D36" s="99"/>
      <c r="E36" s="100"/>
      <c r="F36" s="4"/>
      <c r="G36" s="4"/>
      <c r="H36" s="4"/>
      <c r="I36" s="4"/>
      <c r="J36" s="4"/>
      <c r="K36" s="4"/>
      <c r="L36" s="4">
        <f>B36</f>
        <v>29.17</v>
      </c>
      <c r="M36" s="87">
        <v>135</v>
      </c>
      <c r="N36" s="29"/>
      <c r="O36" s="29"/>
      <c r="P36" s="101" t="s">
        <v>380</v>
      </c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9" s="17" customFormat="1">
      <c r="A37" s="16" t="s">
        <v>202</v>
      </c>
      <c r="B37" s="4">
        <v>1696.87</v>
      </c>
      <c r="C37" s="14">
        <v>45504</v>
      </c>
      <c r="D37" s="99"/>
      <c r="E37" s="100"/>
      <c r="F37" s="4"/>
      <c r="G37" s="4"/>
      <c r="H37" s="4"/>
      <c r="I37" s="4"/>
      <c r="J37" s="4"/>
      <c r="K37" s="4"/>
      <c r="L37" s="4">
        <f>B37</f>
        <v>1696.87</v>
      </c>
      <c r="M37" s="89">
        <v>3333</v>
      </c>
      <c r="N37" s="29"/>
      <c r="O37" s="29"/>
      <c r="P37" s="101" t="s">
        <v>380</v>
      </c>
      <c r="Q37" s="29"/>
      <c r="R37" s="29"/>
      <c r="S37" s="29"/>
      <c r="T37" s="29"/>
      <c r="U37" s="29"/>
      <c r="V37" s="29"/>
      <c r="W37" s="29"/>
      <c r="X37" s="29"/>
      <c r="Y37" s="55"/>
    </row>
    <row r="38" spans="1:29" s="17" customFormat="1">
      <c r="A38" s="16" t="s">
        <v>378</v>
      </c>
      <c r="B38" s="15">
        <v>3084</v>
      </c>
      <c r="C38" s="14">
        <v>45684</v>
      </c>
      <c r="D38" s="78">
        <f>B38</f>
        <v>3084</v>
      </c>
      <c r="E38" s="79">
        <v>7345</v>
      </c>
      <c r="F38" s="4"/>
      <c r="G38" s="4"/>
      <c r="H38" s="4"/>
      <c r="I38" s="4"/>
      <c r="J38" s="4"/>
      <c r="K38" s="4"/>
      <c r="L38" s="99"/>
      <c r="M38" s="100"/>
      <c r="N38" s="29"/>
      <c r="O38" s="29"/>
      <c r="P38" s="101" t="s">
        <v>380</v>
      </c>
      <c r="Q38" s="29"/>
      <c r="R38" s="29"/>
      <c r="S38" s="29"/>
      <c r="T38" s="29"/>
      <c r="U38" s="29"/>
      <c r="V38" s="29"/>
      <c r="W38" s="29"/>
      <c r="X38" s="29"/>
      <c r="Y38" s="55"/>
    </row>
    <row r="39" spans="1:29" s="17" customFormat="1">
      <c r="A39" s="16" t="s">
        <v>225</v>
      </c>
      <c r="B39" s="4">
        <v>99790.59</v>
      </c>
      <c r="C39" s="14">
        <v>45684</v>
      </c>
      <c r="D39" s="4">
        <v>27568.16</v>
      </c>
      <c r="E39" s="79">
        <v>148256</v>
      </c>
      <c r="F39" s="4"/>
      <c r="G39" s="4"/>
      <c r="H39" s="4"/>
      <c r="I39" s="4"/>
      <c r="J39" s="4"/>
      <c r="K39" s="4"/>
      <c r="L39" s="4"/>
      <c r="M39" s="87"/>
      <c r="N39" s="29"/>
      <c r="O39" s="46"/>
      <c r="P39" s="101" t="s">
        <v>380</v>
      </c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</row>
    <row r="40" spans="1:29" s="17" customFormat="1">
      <c r="A40" s="16" t="s">
        <v>205</v>
      </c>
      <c r="B40" s="4">
        <v>29771.919999999998</v>
      </c>
      <c r="C40" s="14">
        <v>45684</v>
      </c>
      <c r="D40" s="99"/>
      <c r="E40" s="100"/>
      <c r="F40" s="4"/>
      <c r="G40" s="87"/>
      <c r="H40" s="4"/>
      <c r="I40" s="4"/>
      <c r="J40" s="4"/>
      <c r="K40" s="4"/>
      <c r="L40" s="4">
        <v>1391.95</v>
      </c>
      <c r="M40" s="87">
        <v>5110</v>
      </c>
      <c r="N40" s="29"/>
      <c r="O40" s="29"/>
      <c r="P40" s="101" t="s">
        <v>380</v>
      </c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</row>
    <row r="41" spans="1:29" s="17" customFormat="1">
      <c r="A41" s="16" t="s">
        <v>377</v>
      </c>
      <c r="B41" s="4">
        <v>16586.169999999998</v>
      </c>
      <c r="C41" s="14">
        <v>45684</v>
      </c>
      <c r="D41" s="124"/>
      <c r="E41" s="89"/>
      <c r="F41" s="4"/>
      <c r="G41" s="87"/>
      <c r="H41" s="4"/>
      <c r="I41" s="4"/>
      <c r="J41" s="4"/>
      <c r="K41" s="4"/>
      <c r="L41" s="4"/>
      <c r="M41" s="87"/>
      <c r="N41" s="29"/>
      <c r="O41" s="29"/>
      <c r="P41" s="101" t="s">
        <v>380</v>
      </c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</row>
    <row r="42" spans="1:29" s="17" customFormat="1">
      <c r="A42" s="16" t="s">
        <v>497</v>
      </c>
      <c r="B42" s="4">
        <v>16505.580000000002</v>
      </c>
      <c r="C42" s="14">
        <v>45685</v>
      </c>
      <c r="D42" s="4">
        <v>2822.74</v>
      </c>
      <c r="E42" s="87">
        <v>5812</v>
      </c>
      <c r="F42" s="4"/>
      <c r="G42" s="87"/>
      <c r="H42" s="4"/>
      <c r="I42" s="4"/>
      <c r="J42" s="4"/>
      <c r="K42" s="4"/>
      <c r="L42" s="99"/>
      <c r="M42" s="100"/>
      <c r="N42" s="29"/>
      <c r="O42" s="29"/>
      <c r="P42" s="101" t="s">
        <v>380</v>
      </c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</row>
    <row r="43" spans="1:29" s="17" customFormat="1">
      <c r="A43" s="16" t="s">
        <v>170</v>
      </c>
      <c r="B43" s="15">
        <v>22.01</v>
      </c>
      <c r="C43" s="14">
        <v>45685</v>
      </c>
      <c r="D43" s="99"/>
      <c r="E43" s="100"/>
      <c r="F43" s="4"/>
      <c r="G43" s="87"/>
      <c r="H43" s="4"/>
      <c r="I43" s="4"/>
      <c r="J43" s="4"/>
      <c r="K43" s="87"/>
      <c r="L43" s="4">
        <f>B43</f>
        <v>22.01</v>
      </c>
      <c r="M43" s="87">
        <v>550</v>
      </c>
      <c r="N43" s="29"/>
      <c r="O43" s="29"/>
      <c r="P43" s="101" t="s">
        <v>380</v>
      </c>
      <c r="Q43" s="29"/>
      <c r="R43" s="29"/>
      <c r="S43" s="29"/>
      <c r="T43" s="29"/>
      <c r="U43" s="29"/>
      <c r="V43" s="29"/>
      <c r="W43" s="29"/>
      <c r="X43" s="29"/>
      <c r="Y43" s="55"/>
    </row>
    <row r="44" spans="1:29" s="17" customFormat="1">
      <c r="A44" s="16" t="s">
        <v>211</v>
      </c>
      <c r="B44" s="4">
        <v>528.97</v>
      </c>
      <c r="C44" s="14">
        <v>45685</v>
      </c>
      <c r="D44" s="99"/>
      <c r="E44" s="100"/>
      <c r="F44" s="4"/>
      <c r="G44" s="87"/>
      <c r="H44" s="4"/>
      <c r="I44" s="4"/>
      <c r="J44" s="4"/>
      <c r="K44" s="87"/>
      <c r="L44" s="4">
        <f>B44</f>
        <v>528.97</v>
      </c>
      <c r="M44" s="87">
        <v>1456</v>
      </c>
      <c r="N44" s="29"/>
      <c r="O44" s="29"/>
      <c r="P44" s="101" t="s">
        <v>380</v>
      </c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9">
      <c r="A45" s="16" t="s">
        <v>52</v>
      </c>
      <c r="B45" s="85">
        <v>485447.66</v>
      </c>
      <c r="C45" s="14">
        <v>45685</v>
      </c>
      <c r="D45" s="174"/>
      <c r="E45" s="174"/>
      <c r="F45" s="174"/>
      <c r="G45" s="175"/>
      <c r="H45" s="174"/>
      <c r="I45" s="174"/>
      <c r="J45" s="99"/>
      <c r="K45" s="100"/>
      <c r="L45" s="174"/>
      <c r="M45" s="175"/>
      <c r="N45" s="131">
        <v>143190.96</v>
      </c>
      <c r="O45" s="123" t="s">
        <v>409</v>
      </c>
      <c r="P45" s="105" t="s">
        <v>509</v>
      </c>
      <c r="Q45" s="69"/>
      <c r="R45" s="46" t="s">
        <v>218</v>
      </c>
      <c r="S45" s="69"/>
      <c r="T45" s="105"/>
      <c r="U45" s="69"/>
      <c r="V45" s="69"/>
      <c r="W45" s="69"/>
      <c r="X45" s="69"/>
      <c r="Y45" s="69"/>
      <c r="Z45" s="69"/>
    </row>
    <row r="46" spans="1:29" s="17" customFormat="1">
      <c r="A46" s="16" t="s">
        <v>410</v>
      </c>
      <c r="B46" s="85">
        <v>27101.09</v>
      </c>
      <c r="C46" s="14">
        <v>45685</v>
      </c>
      <c r="D46" s="99"/>
      <c r="E46" s="100"/>
      <c r="F46" s="85">
        <f>B46</f>
        <v>27101.09</v>
      </c>
      <c r="G46" s="86">
        <v>141147</v>
      </c>
      <c r="H46" s="174"/>
      <c r="I46" s="174"/>
      <c r="J46" s="174"/>
      <c r="K46" s="174"/>
      <c r="L46" s="99"/>
      <c r="M46" s="100"/>
      <c r="N46" s="125"/>
      <c r="O46" s="126"/>
      <c r="P46" s="101" t="s">
        <v>380</v>
      </c>
      <c r="Q46" s="69"/>
      <c r="R46" s="69"/>
      <c r="S46" s="127" t="s">
        <v>454</v>
      </c>
      <c r="T46" s="105"/>
      <c r="U46" s="69"/>
      <c r="V46" s="69"/>
      <c r="W46" s="69"/>
      <c r="X46" s="69"/>
      <c r="Y46" s="69"/>
      <c r="Z46" s="69"/>
    </row>
    <row r="47" spans="1:29" s="17" customFormat="1">
      <c r="A47" s="16" t="s">
        <v>412</v>
      </c>
      <c r="B47" s="85">
        <v>30920.59</v>
      </c>
      <c r="C47" s="14">
        <v>45685</v>
      </c>
      <c r="D47" s="99"/>
      <c r="E47" s="100"/>
      <c r="F47" s="85">
        <f>B47</f>
        <v>30920.59</v>
      </c>
      <c r="G47" s="86">
        <v>62003</v>
      </c>
      <c r="H47" s="174"/>
      <c r="I47" s="174"/>
      <c r="J47" s="174"/>
      <c r="K47" s="174"/>
      <c r="L47" s="99"/>
      <c r="M47" s="100"/>
      <c r="N47" s="125"/>
      <c r="O47" s="126"/>
      <c r="P47" s="101" t="s">
        <v>380</v>
      </c>
      <c r="Q47" s="69"/>
      <c r="R47" s="69"/>
      <c r="S47" s="127" t="s">
        <v>454</v>
      </c>
      <c r="T47" s="105"/>
      <c r="U47" s="69"/>
      <c r="V47" s="69"/>
      <c r="W47" s="69"/>
      <c r="X47" s="69"/>
      <c r="Y47" s="69"/>
      <c r="Z47" s="69"/>
    </row>
    <row r="48" spans="1:29">
      <c r="A48" s="43" t="s">
        <v>155</v>
      </c>
      <c r="B48" s="44"/>
      <c r="C48" s="167">
        <v>44812</v>
      </c>
      <c r="D48" s="90"/>
      <c r="E48" s="90"/>
      <c r="F48" s="70"/>
      <c r="G48" s="88"/>
      <c r="H48" s="70"/>
      <c r="I48" s="70"/>
      <c r="J48" s="70"/>
      <c r="K48" s="88"/>
      <c r="L48" s="70"/>
      <c r="M48" s="88"/>
      <c r="N48" s="168"/>
      <c r="O48" s="37" t="s">
        <v>156</v>
      </c>
      <c r="P48" s="169" t="s">
        <v>352</v>
      </c>
      <c r="Q48" s="29"/>
      <c r="R48" s="102"/>
      <c r="S48" s="102"/>
      <c r="T48" s="102"/>
      <c r="U48" s="29"/>
      <c r="V48" s="29"/>
      <c r="W48" s="29"/>
      <c r="X48" s="29"/>
      <c r="Y48" s="29"/>
      <c r="Z48" s="29"/>
      <c r="AA48" s="29"/>
      <c r="AB48" s="29"/>
      <c r="AC48" s="29"/>
    </row>
    <row r="49" spans="1:29">
      <c r="A49" s="16" t="s">
        <v>149</v>
      </c>
      <c r="B49" s="4">
        <v>500</v>
      </c>
      <c r="C49" s="14">
        <v>45685</v>
      </c>
      <c r="D49" s="77"/>
      <c r="E49" s="77"/>
      <c r="F49" s="4">
        <f>B49</f>
        <v>500</v>
      </c>
      <c r="G49" s="137">
        <v>2152</v>
      </c>
      <c r="H49" s="4"/>
      <c r="I49" s="4"/>
      <c r="J49" s="4"/>
      <c r="K49" s="87"/>
      <c r="L49" s="4"/>
      <c r="M49" s="87"/>
      <c r="N49" s="29"/>
      <c r="O49" s="46" t="s">
        <v>209</v>
      </c>
      <c r="P49" s="101" t="s">
        <v>380</v>
      </c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</row>
    <row r="50" spans="1:29">
      <c r="A50" s="16" t="s">
        <v>424</v>
      </c>
      <c r="B50" s="4">
        <v>35000</v>
      </c>
      <c r="C50" s="14">
        <v>45685</v>
      </c>
      <c r="D50" s="77"/>
      <c r="E50" s="77"/>
      <c r="F50" s="77"/>
      <c r="G50" s="87"/>
      <c r="H50" s="4"/>
      <c r="I50" s="4"/>
      <c r="J50" s="4">
        <f>B50</f>
        <v>35000</v>
      </c>
      <c r="K50" s="137">
        <v>117536</v>
      </c>
      <c r="L50" s="4"/>
      <c r="M50" s="87"/>
      <c r="N50" s="29" t="s">
        <v>269</v>
      </c>
      <c r="O50" s="46"/>
      <c r="P50" s="101" t="s">
        <v>380</v>
      </c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</row>
    <row r="51" spans="1:29">
      <c r="A51" s="16" t="s">
        <v>425</v>
      </c>
      <c r="B51" s="4">
        <v>300</v>
      </c>
      <c r="C51" s="14">
        <v>45685</v>
      </c>
      <c r="D51" s="4">
        <v>300</v>
      </c>
      <c r="E51" s="139">
        <v>2362</v>
      </c>
      <c r="F51" s="77"/>
      <c r="G51" s="87"/>
      <c r="H51" s="4"/>
      <c r="I51" s="4"/>
      <c r="J51" s="70"/>
      <c r="K51" s="88"/>
      <c r="L51" s="4"/>
      <c r="M51" s="87"/>
      <c r="N51" s="29"/>
      <c r="O51" s="46"/>
      <c r="P51" s="101" t="s">
        <v>380</v>
      </c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</row>
    <row r="52" spans="1:29">
      <c r="A52" s="16" t="s">
        <v>426</v>
      </c>
      <c r="B52" s="4">
        <v>2000</v>
      </c>
      <c r="C52" s="14">
        <v>45685</v>
      </c>
      <c r="D52" s="77"/>
      <c r="E52" s="77"/>
      <c r="F52" s="77"/>
      <c r="G52" s="87"/>
      <c r="H52" s="4"/>
      <c r="I52" s="4"/>
      <c r="J52" s="4">
        <f t="shared" ref="J52:J53" si="0">B52</f>
        <v>2000</v>
      </c>
      <c r="K52" s="137">
        <v>17835</v>
      </c>
      <c r="L52" s="4"/>
      <c r="M52" s="87"/>
      <c r="N52" s="29" t="s">
        <v>269</v>
      </c>
      <c r="O52" s="46"/>
      <c r="P52" s="101" t="s">
        <v>380</v>
      </c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</row>
    <row r="53" spans="1:29">
      <c r="A53" s="16" t="s">
        <v>427</v>
      </c>
      <c r="B53" s="4">
        <v>2000</v>
      </c>
      <c r="C53" s="14">
        <v>45685</v>
      </c>
      <c r="D53" s="77"/>
      <c r="E53" s="77"/>
      <c r="F53" s="77"/>
      <c r="G53" s="87"/>
      <c r="H53" s="4"/>
      <c r="I53" s="4"/>
      <c r="J53" s="4">
        <f t="shared" si="0"/>
        <v>2000</v>
      </c>
      <c r="K53" s="137">
        <v>35932</v>
      </c>
      <c r="L53" s="4"/>
      <c r="M53" s="87"/>
      <c r="N53" s="29" t="s">
        <v>269</v>
      </c>
      <c r="O53" s="46"/>
      <c r="P53" s="101" t="s">
        <v>380</v>
      </c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</row>
    <row r="54" spans="1:29" s="17" customFormat="1">
      <c r="A54" s="16" t="s">
        <v>376</v>
      </c>
      <c r="B54" s="4">
        <v>215.37</v>
      </c>
      <c r="C54" s="14">
        <v>45685</v>
      </c>
      <c r="D54" s="77"/>
      <c r="E54" s="77"/>
      <c r="F54" s="130">
        <f>B54</f>
        <v>215.37</v>
      </c>
      <c r="G54" s="79">
        <v>2111</v>
      </c>
      <c r="H54" s="77"/>
      <c r="I54" s="77"/>
      <c r="J54" s="77"/>
      <c r="K54" s="77"/>
      <c r="L54" s="77"/>
      <c r="M54" s="77"/>
      <c r="N54" s="29"/>
      <c r="O54" s="46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</row>
    <row r="55" spans="1:29" s="17" customFormat="1">
      <c r="A55" s="16" t="s">
        <v>420</v>
      </c>
      <c r="B55" s="4">
        <v>331.5</v>
      </c>
      <c r="C55" s="14">
        <v>45685</v>
      </c>
      <c r="D55" s="77"/>
      <c r="E55" s="77"/>
      <c r="F55" s="130">
        <f>B55</f>
        <v>331.5</v>
      </c>
      <c r="G55" s="139">
        <v>1493</v>
      </c>
      <c r="H55" s="77"/>
      <c r="I55" s="77"/>
      <c r="J55" s="77"/>
      <c r="K55" s="77"/>
      <c r="L55" s="77"/>
      <c r="M55" s="77"/>
      <c r="N55" s="29"/>
      <c r="O55" s="46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</row>
    <row r="56" spans="1:29" s="17" customFormat="1">
      <c r="A56" s="16" t="s">
        <v>421</v>
      </c>
      <c r="B56" s="4">
        <v>2283.7399999999998</v>
      </c>
      <c r="C56" s="14">
        <v>45685</v>
      </c>
      <c r="D56" s="78"/>
      <c r="E56" s="78"/>
      <c r="F56" s="78">
        <f>B56</f>
        <v>2283.7399999999998</v>
      </c>
      <c r="G56" s="139">
        <v>9519</v>
      </c>
      <c r="H56" s="78"/>
      <c r="I56" s="78"/>
      <c r="J56" s="78"/>
      <c r="K56" s="78"/>
      <c r="L56" s="78"/>
      <c r="M56" s="78"/>
      <c r="N56" s="29"/>
      <c r="O56" s="46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</row>
    <row r="57" spans="1:29" s="17" customFormat="1">
      <c r="A57" s="16" t="s">
        <v>422</v>
      </c>
      <c r="B57" s="4">
        <v>1935.33</v>
      </c>
      <c r="C57" s="14">
        <v>45685</v>
      </c>
      <c r="D57" s="78"/>
      <c r="E57" s="79"/>
      <c r="F57" s="79"/>
      <c r="G57" s="79"/>
      <c r="H57" s="77"/>
      <c r="I57" s="77"/>
      <c r="J57" s="130">
        <f>B57</f>
        <v>1935.33</v>
      </c>
      <c r="K57" s="139">
        <v>21123</v>
      </c>
      <c r="L57" s="77"/>
      <c r="M57" s="77"/>
      <c r="N57" s="29"/>
      <c r="O57" s="46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</row>
    <row r="58" spans="1:29" s="17" customFormat="1">
      <c r="A58" s="16" t="s">
        <v>423</v>
      </c>
      <c r="B58" s="4">
        <v>5114.87</v>
      </c>
      <c r="C58" s="14">
        <v>45685</v>
      </c>
      <c r="D58" s="78"/>
      <c r="E58" s="78"/>
      <c r="F58" s="78">
        <f>B58</f>
        <v>5114.87</v>
      </c>
      <c r="G58" s="139">
        <v>11643</v>
      </c>
      <c r="H58" s="78"/>
      <c r="I58" s="78"/>
      <c r="J58" s="78"/>
      <c r="K58" s="78"/>
      <c r="L58" s="78"/>
      <c r="M58" s="78"/>
      <c r="N58" s="29"/>
      <c r="O58" s="46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</row>
    <row r="59" spans="1:29" s="17" customFormat="1">
      <c r="A59" s="16" t="s">
        <v>428</v>
      </c>
      <c r="B59" s="4">
        <v>34735.18</v>
      </c>
      <c r="C59" s="14">
        <v>45685</v>
      </c>
      <c r="D59" s="78">
        <f>B59</f>
        <v>34735.18</v>
      </c>
      <c r="E59" s="79">
        <v>112849</v>
      </c>
      <c r="F59" s="78"/>
      <c r="G59" s="78"/>
      <c r="H59" s="78"/>
      <c r="I59" s="78"/>
      <c r="J59" s="78"/>
      <c r="K59" s="78"/>
      <c r="L59" s="99"/>
      <c r="M59" s="100"/>
      <c r="N59" s="29"/>
      <c r="O59" s="46" t="s">
        <v>405</v>
      </c>
      <c r="P59" s="105" t="s">
        <v>509</v>
      </c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</row>
    <row r="60" spans="1:29" s="17" customFormat="1">
      <c r="A60" s="16" t="s">
        <v>429</v>
      </c>
      <c r="B60" s="4">
        <v>4643.82</v>
      </c>
      <c r="C60" s="14">
        <v>45685</v>
      </c>
      <c r="D60" s="78">
        <f t="shared" ref="D60:D70" si="1">B60</f>
        <v>4643.82</v>
      </c>
      <c r="E60" s="79">
        <v>9313</v>
      </c>
      <c r="F60" s="78"/>
      <c r="G60" s="78"/>
      <c r="H60" s="78"/>
      <c r="I60" s="78"/>
      <c r="J60" s="78"/>
      <c r="K60" s="78"/>
      <c r="L60" s="99"/>
      <c r="M60" s="100"/>
      <c r="N60" s="29"/>
      <c r="O60" s="46" t="s">
        <v>405</v>
      </c>
      <c r="P60" s="105" t="s">
        <v>509</v>
      </c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</row>
    <row r="61" spans="1:29" s="17" customFormat="1">
      <c r="A61" s="16" t="s">
        <v>430</v>
      </c>
      <c r="B61" s="4">
        <v>28378.87</v>
      </c>
      <c r="C61" s="14">
        <v>45685</v>
      </c>
      <c r="D61" s="78">
        <v>25060.25</v>
      </c>
      <c r="E61" s="79">
        <v>123546</v>
      </c>
      <c r="F61" s="78"/>
      <c r="G61" s="78"/>
      <c r="H61" s="78"/>
      <c r="I61" s="78"/>
      <c r="J61" s="78"/>
      <c r="K61" s="78"/>
      <c r="L61" s="99"/>
      <c r="M61" s="100"/>
      <c r="N61" s="29"/>
      <c r="O61" s="46" t="s">
        <v>405</v>
      </c>
      <c r="P61" s="105" t="s">
        <v>509</v>
      </c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</row>
    <row r="62" spans="1:29" s="17" customFormat="1">
      <c r="A62" s="16" t="s">
        <v>431</v>
      </c>
      <c r="B62" s="4">
        <v>18334.580000000002</v>
      </c>
      <c r="C62" s="14">
        <v>45685</v>
      </c>
      <c r="D62" s="78">
        <f t="shared" si="1"/>
        <v>18334.580000000002</v>
      </c>
      <c r="E62" s="79">
        <v>128495</v>
      </c>
      <c r="F62" s="78"/>
      <c r="G62" s="78"/>
      <c r="H62" s="78"/>
      <c r="I62" s="78"/>
      <c r="J62" s="78"/>
      <c r="K62" s="78"/>
      <c r="L62" s="99"/>
      <c r="M62" s="100"/>
      <c r="N62" s="29"/>
      <c r="O62" s="46" t="s">
        <v>405</v>
      </c>
      <c r="P62" s="105" t="s">
        <v>509</v>
      </c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</row>
    <row r="63" spans="1:29" s="17" customFormat="1">
      <c r="A63" s="16" t="s">
        <v>499</v>
      </c>
      <c r="B63" s="4">
        <v>13075.3</v>
      </c>
      <c r="C63" s="14">
        <v>45687</v>
      </c>
      <c r="D63" s="78"/>
      <c r="E63" s="79"/>
      <c r="F63" s="78"/>
      <c r="G63" s="78"/>
      <c r="H63" s="78"/>
      <c r="I63" s="78"/>
      <c r="J63" s="78"/>
      <c r="K63" s="78"/>
      <c r="L63" s="99"/>
      <c r="M63" s="100"/>
      <c r="N63" s="29"/>
      <c r="O63" s="46" t="s">
        <v>405</v>
      </c>
      <c r="P63" s="105" t="s">
        <v>509</v>
      </c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</row>
    <row r="64" spans="1:29" s="17" customFormat="1">
      <c r="A64" s="16" t="s">
        <v>432</v>
      </c>
      <c r="B64" s="4">
        <v>1106</v>
      </c>
      <c r="C64" s="14">
        <v>45687</v>
      </c>
      <c r="D64" s="78">
        <f>B64</f>
        <v>1106</v>
      </c>
      <c r="E64" s="79">
        <v>11020</v>
      </c>
      <c r="F64" s="78"/>
      <c r="G64" s="78"/>
      <c r="H64" s="78"/>
      <c r="I64" s="78"/>
      <c r="J64" s="78"/>
      <c r="K64" s="78"/>
      <c r="L64" s="99"/>
      <c r="M64" s="100"/>
      <c r="N64" s="29"/>
      <c r="O64" s="46" t="s">
        <v>405</v>
      </c>
      <c r="P64" s="105" t="s">
        <v>509</v>
      </c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</row>
    <row r="65" spans="1:39" s="17" customFormat="1">
      <c r="A65" s="16" t="s">
        <v>433</v>
      </c>
      <c r="B65" s="4">
        <v>69.67</v>
      </c>
      <c r="C65" s="14">
        <v>45687</v>
      </c>
      <c r="D65" s="78">
        <f>B65</f>
        <v>69.67</v>
      </c>
      <c r="E65" s="79">
        <v>580</v>
      </c>
      <c r="F65" s="78"/>
      <c r="G65" s="78"/>
      <c r="H65" s="78"/>
      <c r="I65" s="78"/>
      <c r="J65" s="78"/>
      <c r="K65" s="78"/>
      <c r="L65" s="99"/>
      <c r="M65" s="100"/>
      <c r="N65" s="29"/>
      <c r="O65" s="46" t="s">
        <v>405</v>
      </c>
      <c r="P65" s="105" t="s">
        <v>509</v>
      </c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</row>
    <row r="66" spans="1:39" s="17" customFormat="1">
      <c r="A66" s="16" t="s">
        <v>434</v>
      </c>
      <c r="B66" s="4">
        <v>27930</v>
      </c>
      <c r="C66" s="14">
        <v>45687</v>
      </c>
      <c r="D66" s="78">
        <f t="shared" si="1"/>
        <v>27930</v>
      </c>
      <c r="E66" s="79">
        <v>114215</v>
      </c>
      <c r="F66" s="78"/>
      <c r="G66" s="78"/>
      <c r="H66" s="78"/>
      <c r="I66" s="78"/>
      <c r="J66" s="78"/>
      <c r="K66" s="78"/>
      <c r="L66" s="99"/>
      <c r="M66" s="100"/>
      <c r="N66" s="29"/>
      <c r="O66" s="46" t="s">
        <v>405</v>
      </c>
      <c r="P66" s="105" t="s">
        <v>509</v>
      </c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</row>
    <row r="67" spans="1:39" s="17" customFormat="1">
      <c r="A67" s="16" t="s">
        <v>435</v>
      </c>
      <c r="B67" s="4">
        <v>12645.21</v>
      </c>
      <c r="C67" s="14">
        <v>45687</v>
      </c>
      <c r="D67" s="78">
        <v>4838.8900000000003</v>
      </c>
      <c r="E67" s="79">
        <v>25654</v>
      </c>
      <c r="F67" s="78"/>
      <c r="G67" s="78"/>
      <c r="H67" s="78"/>
      <c r="I67" s="78"/>
      <c r="J67" s="78"/>
      <c r="K67" s="78"/>
      <c r="L67" s="99"/>
      <c r="M67" s="100"/>
      <c r="N67" s="29"/>
      <c r="O67" s="46" t="s">
        <v>405</v>
      </c>
      <c r="P67" s="105" t="s">
        <v>509</v>
      </c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</row>
    <row r="68" spans="1:39" s="17" customFormat="1">
      <c r="A68" s="16" t="s">
        <v>436</v>
      </c>
      <c r="B68" s="4">
        <v>4683.1400000000003</v>
      </c>
      <c r="C68" s="14">
        <v>45687</v>
      </c>
      <c r="D68" s="78">
        <v>717.01</v>
      </c>
      <c r="E68" s="79">
        <v>4024</v>
      </c>
      <c r="F68" s="78"/>
      <c r="G68" s="78"/>
      <c r="H68" s="78"/>
      <c r="I68" s="78"/>
      <c r="J68" s="78"/>
      <c r="K68" s="78"/>
      <c r="L68" s="99"/>
      <c r="M68" s="100"/>
      <c r="N68" s="29"/>
      <c r="O68" s="46" t="s">
        <v>405</v>
      </c>
      <c r="P68" s="105" t="s">
        <v>509</v>
      </c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</row>
    <row r="69" spans="1:39" s="17" customFormat="1">
      <c r="A69" s="16" t="s">
        <v>443</v>
      </c>
      <c r="B69" s="4">
        <v>47269.22</v>
      </c>
      <c r="C69" s="14">
        <v>45687</v>
      </c>
      <c r="D69" s="78">
        <f t="shared" si="1"/>
        <v>47269.22</v>
      </c>
      <c r="E69" s="79">
        <v>24927</v>
      </c>
      <c r="F69" s="78"/>
      <c r="G69" s="78"/>
      <c r="H69" s="78"/>
      <c r="I69" s="78"/>
      <c r="J69" s="78"/>
      <c r="K69" s="78"/>
      <c r="L69" s="99"/>
      <c r="M69" s="100"/>
      <c r="N69" s="29"/>
      <c r="O69" s="46" t="s">
        <v>405</v>
      </c>
      <c r="P69" s="105" t="s">
        <v>509</v>
      </c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</row>
    <row r="70" spans="1:39" s="17" customFormat="1">
      <c r="A70" s="16" t="s">
        <v>444</v>
      </c>
      <c r="B70" s="4">
        <f>B69</f>
        <v>47269.22</v>
      </c>
      <c r="C70" s="14">
        <v>45687</v>
      </c>
      <c r="D70" s="78">
        <f t="shared" si="1"/>
        <v>47269.22</v>
      </c>
      <c r="E70" s="79">
        <v>283612</v>
      </c>
      <c r="F70" s="78"/>
      <c r="G70" s="78"/>
      <c r="H70" s="78"/>
      <c r="I70" s="78"/>
      <c r="J70" s="78"/>
      <c r="K70" s="78"/>
      <c r="L70" s="99"/>
      <c r="M70" s="100"/>
      <c r="N70" s="29"/>
      <c r="O70" s="46"/>
      <c r="P70" s="105" t="s">
        <v>509</v>
      </c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</row>
    <row r="71" spans="1:39" s="17" customFormat="1">
      <c r="A71" s="16" t="s">
        <v>206</v>
      </c>
      <c r="B71" s="85">
        <v>29945.26</v>
      </c>
      <c r="C71" s="14">
        <v>45687</v>
      </c>
      <c r="D71" s="77"/>
      <c r="E71" s="77"/>
      <c r="F71" s="85">
        <v>10448.879999999999</v>
      </c>
      <c r="G71" s="86">
        <v>32597</v>
      </c>
      <c r="H71" s="85"/>
      <c r="I71" s="85"/>
      <c r="J71" s="85"/>
      <c r="K71" s="86"/>
      <c r="L71" s="85"/>
      <c r="M71" s="86"/>
      <c r="N71" s="29"/>
      <c r="O71" s="46" t="s">
        <v>219</v>
      </c>
      <c r="P71" s="105" t="s">
        <v>509</v>
      </c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</row>
    <row r="72" spans="1:39" s="17" customFormat="1">
      <c r="A72" s="16" t="s">
        <v>80</v>
      </c>
      <c r="B72" s="85">
        <v>349.26</v>
      </c>
      <c r="C72" s="14">
        <v>45687</v>
      </c>
      <c r="D72" s="77"/>
      <c r="E72" s="77"/>
      <c r="F72" s="77"/>
      <c r="G72" s="173"/>
      <c r="H72" s="85">
        <v>148.71</v>
      </c>
      <c r="I72" s="86">
        <v>1085</v>
      </c>
      <c r="J72" s="85"/>
      <c r="K72" s="85"/>
      <c r="L72" s="85"/>
      <c r="M72" s="86"/>
      <c r="N72" s="29"/>
      <c r="O72" s="46" t="s">
        <v>356</v>
      </c>
      <c r="P72" s="105" t="s">
        <v>509</v>
      </c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</row>
    <row r="73" spans="1:39">
      <c r="A73" s="16" t="s">
        <v>81</v>
      </c>
      <c r="B73" s="4">
        <v>46147.199999999997</v>
      </c>
      <c r="C73" s="14">
        <v>45687</v>
      </c>
      <c r="D73" s="4"/>
      <c r="E73" s="4"/>
      <c r="F73" s="4"/>
      <c r="G73" s="87"/>
      <c r="H73" s="4">
        <v>18714.96</v>
      </c>
      <c r="I73" s="87">
        <v>130762</v>
      </c>
      <c r="J73" s="85"/>
      <c r="K73" s="85"/>
      <c r="L73" s="4"/>
      <c r="M73" s="87"/>
      <c r="N73" s="29"/>
      <c r="O73" s="46" t="s">
        <v>357</v>
      </c>
      <c r="P73" s="105" t="s">
        <v>509</v>
      </c>
      <c r="Q73" s="29"/>
      <c r="R73" s="29"/>
      <c r="S73" s="29"/>
      <c r="T73" s="29"/>
      <c r="U73" s="29"/>
      <c r="V73" s="29"/>
      <c r="W73" s="29"/>
      <c r="X73" s="29"/>
      <c r="Y73" s="29"/>
      <c r="Z73" s="29"/>
      <c r="AB73" s="29"/>
    </row>
    <row r="74" spans="1:39">
      <c r="A74" s="16" t="s">
        <v>82</v>
      </c>
      <c r="B74" s="4">
        <v>8417.89</v>
      </c>
      <c r="C74" s="14">
        <v>45687</v>
      </c>
      <c r="D74" s="4"/>
      <c r="E74" s="4"/>
      <c r="F74" s="4"/>
      <c r="G74" s="87"/>
      <c r="H74" s="4">
        <v>3419.75</v>
      </c>
      <c r="I74" s="87">
        <v>23418</v>
      </c>
      <c r="J74" s="85"/>
      <c r="K74" s="85"/>
      <c r="L74" s="4"/>
      <c r="M74" s="87"/>
      <c r="N74" s="29"/>
      <c r="O74" s="46" t="s">
        <v>357</v>
      </c>
      <c r="P74" s="105" t="s">
        <v>509</v>
      </c>
      <c r="Q74" s="29"/>
      <c r="R74" s="29"/>
      <c r="S74" s="29"/>
      <c r="T74" s="29"/>
      <c r="U74" s="29"/>
      <c r="V74" s="29"/>
      <c r="W74" s="29"/>
      <c r="X74" s="29"/>
      <c r="Y74" s="29"/>
      <c r="Z74" s="29"/>
      <c r="AB74" s="29"/>
    </row>
    <row r="75" spans="1:39">
      <c r="A75" s="16" t="s">
        <v>136</v>
      </c>
      <c r="B75" s="4">
        <v>79212.66</v>
      </c>
      <c r="C75" s="14">
        <v>45687</v>
      </c>
      <c r="D75" s="87"/>
      <c r="E75" s="87"/>
      <c r="F75" s="87"/>
      <c r="G75" s="87"/>
      <c r="H75" s="4">
        <v>61590.33</v>
      </c>
      <c r="I75" s="87">
        <v>197888</v>
      </c>
      <c r="J75" s="85"/>
      <c r="K75" s="85"/>
      <c r="L75" s="4"/>
      <c r="M75" s="87"/>
      <c r="N75" s="29"/>
      <c r="O75" s="46" t="s">
        <v>208</v>
      </c>
      <c r="P75" s="105" t="s">
        <v>509</v>
      </c>
      <c r="Q75" s="29"/>
      <c r="R75" s="29"/>
      <c r="S75" s="29" t="s">
        <v>384</v>
      </c>
      <c r="T75" s="29"/>
      <c r="U75" s="29"/>
      <c r="V75" s="29"/>
      <c r="W75" s="29"/>
      <c r="Z75" s="29"/>
      <c r="AB75" s="29"/>
    </row>
    <row r="76" spans="1:39">
      <c r="A76" s="16" t="s">
        <v>358</v>
      </c>
      <c r="B76" s="4">
        <v>1584.24</v>
      </c>
      <c r="C76" s="14">
        <v>45687</v>
      </c>
      <c r="D76" s="87"/>
      <c r="E76" s="87"/>
      <c r="F76" s="87"/>
      <c r="G76" s="87"/>
      <c r="H76" s="4">
        <v>432.64</v>
      </c>
      <c r="I76" s="87">
        <v>230</v>
      </c>
      <c r="J76" s="85"/>
      <c r="K76" s="85"/>
      <c r="L76" s="4"/>
      <c r="M76" s="87"/>
      <c r="N76" s="29"/>
      <c r="O76" s="46" t="s">
        <v>208</v>
      </c>
      <c r="P76" s="105" t="s">
        <v>509</v>
      </c>
      <c r="Q76" s="29"/>
      <c r="R76" s="29"/>
      <c r="S76" s="29"/>
      <c r="T76" s="29"/>
      <c r="U76" s="29"/>
      <c r="V76" s="29"/>
      <c r="W76" s="29"/>
      <c r="Z76" s="29"/>
      <c r="AB76" s="29"/>
    </row>
    <row r="77" spans="1:39">
      <c r="A77" s="16" t="s">
        <v>359</v>
      </c>
      <c r="B77" s="4">
        <v>4807</v>
      </c>
      <c r="C77" s="14">
        <v>45687</v>
      </c>
      <c r="D77" s="87"/>
      <c r="E77" s="87"/>
      <c r="F77" s="87"/>
      <c r="G77" s="4"/>
      <c r="H77" s="4">
        <v>3698.54</v>
      </c>
      <c r="I77" s="87">
        <v>12347</v>
      </c>
      <c r="J77" s="85"/>
      <c r="K77" s="85"/>
      <c r="L77" s="4"/>
      <c r="M77" s="87"/>
      <c r="N77" s="29"/>
      <c r="O77" s="46" t="s">
        <v>208</v>
      </c>
      <c r="P77" s="105" t="s">
        <v>509</v>
      </c>
      <c r="Q77" s="29"/>
      <c r="R77" s="29"/>
      <c r="S77" s="29"/>
      <c r="T77" s="29"/>
      <c r="U77" s="29"/>
      <c r="V77" s="29"/>
      <c r="W77" s="29"/>
      <c r="Z77" s="29"/>
      <c r="AB77" s="29"/>
    </row>
    <row r="78" spans="1:39" s="17" customFormat="1">
      <c r="A78" s="16" t="s">
        <v>448</v>
      </c>
      <c r="B78" s="85">
        <v>50218.12</v>
      </c>
      <c r="C78" s="14">
        <v>45687</v>
      </c>
      <c r="D78" s="87"/>
      <c r="E78" s="87"/>
      <c r="F78" s="87"/>
      <c r="G78" s="85"/>
      <c r="H78" s="85">
        <v>25185.9</v>
      </c>
      <c r="I78" s="86">
        <v>38386</v>
      </c>
      <c r="J78" s="85"/>
      <c r="K78" s="85"/>
      <c r="L78" s="85"/>
      <c r="M78" s="86"/>
      <c r="N78" s="29"/>
      <c r="O78" s="46" t="s">
        <v>203</v>
      </c>
      <c r="P78" s="105" t="s">
        <v>509</v>
      </c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</row>
    <row r="79" spans="1:39" s="17" customFormat="1">
      <c r="A79" s="16" t="s">
        <v>500</v>
      </c>
      <c r="B79" s="85">
        <v>35979.67</v>
      </c>
      <c r="C79" s="14">
        <v>45687</v>
      </c>
      <c r="D79" s="87"/>
      <c r="E79" s="87"/>
      <c r="F79" s="87"/>
      <c r="G79" s="85"/>
      <c r="H79" s="85">
        <v>13075.3</v>
      </c>
      <c r="I79" s="86">
        <v>17562</v>
      </c>
      <c r="J79" s="85"/>
      <c r="K79" s="85"/>
      <c r="L79" s="85"/>
      <c r="M79" s="86"/>
      <c r="N79" s="29"/>
      <c r="O79" s="46"/>
      <c r="P79" s="105" t="s">
        <v>509</v>
      </c>
      <c r="Q79" s="29"/>
      <c r="R79" s="29"/>
      <c r="S79" s="46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</row>
    <row r="80" spans="1:39" s="17" customFormat="1">
      <c r="A80" s="16" t="s">
        <v>451</v>
      </c>
      <c r="B80" s="85">
        <v>19287.34</v>
      </c>
      <c r="C80" s="14">
        <v>45687</v>
      </c>
      <c r="D80" s="87"/>
      <c r="E80" s="87"/>
      <c r="F80" s="87"/>
      <c r="G80" s="85"/>
      <c r="H80" s="85">
        <v>8627.5400000000009</v>
      </c>
      <c r="I80" s="86">
        <v>57822</v>
      </c>
      <c r="J80" s="85"/>
      <c r="K80" s="85"/>
      <c r="L80" s="85"/>
      <c r="M80" s="86"/>
      <c r="N80" s="29"/>
      <c r="O80" s="46"/>
      <c r="P80" s="105" t="s">
        <v>509</v>
      </c>
      <c r="Q80" s="29"/>
      <c r="R80" s="29"/>
      <c r="S80" s="46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</row>
    <row r="81" spans="1:36" s="17" customFormat="1">
      <c r="A81" s="16" t="s">
        <v>452</v>
      </c>
      <c r="B81" s="85">
        <v>453.3</v>
      </c>
      <c r="C81" s="14">
        <v>45687</v>
      </c>
      <c r="D81" s="87"/>
      <c r="E81" s="87"/>
      <c r="F81" s="87"/>
      <c r="G81" s="85"/>
      <c r="H81" s="85">
        <v>453.3</v>
      </c>
      <c r="I81" s="86">
        <v>2516</v>
      </c>
      <c r="J81" s="85"/>
      <c r="K81" s="85"/>
      <c r="L81" s="85"/>
      <c r="M81" s="86"/>
      <c r="N81" s="29"/>
      <c r="O81" s="46"/>
      <c r="P81" s="105" t="s">
        <v>509</v>
      </c>
      <c r="Q81" s="29"/>
      <c r="R81" s="29"/>
      <c r="S81" s="46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</row>
    <row r="82" spans="1:36" s="17" customFormat="1">
      <c r="A82" s="16" t="s">
        <v>501</v>
      </c>
      <c r="B82" s="85">
        <v>7441.76</v>
      </c>
      <c r="C82" s="14">
        <v>45688</v>
      </c>
      <c r="D82" s="87"/>
      <c r="E82" s="87"/>
      <c r="F82" s="87"/>
      <c r="G82" s="85"/>
      <c r="H82" s="85">
        <f>B82</f>
        <v>7441.76</v>
      </c>
      <c r="I82" s="86">
        <v>9366</v>
      </c>
      <c r="J82" s="85"/>
      <c r="K82" s="85"/>
      <c r="L82" s="85"/>
      <c r="M82" s="86"/>
      <c r="N82" s="29"/>
      <c r="O82" s="46"/>
      <c r="P82" s="105"/>
      <c r="Q82" s="29"/>
      <c r="R82" s="29"/>
      <c r="S82" s="46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</row>
    <row r="83" spans="1:36" s="17" customFormat="1">
      <c r="A83" s="16" t="s">
        <v>502</v>
      </c>
      <c r="B83" s="85">
        <v>3251.14</v>
      </c>
      <c r="C83" s="14">
        <v>45688</v>
      </c>
      <c r="D83" s="87"/>
      <c r="E83" s="87"/>
      <c r="F83" s="87"/>
      <c r="G83" s="85"/>
      <c r="H83" s="85"/>
      <c r="I83" s="86">
        <v>140</v>
      </c>
      <c r="J83" s="85"/>
      <c r="K83" s="85"/>
      <c r="L83" s="85"/>
      <c r="M83" s="86"/>
      <c r="N83" s="29"/>
      <c r="O83" s="46"/>
      <c r="P83" s="105"/>
      <c r="Q83" s="29"/>
      <c r="R83" s="29"/>
      <c r="S83" s="46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</row>
    <row r="84" spans="1:36" s="17" customFormat="1">
      <c r="A84" s="16" t="s">
        <v>503</v>
      </c>
      <c r="B84" s="85">
        <v>3251.14</v>
      </c>
      <c r="C84" s="14">
        <v>45688</v>
      </c>
      <c r="D84" s="87"/>
      <c r="E84" s="87"/>
      <c r="F84" s="87"/>
      <c r="G84" s="85"/>
      <c r="H84" s="85">
        <f>B84</f>
        <v>3251.14</v>
      </c>
      <c r="I84" s="86">
        <v>3810</v>
      </c>
      <c r="J84" s="85"/>
      <c r="K84" s="85"/>
      <c r="L84" s="85"/>
      <c r="M84" s="86"/>
      <c r="N84" s="29"/>
      <c r="O84" s="46"/>
      <c r="P84" s="105"/>
      <c r="Q84" s="29"/>
      <c r="R84" s="29"/>
      <c r="S84" s="46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</row>
    <row r="85" spans="1:36" s="17" customFormat="1">
      <c r="A85" s="112"/>
      <c r="B85" s="121"/>
      <c r="C85" s="114"/>
      <c r="D85" s="122"/>
      <c r="E85" s="122"/>
      <c r="F85" s="113"/>
      <c r="G85" s="113"/>
      <c r="H85" s="113"/>
      <c r="I85" s="113"/>
      <c r="J85" s="70">
        <f>SUM(J3:J81)</f>
        <v>195355.71</v>
      </c>
      <c r="K85" s="88">
        <f>SUM(K3:K81)</f>
        <v>619970</v>
      </c>
      <c r="L85" s="113"/>
      <c r="M85" s="116"/>
      <c r="N85" s="117"/>
      <c r="O85" s="117"/>
      <c r="P85" s="117"/>
      <c r="Q85" s="117"/>
      <c r="R85" s="117"/>
      <c r="S85" s="117"/>
      <c r="T85" s="117"/>
      <c r="U85" s="29"/>
      <c r="V85" s="29"/>
      <c r="W85" s="29"/>
      <c r="X85" s="29"/>
      <c r="Y85" s="29"/>
      <c r="Z85" s="29"/>
      <c r="AA85" s="29"/>
      <c r="AB85" s="29"/>
      <c r="AC85" s="29"/>
      <c r="AD85" s="29"/>
    </row>
    <row r="86" spans="1:36">
      <c r="A86" s="16" t="s">
        <v>49</v>
      </c>
      <c r="B86" s="15">
        <v>240.65</v>
      </c>
      <c r="C86" s="14">
        <v>45669</v>
      </c>
      <c r="D86" s="77"/>
      <c r="E86" s="77"/>
      <c r="F86" s="99"/>
      <c r="G86" s="100"/>
      <c r="H86" s="99"/>
      <c r="I86" s="100"/>
      <c r="J86" s="4">
        <v>91.24</v>
      </c>
      <c r="K86" s="87">
        <v>1055</v>
      </c>
      <c r="L86" s="106"/>
      <c r="M86" s="87"/>
      <c r="N86" s="29"/>
      <c r="O86" s="46" t="s">
        <v>268</v>
      </c>
      <c r="P86" s="105" t="s">
        <v>509</v>
      </c>
      <c r="Q86" s="6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</row>
    <row r="87" spans="1:36" s="17" customFormat="1">
      <c r="A87" s="16" t="s">
        <v>48</v>
      </c>
      <c r="B87" s="15">
        <v>1358.97</v>
      </c>
      <c r="C87" s="14">
        <v>45669</v>
      </c>
      <c r="D87" s="78"/>
      <c r="E87" s="78"/>
      <c r="F87" s="99"/>
      <c r="G87" s="100"/>
      <c r="H87" s="99"/>
      <c r="I87" s="100"/>
      <c r="J87" s="4">
        <v>314.99</v>
      </c>
      <c r="K87" s="87">
        <v>3751</v>
      </c>
      <c r="L87" s="4"/>
      <c r="M87" s="87"/>
      <c r="N87" s="29"/>
      <c r="O87" s="46"/>
      <c r="P87" s="105" t="s">
        <v>509</v>
      </c>
      <c r="Q87" s="6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</row>
    <row r="88" spans="1:36" s="17" customFormat="1">
      <c r="A88" s="16" t="s">
        <v>479</v>
      </c>
      <c r="B88" s="15">
        <v>360.92</v>
      </c>
      <c r="C88" s="14">
        <v>45670</v>
      </c>
      <c r="D88" s="78"/>
      <c r="E88" s="78"/>
      <c r="F88" s="99"/>
      <c r="G88" s="100"/>
      <c r="H88" s="99"/>
      <c r="I88" s="100"/>
      <c r="J88" s="4">
        <v>108.28</v>
      </c>
      <c r="K88" s="87">
        <v>1338</v>
      </c>
      <c r="L88" s="4"/>
      <c r="M88" s="87"/>
      <c r="N88" s="29"/>
      <c r="O88" s="46"/>
      <c r="P88" s="105" t="s">
        <v>509</v>
      </c>
      <c r="Q88" s="6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</row>
    <row r="89" spans="1:36" s="17" customFormat="1">
      <c r="A89" s="16" t="s">
        <v>480</v>
      </c>
      <c r="B89" s="15">
        <v>290.49</v>
      </c>
      <c r="C89" s="14">
        <v>45670</v>
      </c>
      <c r="D89" s="78"/>
      <c r="E89" s="78"/>
      <c r="F89" s="99"/>
      <c r="G89" s="100"/>
      <c r="H89" s="99"/>
      <c r="I89" s="100"/>
      <c r="J89" s="4">
        <v>87.15</v>
      </c>
      <c r="K89" s="87">
        <v>1083</v>
      </c>
      <c r="L89" s="4"/>
      <c r="M89" s="87"/>
      <c r="N89" s="29"/>
      <c r="O89" s="46"/>
      <c r="P89" s="105" t="s">
        <v>509</v>
      </c>
      <c r="Q89" s="6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</row>
    <row r="90" spans="1:36">
      <c r="A90" s="16" t="s">
        <v>4</v>
      </c>
      <c r="B90" s="15">
        <v>2029.79</v>
      </c>
      <c r="C90" s="14">
        <v>45670</v>
      </c>
      <c r="D90" s="78"/>
      <c r="E90" s="78"/>
      <c r="F90" s="99"/>
      <c r="G90" s="100"/>
      <c r="H90" s="99"/>
      <c r="I90" s="100"/>
      <c r="J90" s="4">
        <v>799.51</v>
      </c>
      <c r="K90" s="87">
        <v>5955</v>
      </c>
      <c r="L90" s="107"/>
      <c r="M90" s="172"/>
      <c r="N90" s="29" t="s">
        <v>269</v>
      </c>
      <c r="O90" s="46" t="s">
        <v>270</v>
      </c>
      <c r="P90" s="105" t="s">
        <v>509</v>
      </c>
      <c r="Q90" s="69"/>
      <c r="R90" s="29"/>
      <c r="S90" s="29"/>
      <c r="T90" s="29"/>
      <c r="U90" s="29"/>
      <c r="V90" s="29"/>
      <c r="Z90" s="29"/>
    </row>
    <row r="91" spans="1:36" s="17" customFormat="1">
      <c r="A91" s="16" t="s">
        <v>6</v>
      </c>
      <c r="B91" s="15">
        <v>4331.67</v>
      </c>
      <c r="C91" s="14">
        <v>45670</v>
      </c>
      <c r="D91" s="78"/>
      <c r="E91" s="78"/>
      <c r="F91" s="99"/>
      <c r="G91" s="100"/>
      <c r="H91" s="99"/>
      <c r="I91" s="100"/>
      <c r="J91" s="4">
        <v>1313.32</v>
      </c>
      <c r="K91" s="87">
        <v>15466</v>
      </c>
      <c r="L91" s="4"/>
      <c r="M91" s="87"/>
      <c r="N91" s="29"/>
      <c r="O91" s="29"/>
      <c r="P91" s="105" t="s">
        <v>509</v>
      </c>
      <c r="Q91" s="69"/>
      <c r="R91" s="29"/>
      <c r="S91" s="29"/>
      <c r="T91" s="29"/>
      <c r="U91" s="29"/>
      <c r="V91" s="29"/>
    </row>
    <row r="92" spans="1:36" s="17" customFormat="1">
      <c r="A92" s="16" t="s">
        <v>481</v>
      </c>
      <c r="B92" s="15">
        <v>204.7</v>
      </c>
      <c r="C92" s="14">
        <v>45670</v>
      </c>
      <c r="D92" s="78"/>
      <c r="E92" s="78"/>
      <c r="F92" s="99"/>
      <c r="G92" s="100"/>
      <c r="H92" s="99"/>
      <c r="I92" s="100"/>
      <c r="J92" s="4">
        <v>61.41</v>
      </c>
      <c r="K92" s="87">
        <v>751</v>
      </c>
      <c r="L92" s="4"/>
      <c r="M92" s="87"/>
      <c r="N92" s="29"/>
      <c r="O92" s="46" t="s">
        <v>487</v>
      </c>
      <c r="P92" s="105" t="s">
        <v>509</v>
      </c>
      <c r="Q92" s="69"/>
      <c r="R92" s="29"/>
      <c r="S92" s="29"/>
      <c r="T92" s="29"/>
      <c r="U92" s="29"/>
      <c r="V92" s="29"/>
    </row>
    <row r="93" spans="1:36" s="17" customFormat="1">
      <c r="A93" s="16" t="s">
        <v>482</v>
      </c>
      <c r="B93" s="15">
        <v>608.72</v>
      </c>
      <c r="C93" s="14">
        <v>45670</v>
      </c>
      <c r="D93" s="78"/>
      <c r="E93" s="78"/>
      <c r="F93" s="99"/>
      <c r="G93" s="100"/>
      <c r="H93" s="99"/>
      <c r="I93" s="100"/>
      <c r="J93" s="4">
        <v>182.62</v>
      </c>
      <c r="K93" s="87">
        <v>2256</v>
      </c>
      <c r="L93" s="4"/>
      <c r="M93" s="87"/>
      <c r="N93" s="29"/>
      <c r="O93" s="29"/>
      <c r="P93" s="105" t="s">
        <v>509</v>
      </c>
      <c r="Q93" s="69"/>
      <c r="R93" s="29"/>
      <c r="S93" s="29"/>
      <c r="T93" s="29"/>
      <c r="U93" s="29"/>
      <c r="V93" s="29"/>
    </row>
    <row r="94" spans="1:36" s="17" customFormat="1">
      <c r="A94" s="16" t="s">
        <v>271</v>
      </c>
      <c r="B94" s="15">
        <v>1867.74</v>
      </c>
      <c r="C94" s="14">
        <v>45670</v>
      </c>
      <c r="D94" s="78"/>
      <c r="E94" s="78"/>
      <c r="F94" s="99"/>
      <c r="G94" s="100"/>
      <c r="H94" s="99"/>
      <c r="I94" s="100"/>
      <c r="J94" s="4">
        <v>675.75</v>
      </c>
      <c r="K94" s="87">
        <v>3111</v>
      </c>
      <c r="L94" s="4"/>
      <c r="M94" s="87"/>
      <c r="N94" s="29"/>
      <c r="O94" s="46" t="s">
        <v>272</v>
      </c>
      <c r="P94" s="105" t="s">
        <v>509</v>
      </c>
      <c r="Q94" s="69"/>
      <c r="R94" s="176" t="s">
        <v>510</v>
      </c>
      <c r="S94" s="29"/>
      <c r="T94" s="29"/>
      <c r="U94" s="29"/>
      <c r="V94" s="29"/>
    </row>
    <row r="95" spans="1:36" s="17" customFormat="1">
      <c r="A95" s="16" t="s">
        <v>273</v>
      </c>
      <c r="B95" s="15">
        <v>1245.1600000000001</v>
      </c>
      <c r="C95" s="14">
        <v>45670</v>
      </c>
      <c r="D95" s="78"/>
      <c r="E95" s="78"/>
      <c r="F95" s="99"/>
      <c r="G95" s="100"/>
      <c r="H95" s="99"/>
      <c r="I95" s="100"/>
      <c r="J95" s="4">
        <v>450.5</v>
      </c>
      <c r="K95" s="87">
        <v>2074</v>
      </c>
      <c r="L95" s="4"/>
      <c r="M95" s="87"/>
      <c r="N95" s="29"/>
      <c r="O95" s="28" t="s">
        <v>274</v>
      </c>
      <c r="P95" s="105" t="s">
        <v>509</v>
      </c>
      <c r="Q95" s="69"/>
      <c r="R95" s="176" t="s">
        <v>510</v>
      </c>
      <c r="S95" s="29"/>
      <c r="T95" s="29"/>
      <c r="U95" s="29"/>
      <c r="V95" s="29"/>
    </row>
    <row r="96" spans="1:36" s="17" customFormat="1">
      <c r="A96" s="16" t="s">
        <v>275</v>
      </c>
      <c r="B96" s="15">
        <v>2406.04</v>
      </c>
      <c r="C96" s="14">
        <v>45670</v>
      </c>
      <c r="D96" s="78"/>
      <c r="E96" s="78"/>
      <c r="F96" s="99"/>
      <c r="G96" s="100"/>
      <c r="H96" s="99"/>
      <c r="I96" s="100"/>
      <c r="J96" s="4">
        <v>990.69</v>
      </c>
      <c r="K96" s="87">
        <v>3770</v>
      </c>
      <c r="L96" s="4"/>
      <c r="M96" s="87"/>
      <c r="N96" s="29" t="s">
        <v>269</v>
      </c>
      <c r="O96" s="46" t="s">
        <v>276</v>
      </c>
      <c r="P96" s="105" t="s">
        <v>509</v>
      </c>
      <c r="Q96" s="69"/>
      <c r="R96" s="176" t="s">
        <v>510</v>
      </c>
      <c r="S96" s="29"/>
      <c r="T96" s="29"/>
      <c r="U96" s="29"/>
      <c r="V96" s="29"/>
    </row>
    <row r="97" spans="1:31" s="17" customFormat="1">
      <c r="A97" s="16" t="s">
        <v>493</v>
      </c>
      <c r="B97" s="15">
        <v>23536.06</v>
      </c>
      <c r="C97" s="14">
        <v>45674</v>
      </c>
      <c r="D97" s="78"/>
      <c r="E97" s="78"/>
      <c r="F97" s="4"/>
      <c r="G97" s="87"/>
      <c r="H97" s="4"/>
      <c r="I97" s="87"/>
      <c r="J97" s="4">
        <v>6119.38</v>
      </c>
      <c r="K97" s="87">
        <v>28292</v>
      </c>
      <c r="L97" s="4"/>
      <c r="M97" s="87"/>
      <c r="N97" s="29"/>
      <c r="O97" s="46"/>
      <c r="P97" s="105" t="s">
        <v>509</v>
      </c>
      <c r="Q97" s="69"/>
      <c r="R97" s="29"/>
      <c r="S97" s="29"/>
      <c r="T97" s="29"/>
      <c r="U97" s="29"/>
      <c r="V97" s="29"/>
    </row>
    <row r="98" spans="1:31" s="17" customFormat="1">
      <c r="A98" s="16" t="s">
        <v>494</v>
      </c>
      <c r="B98" s="15">
        <v>5000</v>
      </c>
      <c r="C98" s="14">
        <v>45674</v>
      </c>
      <c r="D98" s="78"/>
      <c r="E98" s="78"/>
      <c r="F98" s="4"/>
      <c r="G98" s="87"/>
      <c r="H98" s="4"/>
      <c r="I98" s="87"/>
      <c r="J98" s="4">
        <v>1900</v>
      </c>
      <c r="K98" s="87">
        <v>11949</v>
      </c>
      <c r="L98" s="4"/>
      <c r="M98" s="87"/>
      <c r="N98" s="29"/>
      <c r="O98" s="46"/>
      <c r="P98" s="105" t="s">
        <v>509</v>
      </c>
      <c r="Q98" s="69"/>
      <c r="R98" s="29"/>
      <c r="S98" s="29"/>
      <c r="T98" s="29"/>
      <c r="U98" s="29"/>
      <c r="V98" s="29"/>
    </row>
    <row r="99" spans="1:31" s="17" customFormat="1">
      <c r="A99" s="16" t="s">
        <v>393</v>
      </c>
      <c r="B99" s="15">
        <v>1729.03</v>
      </c>
      <c r="C99" s="14">
        <v>45670</v>
      </c>
      <c r="D99" s="78"/>
      <c r="E99" s="78"/>
      <c r="F99" s="99"/>
      <c r="G99" s="100"/>
      <c r="H99" s="4"/>
      <c r="I99" s="4"/>
      <c r="J99" s="4">
        <v>630.54</v>
      </c>
      <c r="K99" s="87">
        <v>1560</v>
      </c>
      <c r="L99" s="4"/>
      <c r="M99" s="4"/>
      <c r="N99" s="29"/>
      <c r="O99" s="46" t="s">
        <v>278</v>
      </c>
      <c r="P99" s="105" t="s">
        <v>509</v>
      </c>
      <c r="Q99" s="69"/>
      <c r="R99" s="176" t="s">
        <v>510</v>
      </c>
      <c r="S99" s="29"/>
      <c r="T99" s="29"/>
      <c r="U99" s="29"/>
      <c r="V99" s="29"/>
    </row>
    <row r="100" spans="1:31" s="17" customFormat="1">
      <c r="A100" s="16" t="s">
        <v>394</v>
      </c>
      <c r="B100" s="15">
        <v>2752.28</v>
      </c>
      <c r="C100" s="14">
        <v>45670</v>
      </c>
      <c r="D100" s="78"/>
      <c r="E100" s="78"/>
      <c r="F100" s="99"/>
      <c r="G100" s="100"/>
      <c r="H100" s="4"/>
      <c r="I100" s="4"/>
      <c r="J100" s="4">
        <v>1027.6300000000001</v>
      </c>
      <c r="K100" s="87">
        <v>3655</v>
      </c>
      <c r="L100" s="4"/>
      <c r="M100" s="4"/>
      <c r="N100" s="29"/>
      <c r="O100" s="46" t="s">
        <v>279</v>
      </c>
      <c r="P100" s="105" t="s">
        <v>509</v>
      </c>
      <c r="Q100" s="69"/>
      <c r="R100" s="176" t="s">
        <v>510</v>
      </c>
      <c r="S100" s="29"/>
      <c r="T100" s="29"/>
      <c r="U100" s="29"/>
      <c r="V100" s="29"/>
    </row>
    <row r="101" spans="1:31">
      <c r="A101" s="16" t="s">
        <v>84</v>
      </c>
      <c r="B101" s="15">
        <v>47243.23</v>
      </c>
      <c r="C101" s="14">
        <v>45670</v>
      </c>
      <c r="D101" s="4">
        <v>15389.92</v>
      </c>
      <c r="E101" s="87">
        <v>91436</v>
      </c>
      <c r="F101" s="4"/>
      <c r="G101" s="4"/>
      <c r="H101" s="4"/>
      <c r="I101" s="4"/>
      <c r="J101" s="4"/>
      <c r="K101" s="87"/>
      <c r="L101" s="99"/>
      <c r="M101" s="100"/>
      <c r="N101" s="29" t="s">
        <v>269</v>
      </c>
      <c r="O101" s="110" t="s">
        <v>385</v>
      </c>
      <c r="P101" s="101" t="s">
        <v>380</v>
      </c>
      <c r="Q101" s="29"/>
      <c r="R101" s="29"/>
      <c r="S101" s="109" t="s">
        <v>200</v>
      </c>
      <c r="T101" s="28"/>
      <c r="U101" s="29"/>
      <c r="V101" s="29"/>
      <c r="W101" s="29"/>
      <c r="X101" s="29"/>
      <c r="Y101" s="29"/>
      <c r="Z101" s="17"/>
    </row>
    <row r="102" spans="1:31" s="17" customFormat="1">
      <c r="A102" s="16" t="s">
        <v>85</v>
      </c>
      <c r="B102" s="15">
        <v>12314.29</v>
      </c>
      <c r="C102" s="14">
        <v>45670</v>
      </c>
      <c r="D102" s="4">
        <v>4576.42</v>
      </c>
      <c r="E102" s="87">
        <v>42899</v>
      </c>
      <c r="F102" s="4"/>
      <c r="G102" s="4"/>
      <c r="H102" s="4"/>
      <c r="I102" s="4"/>
      <c r="J102" s="4"/>
      <c r="K102" s="87"/>
      <c r="L102" s="99"/>
      <c r="M102" s="100"/>
      <c r="N102" s="29" t="s">
        <v>269</v>
      </c>
      <c r="O102" s="110" t="s">
        <v>385</v>
      </c>
      <c r="P102" s="101" t="s">
        <v>380</v>
      </c>
      <c r="Q102" s="29"/>
      <c r="R102" s="29"/>
      <c r="S102" s="109" t="s">
        <v>200</v>
      </c>
      <c r="T102" s="28"/>
      <c r="U102" s="29"/>
      <c r="V102" s="29"/>
      <c r="W102" s="29"/>
      <c r="X102" s="29"/>
      <c r="Y102" s="29"/>
    </row>
    <row r="103" spans="1:31">
      <c r="A103" s="16" t="s">
        <v>280</v>
      </c>
      <c r="B103" s="15">
        <v>130482.37</v>
      </c>
      <c r="C103" s="14">
        <v>45193</v>
      </c>
      <c r="D103" s="78"/>
      <c r="E103" s="78"/>
      <c r="F103" s="99"/>
      <c r="G103" s="100"/>
      <c r="H103" s="48"/>
      <c r="I103" s="48"/>
      <c r="J103" s="138">
        <v>-52215.08</v>
      </c>
      <c r="K103" s="128"/>
      <c r="L103" s="48"/>
      <c r="M103" s="163"/>
      <c r="N103" s="129">
        <v>-222222</v>
      </c>
      <c r="O103" s="41" t="s">
        <v>281</v>
      </c>
      <c r="P103" s="132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31" s="17" customFormat="1">
      <c r="A104" s="16" t="s">
        <v>495</v>
      </c>
      <c r="B104" s="15">
        <v>884.29</v>
      </c>
      <c r="C104" s="14">
        <v>45674</v>
      </c>
      <c r="D104" s="78"/>
      <c r="E104" s="78"/>
      <c r="F104" s="4"/>
      <c r="G104" s="87"/>
      <c r="H104" s="48"/>
      <c r="I104" s="48"/>
      <c r="J104" s="170">
        <v>325.54000000000002</v>
      </c>
      <c r="K104" s="171">
        <v>884</v>
      </c>
      <c r="L104" s="48"/>
      <c r="M104" s="163"/>
      <c r="N104" s="164"/>
      <c r="O104" s="165"/>
      <c r="P104" s="132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31">
      <c r="A105" s="16" t="s">
        <v>347</v>
      </c>
      <c r="B105" s="15">
        <v>70.84</v>
      </c>
      <c r="C105" s="14">
        <v>45670</v>
      </c>
      <c r="D105" s="78"/>
      <c r="E105" s="78"/>
      <c r="F105" s="99"/>
      <c r="G105" s="100"/>
      <c r="H105" s="99"/>
      <c r="I105" s="100"/>
      <c r="J105" s="4">
        <v>28.02</v>
      </c>
      <c r="K105" s="87">
        <v>301</v>
      </c>
      <c r="L105" s="4"/>
      <c r="M105" s="87"/>
      <c r="N105" s="29" t="s">
        <v>269</v>
      </c>
      <c r="O105" s="46" t="s">
        <v>374</v>
      </c>
      <c r="P105" s="105" t="s">
        <v>509</v>
      </c>
      <c r="Q105" s="69"/>
      <c r="R105" s="176" t="s">
        <v>510</v>
      </c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>
      <c r="A106" s="16" t="s">
        <v>372</v>
      </c>
      <c r="B106" s="15">
        <v>562.65</v>
      </c>
      <c r="C106" s="14">
        <v>45670</v>
      </c>
      <c r="D106" s="78"/>
      <c r="E106" s="78"/>
      <c r="F106" s="99"/>
      <c r="G106" s="100"/>
      <c r="H106" s="99"/>
      <c r="I106" s="100"/>
      <c r="J106" s="4">
        <v>224.74</v>
      </c>
      <c r="K106" s="87">
        <v>2087</v>
      </c>
      <c r="L106" s="4"/>
      <c r="M106" s="87"/>
      <c r="N106" s="29" t="s">
        <v>269</v>
      </c>
      <c r="O106" s="46" t="s">
        <v>375</v>
      </c>
      <c r="P106" s="105" t="s">
        <v>509</v>
      </c>
      <c r="Q106" s="69"/>
      <c r="R106" s="176" t="s">
        <v>510</v>
      </c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17" customFormat="1">
      <c r="A107" s="16" t="s">
        <v>282</v>
      </c>
      <c r="B107" s="15">
        <v>63.83</v>
      </c>
      <c r="C107" s="14">
        <v>45671</v>
      </c>
      <c r="D107" s="78"/>
      <c r="E107" s="78"/>
      <c r="F107" s="99"/>
      <c r="G107" s="100"/>
      <c r="H107" s="99"/>
      <c r="I107" s="100"/>
      <c r="J107" s="4">
        <v>22.8</v>
      </c>
      <c r="K107" s="87">
        <v>233</v>
      </c>
      <c r="L107" s="15"/>
      <c r="M107" s="172"/>
      <c r="N107" s="29"/>
      <c r="O107" s="28" t="s">
        <v>283</v>
      </c>
      <c r="P107" s="105" t="s">
        <v>509</v>
      </c>
      <c r="Q107" s="69"/>
      <c r="R107" s="176" t="s">
        <v>510</v>
      </c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</row>
    <row r="108" spans="1:31" s="17" customFormat="1">
      <c r="A108" s="16" t="s">
        <v>284</v>
      </c>
      <c r="B108" s="15">
        <v>42.55</v>
      </c>
      <c r="C108" s="14">
        <v>45671</v>
      </c>
      <c r="D108" s="78"/>
      <c r="E108" s="78"/>
      <c r="F108" s="99"/>
      <c r="G108" s="100"/>
      <c r="H108" s="99"/>
      <c r="I108" s="100"/>
      <c r="J108" s="4">
        <v>15.2</v>
      </c>
      <c r="K108" s="87">
        <v>156</v>
      </c>
      <c r="L108" s="4"/>
      <c r="M108" s="87"/>
      <c r="N108" s="29"/>
      <c r="O108" s="28" t="s">
        <v>285</v>
      </c>
      <c r="P108" s="105" t="s">
        <v>509</v>
      </c>
      <c r="Q108" s="69"/>
      <c r="R108" s="176" t="s">
        <v>510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</row>
    <row r="109" spans="1:31" s="17" customFormat="1">
      <c r="A109" s="16" t="s">
        <v>286</v>
      </c>
      <c r="B109" s="15">
        <v>35.25</v>
      </c>
      <c r="C109" s="14">
        <v>45671</v>
      </c>
      <c r="D109" s="78"/>
      <c r="E109" s="78"/>
      <c r="F109" s="99"/>
      <c r="G109" s="100"/>
      <c r="H109" s="99"/>
      <c r="I109" s="100"/>
      <c r="J109" s="4">
        <v>12.34</v>
      </c>
      <c r="K109" s="87">
        <v>125</v>
      </c>
      <c r="L109" s="4"/>
      <c r="M109" s="87"/>
      <c r="N109" s="29"/>
      <c r="O109" s="28" t="s">
        <v>287</v>
      </c>
      <c r="P109" s="105" t="s">
        <v>509</v>
      </c>
      <c r="Q109" s="69"/>
      <c r="R109" s="176" t="s">
        <v>510</v>
      </c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</row>
    <row r="110" spans="1:31" s="17" customFormat="1">
      <c r="A110" s="16" t="s">
        <v>288</v>
      </c>
      <c r="B110" s="15">
        <v>23.5</v>
      </c>
      <c r="C110" s="14">
        <v>45671</v>
      </c>
      <c r="D110" s="78"/>
      <c r="E110" s="78"/>
      <c r="F110" s="99"/>
      <c r="G110" s="100"/>
      <c r="H110" s="99"/>
      <c r="I110" s="100"/>
      <c r="J110" s="4">
        <v>8.23</v>
      </c>
      <c r="K110" s="87">
        <v>83</v>
      </c>
      <c r="L110" s="4"/>
      <c r="M110" s="87"/>
      <c r="N110" s="29"/>
      <c r="O110" s="28" t="s">
        <v>289</v>
      </c>
      <c r="P110" s="105" t="s">
        <v>509</v>
      </c>
      <c r="Q110" s="69"/>
      <c r="R110" s="176" t="s">
        <v>510</v>
      </c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</row>
    <row r="111" spans="1:31" s="17" customFormat="1">
      <c r="A111" s="16" t="s">
        <v>381</v>
      </c>
      <c r="B111" s="15">
        <v>16.68</v>
      </c>
      <c r="C111" s="14">
        <v>45674</v>
      </c>
      <c r="D111" s="78"/>
      <c r="E111" s="78"/>
      <c r="F111" s="99"/>
      <c r="G111" s="100"/>
      <c r="H111" s="99"/>
      <c r="I111" s="100"/>
      <c r="J111" s="4">
        <v>5.01</v>
      </c>
      <c r="K111" s="87">
        <v>62</v>
      </c>
      <c r="L111" s="4"/>
      <c r="M111" s="4"/>
      <c r="N111" s="29"/>
      <c r="O111" s="28" t="s">
        <v>290</v>
      </c>
      <c r="P111" s="105" t="s">
        <v>509</v>
      </c>
      <c r="Q111" s="69"/>
      <c r="R111" s="176" t="s">
        <v>510</v>
      </c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</row>
    <row r="112" spans="1:31" s="17" customFormat="1">
      <c r="A112" s="16" t="s">
        <v>382</v>
      </c>
      <c r="B112" s="15">
        <f>B111*6/9</f>
        <v>11.12</v>
      </c>
      <c r="C112" s="14">
        <v>45674</v>
      </c>
      <c r="D112" s="78"/>
      <c r="E112" s="78"/>
      <c r="F112" s="99"/>
      <c r="G112" s="100"/>
      <c r="H112" s="99"/>
      <c r="I112" s="100"/>
      <c r="J112" s="15">
        <f>J111*6/9</f>
        <v>3.34</v>
      </c>
      <c r="K112" s="172">
        <f>K111*6/9</f>
        <v>41.333333333333336</v>
      </c>
      <c r="L112" s="4"/>
      <c r="M112" s="4"/>
      <c r="N112" s="29" t="s">
        <v>269</v>
      </c>
      <c r="O112" s="28" t="s">
        <v>291</v>
      </c>
      <c r="P112" s="105" t="s">
        <v>509</v>
      </c>
      <c r="Q112" s="69"/>
      <c r="R112" s="176" t="s">
        <v>510</v>
      </c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</row>
    <row r="113" spans="1:36" s="17" customFormat="1">
      <c r="A113" s="16" t="s">
        <v>348</v>
      </c>
      <c r="B113" s="15">
        <v>324.29000000000002</v>
      </c>
      <c r="C113" s="14">
        <v>45672</v>
      </c>
      <c r="D113" s="78"/>
      <c r="E113" s="78"/>
      <c r="F113" s="99"/>
      <c r="G113" s="100"/>
      <c r="H113" s="99"/>
      <c r="I113" s="100"/>
      <c r="J113" s="4">
        <v>126.9</v>
      </c>
      <c r="K113" s="87">
        <v>1058</v>
      </c>
      <c r="L113" s="4"/>
      <c r="M113" s="4"/>
      <c r="N113" s="29"/>
      <c r="O113" s="28" t="s">
        <v>362</v>
      </c>
      <c r="P113" s="105" t="s">
        <v>509</v>
      </c>
      <c r="Q113" s="6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</row>
    <row r="114" spans="1:36" s="17" customFormat="1">
      <c r="A114" s="16" t="s">
        <v>226</v>
      </c>
      <c r="B114" s="15">
        <v>926.07</v>
      </c>
      <c r="C114" s="14">
        <v>45672</v>
      </c>
      <c r="D114" s="78"/>
      <c r="E114" s="78"/>
      <c r="F114" s="99"/>
      <c r="G114" s="100"/>
      <c r="H114" s="99"/>
      <c r="I114" s="100"/>
      <c r="J114" s="4">
        <v>347.66</v>
      </c>
      <c r="K114" s="87">
        <v>2980</v>
      </c>
      <c r="L114" s="4"/>
      <c r="M114" s="87"/>
      <c r="N114" s="29"/>
      <c r="O114" s="28" t="s">
        <v>247</v>
      </c>
      <c r="P114" s="105" t="s">
        <v>509</v>
      </c>
      <c r="Q114" s="6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</row>
    <row r="115" spans="1:36" s="17" customFormat="1">
      <c r="A115" s="16" t="s">
        <v>227</v>
      </c>
      <c r="B115" s="4">
        <v>1107.3</v>
      </c>
      <c r="C115" s="14">
        <v>45672</v>
      </c>
      <c r="D115" s="78"/>
      <c r="E115" s="78"/>
      <c r="F115" s="99"/>
      <c r="G115" s="100"/>
      <c r="H115" s="99"/>
      <c r="I115" s="100"/>
      <c r="J115" s="4">
        <v>399.05</v>
      </c>
      <c r="K115" s="87">
        <v>4295</v>
      </c>
      <c r="L115" s="4"/>
      <c r="M115" s="87"/>
      <c r="N115" s="29"/>
      <c r="O115" s="28" t="s">
        <v>246</v>
      </c>
      <c r="P115" s="105" t="s">
        <v>509</v>
      </c>
      <c r="Q115" s="69"/>
      <c r="R115" s="29"/>
      <c r="S115" s="29"/>
      <c r="T115" s="29"/>
      <c r="U115" s="29"/>
      <c r="V115" s="29"/>
      <c r="W115" s="29"/>
      <c r="X115" s="50"/>
      <c r="Y115" s="55"/>
    </row>
    <row r="116" spans="1:36" s="17" customFormat="1">
      <c r="A116" s="16" t="s">
        <v>360</v>
      </c>
      <c r="B116" s="4">
        <v>230.87</v>
      </c>
      <c r="C116" s="14">
        <v>45672</v>
      </c>
      <c r="D116" s="78"/>
      <c r="E116" s="78"/>
      <c r="F116" s="99"/>
      <c r="G116" s="100"/>
      <c r="H116" s="99"/>
      <c r="I116" s="100"/>
      <c r="J116" s="4">
        <v>84.51</v>
      </c>
      <c r="K116" s="87">
        <v>819</v>
      </c>
      <c r="L116" s="4"/>
      <c r="M116" s="87"/>
      <c r="N116" s="29"/>
      <c r="O116" s="28" t="s">
        <v>245</v>
      </c>
      <c r="P116" s="105" t="s">
        <v>509</v>
      </c>
      <c r="Q116" s="69"/>
      <c r="R116" s="29"/>
      <c r="S116" s="29"/>
      <c r="T116" s="29"/>
      <c r="U116" s="29"/>
      <c r="V116" s="29"/>
      <c r="W116" s="29"/>
      <c r="X116" s="50"/>
      <c r="Y116" s="55"/>
    </row>
    <row r="117" spans="1:36" s="17" customFormat="1">
      <c r="A117" s="16" t="s">
        <v>361</v>
      </c>
      <c r="B117" s="4">
        <v>115.38</v>
      </c>
      <c r="C117" s="14">
        <v>45672</v>
      </c>
      <c r="D117" s="78"/>
      <c r="E117" s="78"/>
      <c r="F117" s="99"/>
      <c r="G117" s="100"/>
      <c r="H117" s="99"/>
      <c r="I117" s="100"/>
      <c r="J117" s="4">
        <v>35.42</v>
      </c>
      <c r="K117" s="87">
        <v>388</v>
      </c>
      <c r="L117" s="4"/>
      <c r="M117" s="87"/>
      <c r="N117" s="29"/>
      <c r="O117" s="28"/>
      <c r="P117" s="105" t="s">
        <v>509</v>
      </c>
      <c r="Q117" s="69"/>
      <c r="R117" s="29"/>
      <c r="S117" s="29"/>
      <c r="T117" s="29"/>
      <c r="U117" s="29"/>
      <c r="V117" s="29"/>
      <c r="W117" s="29"/>
      <c r="X117" s="50"/>
      <c r="Y117" s="55"/>
    </row>
    <row r="118" spans="1:36" s="17" customFormat="1">
      <c r="A118" s="16" t="s">
        <v>228</v>
      </c>
      <c r="B118" s="4">
        <v>703.14</v>
      </c>
      <c r="C118" s="14">
        <v>45672</v>
      </c>
      <c r="D118" s="78"/>
      <c r="E118" s="78"/>
      <c r="F118" s="99"/>
      <c r="G118" s="100"/>
      <c r="H118" s="99"/>
      <c r="I118" s="100"/>
      <c r="J118" s="4">
        <v>261.02</v>
      </c>
      <c r="K118" s="87">
        <v>2641</v>
      </c>
      <c r="L118" s="4"/>
      <c r="M118" s="87"/>
      <c r="N118" s="29"/>
      <c r="O118" s="28" t="s">
        <v>244</v>
      </c>
      <c r="P118" s="105" t="s">
        <v>509</v>
      </c>
      <c r="Q118" s="69"/>
      <c r="R118" s="29"/>
      <c r="S118" s="29"/>
      <c r="T118" s="29"/>
      <c r="U118" s="29"/>
      <c r="V118" s="29"/>
      <c r="W118" s="29"/>
      <c r="X118" s="50"/>
      <c r="Y118" s="55"/>
    </row>
    <row r="119" spans="1:36" s="17" customFormat="1">
      <c r="A119" s="16" t="s">
        <v>229</v>
      </c>
      <c r="B119" s="4">
        <f>B114</f>
        <v>926.07</v>
      </c>
      <c r="C119" s="14">
        <f>C114</f>
        <v>45672</v>
      </c>
      <c r="D119" s="78"/>
      <c r="E119" s="78"/>
      <c r="F119" s="99"/>
      <c r="G119" s="100"/>
      <c r="H119" s="99"/>
      <c r="I119" s="100"/>
      <c r="J119" s="4">
        <f>J114</f>
        <v>347.66</v>
      </c>
      <c r="K119" s="87">
        <f>K114</f>
        <v>2980</v>
      </c>
      <c r="L119" s="4"/>
      <c r="M119" s="87"/>
      <c r="N119" s="29"/>
      <c r="O119" s="28" t="s">
        <v>248</v>
      </c>
      <c r="P119" s="105" t="s">
        <v>509</v>
      </c>
      <c r="Q119" s="6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</row>
    <row r="120" spans="1:36" s="17" customFormat="1">
      <c r="A120" s="16" t="s">
        <v>230</v>
      </c>
      <c r="B120" s="4">
        <f>B115</f>
        <v>1107.3</v>
      </c>
      <c r="C120" s="14">
        <f>C115</f>
        <v>45672</v>
      </c>
      <c r="D120" s="78"/>
      <c r="E120" s="78"/>
      <c r="F120" s="99"/>
      <c r="G120" s="100"/>
      <c r="H120" s="99"/>
      <c r="I120" s="100"/>
      <c r="J120" s="4">
        <f>J115</f>
        <v>399.05</v>
      </c>
      <c r="K120" s="87">
        <f>K115</f>
        <v>4295</v>
      </c>
      <c r="L120" s="4"/>
      <c r="M120" s="87"/>
      <c r="N120" s="29"/>
      <c r="O120" s="28" t="s">
        <v>249</v>
      </c>
      <c r="P120" s="105" t="s">
        <v>509</v>
      </c>
      <c r="Q120" s="69"/>
      <c r="R120" s="29"/>
      <c r="S120" s="29"/>
      <c r="T120" s="29"/>
      <c r="U120" s="29"/>
      <c r="V120" s="29"/>
      <c r="W120" s="29"/>
      <c r="X120" s="50"/>
      <c r="Y120" s="55"/>
    </row>
    <row r="121" spans="1:36" s="17" customFormat="1">
      <c r="A121" s="16" t="s">
        <v>369</v>
      </c>
      <c r="B121" s="151">
        <f>B116</f>
        <v>230.87</v>
      </c>
      <c r="C121" s="14">
        <v>45672</v>
      </c>
      <c r="D121" s="78"/>
      <c r="E121" s="78"/>
      <c r="F121" s="99"/>
      <c r="G121" s="100"/>
      <c r="H121" s="99"/>
      <c r="I121" s="100"/>
      <c r="J121" s="4">
        <f t="shared" ref="J121:K123" si="2">J116</f>
        <v>84.51</v>
      </c>
      <c r="K121" s="87">
        <f t="shared" si="2"/>
        <v>819</v>
      </c>
      <c r="L121" s="4"/>
      <c r="M121" s="87"/>
      <c r="N121" s="29"/>
      <c r="O121" s="28" t="s">
        <v>250</v>
      </c>
      <c r="P121" s="105" t="s">
        <v>509</v>
      </c>
      <c r="Q121" s="69"/>
      <c r="R121" s="29"/>
      <c r="S121" s="29"/>
      <c r="T121" s="29"/>
      <c r="U121" s="29"/>
      <c r="V121" s="29"/>
      <c r="W121" s="29"/>
      <c r="X121" s="50"/>
      <c r="Y121" s="55"/>
    </row>
    <row r="122" spans="1:36" s="17" customFormat="1">
      <c r="A122" s="16" t="s">
        <v>370</v>
      </c>
      <c r="B122" s="151">
        <f>B117</f>
        <v>115.38</v>
      </c>
      <c r="C122" s="14">
        <v>45672</v>
      </c>
      <c r="D122" s="78"/>
      <c r="E122" s="78"/>
      <c r="F122" s="99"/>
      <c r="G122" s="100"/>
      <c r="H122" s="99"/>
      <c r="I122" s="100"/>
      <c r="J122" s="4">
        <f t="shared" si="2"/>
        <v>35.42</v>
      </c>
      <c r="K122" s="87">
        <f t="shared" si="2"/>
        <v>388</v>
      </c>
      <c r="L122" s="4"/>
      <c r="M122" s="87"/>
      <c r="N122" s="29"/>
      <c r="O122" s="28"/>
      <c r="P122" s="105" t="s">
        <v>509</v>
      </c>
      <c r="Q122" s="69"/>
      <c r="R122" s="29"/>
      <c r="S122" s="29"/>
      <c r="T122" s="29"/>
      <c r="U122" s="29"/>
      <c r="V122" s="29"/>
      <c r="W122" s="29"/>
      <c r="X122" s="50"/>
      <c r="Y122" s="55"/>
    </row>
    <row r="123" spans="1:36" s="17" customFormat="1">
      <c r="A123" s="16" t="s">
        <v>231</v>
      </c>
      <c r="B123" s="4">
        <f t="shared" ref="B123" si="3">B118</f>
        <v>703.14</v>
      </c>
      <c r="C123" s="14">
        <v>45672</v>
      </c>
      <c r="D123" s="78"/>
      <c r="E123" s="78"/>
      <c r="F123" s="99"/>
      <c r="G123" s="100"/>
      <c r="H123" s="99"/>
      <c r="I123" s="100"/>
      <c r="J123" s="4">
        <f t="shared" si="2"/>
        <v>261.02</v>
      </c>
      <c r="K123" s="87">
        <f t="shared" si="2"/>
        <v>2641</v>
      </c>
      <c r="L123" s="4"/>
      <c r="M123" s="87"/>
      <c r="N123" s="29"/>
      <c r="O123" s="28" t="s">
        <v>251</v>
      </c>
      <c r="P123" s="105" t="s">
        <v>509</v>
      </c>
      <c r="Q123" s="69"/>
      <c r="R123" s="29"/>
      <c r="S123" s="29"/>
      <c r="T123" s="29"/>
      <c r="U123" s="29"/>
      <c r="V123" s="29"/>
      <c r="W123" s="29"/>
      <c r="X123" s="50"/>
      <c r="Y123" s="55"/>
    </row>
    <row r="124" spans="1:36">
      <c r="A124" s="16" t="s">
        <v>76</v>
      </c>
      <c r="B124" s="4">
        <v>10411.17</v>
      </c>
      <c r="C124" s="14">
        <v>45673</v>
      </c>
      <c r="D124" s="78"/>
      <c r="E124" s="78"/>
      <c r="F124" s="99"/>
      <c r="G124" s="100"/>
      <c r="H124" s="99"/>
      <c r="I124" s="100"/>
      <c r="J124" s="4">
        <v>4152.7299999999996</v>
      </c>
      <c r="K124" s="87">
        <v>11800</v>
      </c>
      <c r="L124" s="4"/>
      <c r="M124" s="87"/>
      <c r="N124" s="29"/>
      <c r="O124" s="28" t="s">
        <v>223</v>
      </c>
      <c r="P124" s="105" t="s">
        <v>509</v>
      </c>
      <c r="Q124" s="46" t="s">
        <v>71</v>
      </c>
      <c r="R124" s="29"/>
      <c r="S124" s="29"/>
      <c r="T124" s="46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</row>
    <row r="125" spans="1:36">
      <c r="A125" s="16" t="s">
        <v>77</v>
      </c>
      <c r="B125" s="4">
        <v>13691.15</v>
      </c>
      <c r="C125" s="14">
        <v>45673</v>
      </c>
      <c r="D125" s="78"/>
      <c r="E125" s="78"/>
      <c r="F125" s="99"/>
      <c r="G125" s="100"/>
      <c r="H125" s="99"/>
      <c r="I125" s="100"/>
      <c r="J125" s="4">
        <v>5351.16</v>
      </c>
      <c r="K125" s="87">
        <v>17940</v>
      </c>
      <c r="L125" s="4"/>
      <c r="M125" s="87"/>
      <c r="N125" s="29"/>
      <c r="O125" s="28" t="s">
        <v>221</v>
      </c>
      <c r="P125" s="105" t="s">
        <v>509</v>
      </c>
      <c r="Q125" s="46" t="s">
        <v>71</v>
      </c>
      <c r="R125" s="29"/>
      <c r="S125" s="29"/>
      <c r="T125" s="46"/>
      <c r="U125" s="29"/>
      <c r="V125" s="29"/>
      <c r="W125" s="29"/>
      <c r="X125" s="5"/>
      <c r="Y125" s="5"/>
      <c r="Z125" s="5"/>
      <c r="AA125" s="5"/>
      <c r="AB125" s="5"/>
      <c r="AC125" s="5"/>
      <c r="AD125" s="5"/>
      <c r="AE125" s="5"/>
    </row>
    <row r="126" spans="1:36">
      <c r="A126" s="16" t="s">
        <v>78</v>
      </c>
      <c r="B126" s="4">
        <v>11658.33</v>
      </c>
      <c r="C126" s="14">
        <v>45673</v>
      </c>
      <c r="D126" s="78"/>
      <c r="E126" s="78"/>
      <c r="F126" s="99"/>
      <c r="G126" s="100"/>
      <c r="H126" s="99"/>
      <c r="I126" s="100"/>
      <c r="J126" s="4">
        <v>4661.16</v>
      </c>
      <c r="K126" s="87">
        <v>14180</v>
      </c>
      <c r="L126" s="4"/>
      <c r="M126" s="87"/>
      <c r="N126" s="29"/>
      <c r="O126" s="28" t="s">
        <v>224</v>
      </c>
      <c r="P126" s="105" t="s">
        <v>509</v>
      </c>
      <c r="Q126" s="6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6">
      <c r="A127" s="16" t="s">
        <v>79</v>
      </c>
      <c r="B127" s="4">
        <f>B126</f>
        <v>11658.33</v>
      </c>
      <c r="C127" s="14">
        <v>45673</v>
      </c>
      <c r="D127" s="78"/>
      <c r="E127" s="78"/>
      <c r="F127" s="99"/>
      <c r="G127" s="100"/>
      <c r="H127" s="99"/>
      <c r="I127" s="100"/>
      <c r="J127" s="4">
        <f>J126</f>
        <v>4661.16</v>
      </c>
      <c r="K127" s="87">
        <f>K126</f>
        <v>14180</v>
      </c>
      <c r="L127" s="4"/>
      <c r="M127" s="87"/>
      <c r="N127" s="29"/>
      <c r="O127" s="28" t="s">
        <v>222</v>
      </c>
      <c r="P127" s="105" t="s">
        <v>509</v>
      </c>
      <c r="Q127" s="6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</row>
    <row r="128" spans="1:36">
      <c r="A128" s="16" t="s">
        <v>333</v>
      </c>
      <c r="B128" s="4">
        <v>7618.82</v>
      </c>
      <c r="C128" s="14">
        <v>45673</v>
      </c>
      <c r="D128" s="78"/>
      <c r="E128" s="78"/>
      <c r="F128" s="99"/>
      <c r="G128" s="100"/>
      <c r="H128" s="99"/>
      <c r="I128" s="100"/>
      <c r="J128" s="4">
        <v>2875.72</v>
      </c>
      <c r="K128" s="87">
        <v>14979</v>
      </c>
      <c r="L128" s="4"/>
      <c r="M128" s="87"/>
      <c r="N128" s="29"/>
      <c r="O128" s="28" t="s">
        <v>334</v>
      </c>
      <c r="P128" s="105" t="s">
        <v>509</v>
      </c>
      <c r="Q128" s="6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</row>
    <row r="129" spans="1:30">
      <c r="A129" s="16" t="s">
        <v>467</v>
      </c>
      <c r="B129" s="4">
        <f>B128</f>
        <v>7618.82</v>
      </c>
      <c r="C129" s="14">
        <v>45673</v>
      </c>
      <c r="D129" s="78"/>
      <c r="E129" s="78"/>
      <c r="F129" s="99"/>
      <c r="G129" s="100"/>
      <c r="H129" s="99"/>
      <c r="I129" s="100"/>
      <c r="J129" s="4">
        <f>J128</f>
        <v>2875.72</v>
      </c>
      <c r="K129" s="87">
        <f>K128</f>
        <v>14979</v>
      </c>
      <c r="L129" s="4"/>
      <c r="M129" s="87"/>
      <c r="N129" s="29"/>
      <c r="O129" s="28" t="s">
        <v>335</v>
      </c>
      <c r="P129" s="105" t="s">
        <v>509</v>
      </c>
      <c r="Q129" s="6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</row>
    <row r="130" spans="1:30" s="17" customFormat="1">
      <c r="A130" s="16" t="s">
        <v>343</v>
      </c>
      <c r="B130" s="4">
        <v>117</v>
      </c>
      <c r="C130" s="14">
        <v>45673</v>
      </c>
      <c r="D130" s="78"/>
      <c r="E130" s="78"/>
      <c r="F130" s="99"/>
      <c r="G130" s="100"/>
      <c r="H130" s="99"/>
      <c r="I130" s="100"/>
      <c r="J130" s="4">
        <v>47.27</v>
      </c>
      <c r="K130" s="87">
        <v>80</v>
      </c>
      <c r="L130" s="4"/>
      <c r="M130" s="87"/>
      <c r="N130" s="29"/>
      <c r="O130" s="28" t="s">
        <v>340</v>
      </c>
      <c r="P130" s="105" t="s">
        <v>509</v>
      </c>
      <c r="Q130" s="6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</row>
    <row r="131" spans="1:30" s="17" customFormat="1">
      <c r="A131" s="16" t="s">
        <v>344</v>
      </c>
      <c r="B131" s="4">
        <f>B130</f>
        <v>117</v>
      </c>
      <c r="C131" s="14">
        <v>45673</v>
      </c>
      <c r="D131" s="78"/>
      <c r="E131" s="78"/>
      <c r="F131" s="99"/>
      <c r="G131" s="100"/>
      <c r="H131" s="99"/>
      <c r="I131" s="100"/>
      <c r="J131" s="4">
        <f>J130</f>
        <v>47.27</v>
      </c>
      <c r="K131" s="87">
        <f>K130</f>
        <v>80</v>
      </c>
      <c r="L131" s="4"/>
      <c r="M131" s="87"/>
      <c r="N131" s="29"/>
      <c r="O131" s="28" t="s">
        <v>345</v>
      </c>
      <c r="P131" s="105" t="s">
        <v>509</v>
      </c>
      <c r="Q131" s="69"/>
      <c r="R131" s="29"/>
      <c r="S131" s="29"/>
      <c r="T131" s="29"/>
      <c r="U131" s="29"/>
      <c r="V131" s="29"/>
      <c r="W131" s="29"/>
      <c r="Y131" s="1"/>
    </row>
    <row r="132" spans="1:30" s="17" customFormat="1">
      <c r="A132" s="158" t="s">
        <v>507</v>
      </c>
      <c r="B132" s="56">
        <v>75.41</v>
      </c>
      <c r="C132" s="155">
        <v>45724</v>
      </c>
      <c r="D132" s="78"/>
      <c r="E132" s="78"/>
      <c r="F132" s="99"/>
      <c r="G132" s="100"/>
      <c r="H132" s="99"/>
      <c r="I132" s="100"/>
      <c r="J132" s="56">
        <v>19.87</v>
      </c>
      <c r="K132" s="156">
        <v>44</v>
      </c>
      <c r="L132" s="4"/>
      <c r="M132" s="87"/>
      <c r="N132" s="29"/>
      <c r="O132" s="46"/>
      <c r="P132" s="105"/>
      <c r="Q132" s="69"/>
      <c r="R132" s="29"/>
      <c r="S132" s="29"/>
      <c r="T132" s="29"/>
      <c r="U132" s="29"/>
      <c r="V132" s="29"/>
      <c r="W132" s="29"/>
    </row>
    <row r="133" spans="1:30" s="17" customFormat="1">
      <c r="A133" s="16" t="s">
        <v>292</v>
      </c>
      <c r="B133" s="4">
        <v>14165.67</v>
      </c>
      <c r="C133" s="14">
        <v>45673</v>
      </c>
      <c r="D133" s="78"/>
      <c r="E133" s="78"/>
      <c r="F133" s="99"/>
      <c r="G133" s="100"/>
      <c r="H133" s="99"/>
      <c r="I133" s="100"/>
      <c r="J133" s="4">
        <v>283.45</v>
      </c>
      <c r="K133" s="87">
        <v>623</v>
      </c>
      <c r="L133" s="160">
        <v>4065.83</v>
      </c>
      <c r="M133" s="161">
        <v>8067</v>
      </c>
      <c r="N133" s="29"/>
      <c r="O133" s="162" t="s">
        <v>488</v>
      </c>
      <c r="P133" s="105" t="s">
        <v>509</v>
      </c>
      <c r="Q133" s="69"/>
      <c r="R133" s="29"/>
      <c r="S133" s="29"/>
      <c r="T133" s="29"/>
      <c r="U133" s="29"/>
      <c r="V133" s="29"/>
      <c r="W133" s="29"/>
      <c r="Y133" s="1"/>
    </row>
    <row r="134" spans="1:30" s="17" customFormat="1">
      <c r="A134" s="16" t="s">
        <v>293</v>
      </c>
      <c r="B134" s="4">
        <v>128.41</v>
      </c>
      <c r="C134" s="14">
        <v>45673</v>
      </c>
      <c r="D134" s="78"/>
      <c r="E134" s="78"/>
      <c r="F134" s="99"/>
      <c r="G134" s="100"/>
      <c r="H134" s="99"/>
      <c r="I134" s="100"/>
      <c r="J134" s="4">
        <v>19.87</v>
      </c>
      <c r="K134" s="87">
        <v>44</v>
      </c>
      <c r="L134" s="160">
        <v>13.52</v>
      </c>
      <c r="M134" s="161">
        <v>30</v>
      </c>
      <c r="N134" s="29"/>
      <c r="O134" s="162" t="s">
        <v>489</v>
      </c>
      <c r="P134" s="105" t="s">
        <v>509</v>
      </c>
      <c r="Q134" s="69"/>
      <c r="R134" s="29"/>
      <c r="S134" s="29"/>
      <c r="T134" s="29"/>
      <c r="U134" s="29"/>
      <c r="V134" s="29"/>
      <c r="W134" s="29"/>
      <c r="Y134" s="1"/>
    </row>
    <row r="135" spans="1:30" s="17" customFormat="1">
      <c r="A135" s="16" t="s">
        <v>294</v>
      </c>
      <c r="B135" s="4">
        <v>32940.769999999997</v>
      </c>
      <c r="C135" s="14">
        <v>45193</v>
      </c>
      <c r="D135" s="78"/>
      <c r="E135" s="78">
        <f t="shared" ref="E135" si="4">K135*30%</f>
        <v>0</v>
      </c>
      <c r="F135" s="99"/>
      <c r="G135" s="100"/>
      <c r="H135" s="99"/>
      <c r="I135" s="100"/>
      <c r="J135" s="4">
        <v>9882.23</v>
      </c>
      <c r="K135" s="89"/>
      <c r="L135" s="4"/>
      <c r="M135" s="87"/>
      <c r="N135" s="29"/>
      <c r="O135" s="29"/>
      <c r="P135" s="105" t="s">
        <v>509</v>
      </c>
      <c r="Q135" s="69"/>
      <c r="R135" s="29"/>
      <c r="S135" s="29"/>
      <c r="T135" s="29"/>
      <c r="U135" s="29"/>
      <c r="V135" s="29"/>
      <c r="W135" s="29"/>
      <c r="Y135" s="1"/>
    </row>
    <row r="136" spans="1:30" s="17" customFormat="1">
      <c r="A136" s="16" t="s">
        <v>295</v>
      </c>
      <c r="B136" s="4">
        <v>18312.62</v>
      </c>
      <c r="C136" s="14">
        <v>45664</v>
      </c>
      <c r="D136" s="78"/>
      <c r="E136" s="78"/>
      <c r="F136" s="99"/>
      <c r="G136" s="100"/>
      <c r="H136" s="99"/>
      <c r="I136" s="100"/>
      <c r="J136" s="4">
        <v>7292.51</v>
      </c>
      <c r="K136" s="87">
        <v>40007</v>
      </c>
      <c r="L136" s="4"/>
      <c r="M136" s="87"/>
      <c r="N136" s="29"/>
      <c r="O136" s="28" t="s">
        <v>296</v>
      </c>
      <c r="P136" s="105" t="s">
        <v>509</v>
      </c>
      <c r="Q136" s="69"/>
      <c r="R136" s="29"/>
      <c r="S136" s="29"/>
      <c r="T136" s="29"/>
      <c r="U136" s="29"/>
      <c r="V136" s="29"/>
      <c r="W136" s="29"/>
      <c r="Y136" s="1"/>
    </row>
    <row r="137" spans="1:30" s="17" customFormat="1">
      <c r="A137" s="16" t="s">
        <v>297</v>
      </c>
      <c r="B137" s="4">
        <v>3000</v>
      </c>
      <c r="C137" s="14">
        <v>45675</v>
      </c>
      <c r="D137" s="78"/>
      <c r="E137" s="79"/>
      <c r="F137" s="99"/>
      <c r="G137" s="100"/>
      <c r="H137" s="99"/>
      <c r="I137" s="100"/>
      <c r="J137" s="4">
        <v>1350</v>
      </c>
      <c r="K137" s="87">
        <v>4757</v>
      </c>
      <c r="L137" s="4"/>
      <c r="M137" s="87"/>
      <c r="N137" s="29"/>
      <c r="O137" s="28" t="s">
        <v>298</v>
      </c>
      <c r="P137" s="105"/>
      <c r="Q137" s="69"/>
      <c r="R137" s="29"/>
      <c r="S137" s="29"/>
      <c r="T137" s="29"/>
      <c r="U137" s="29"/>
      <c r="V137" s="29"/>
      <c r="W137" s="29"/>
      <c r="Y137" s="1"/>
    </row>
    <row r="138" spans="1:30" s="17" customFormat="1">
      <c r="A138" s="16" t="s">
        <v>299</v>
      </c>
      <c r="B138" s="4">
        <v>804.43</v>
      </c>
      <c r="C138" s="14">
        <v>45675</v>
      </c>
      <c r="D138" s="78"/>
      <c r="E138" s="78"/>
      <c r="F138" s="99"/>
      <c r="G138" s="100"/>
      <c r="H138" s="99"/>
      <c r="I138" s="100"/>
      <c r="J138" s="4">
        <v>361.99</v>
      </c>
      <c r="K138" s="87">
        <v>1216</v>
      </c>
      <c r="L138" s="4"/>
      <c r="M138" s="87"/>
      <c r="N138" s="29"/>
      <c r="O138" s="28" t="s">
        <v>300</v>
      </c>
      <c r="P138" s="105" t="s">
        <v>509</v>
      </c>
      <c r="Q138" s="69"/>
      <c r="R138" s="29"/>
      <c r="S138" s="29"/>
      <c r="T138" s="29"/>
      <c r="U138" s="29"/>
      <c r="V138" s="29"/>
      <c r="W138" s="29"/>
      <c r="Y138" s="1"/>
    </row>
    <row r="139" spans="1:30" s="17" customFormat="1">
      <c r="A139" s="16" t="s">
        <v>301</v>
      </c>
      <c r="B139" s="4">
        <v>951.82</v>
      </c>
      <c r="C139" s="14">
        <v>45675</v>
      </c>
      <c r="D139" s="78"/>
      <c r="E139" s="78"/>
      <c r="F139" s="99"/>
      <c r="G139" s="100"/>
      <c r="H139" s="99"/>
      <c r="I139" s="100"/>
      <c r="J139" s="4">
        <v>363.36</v>
      </c>
      <c r="K139" s="87">
        <v>664</v>
      </c>
      <c r="L139" s="4"/>
      <c r="M139" s="87"/>
      <c r="N139" s="29" t="s">
        <v>269</v>
      </c>
      <c r="O139" s="28" t="s">
        <v>302</v>
      </c>
      <c r="P139" s="105" t="s">
        <v>509</v>
      </c>
      <c r="Q139" s="69"/>
      <c r="R139" s="29"/>
      <c r="S139" s="29"/>
      <c r="T139" s="29"/>
      <c r="U139" s="29"/>
      <c r="V139" s="29"/>
      <c r="W139" s="29"/>
      <c r="Y139" s="1"/>
    </row>
    <row r="140" spans="1:30" s="17" customFormat="1">
      <c r="A140" s="112"/>
      <c r="B140" s="113"/>
      <c r="C140" s="114"/>
      <c r="D140" s="115"/>
      <c r="E140" s="115"/>
      <c r="F140" s="113"/>
      <c r="G140" s="116"/>
      <c r="H140" s="113"/>
      <c r="I140" s="116"/>
      <c r="J140" s="113"/>
      <c r="K140" s="116"/>
      <c r="L140" s="113"/>
      <c r="M140" s="116"/>
      <c r="N140" s="117"/>
      <c r="O140" s="118"/>
      <c r="P140" s="119"/>
      <c r="Q140" s="120"/>
      <c r="R140" s="117"/>
      <c r="S140" s="117"/>
      <c r="T140" s="29"/>
      <c r="U140" s="29"/>
      <c r="V140" s="29"/>
      <c r="W140" s="29"/>
      <c r="Y140" s="1"/>
    </row>
    <row r="141" spans="1:30" s="17" customFormat="1">
      <c r="A141" s="16" t="s">
        <v>388</v>
      </c>
      <c r="B141" s="4">
        <v>31713</v>
      </c>
      <c r="C141" s="14">
        <v>45679</v>
      </c>
      <c r="D141" s="78"/>
      <c r="E141" s="78"/>
      <c r="F141" s="4"/>
      <c r="G141" s="87"/>
      <c r="H141" s="4"/>
      <c r="I141" s="87"/>
      <c r="J141" s="4">
        <f>B141</f>
        <v>31713</v>
      </c>
      <c r="K141" s="87">
        <v>85745</v>
      </c>
      <c r="L141" s="99"/>
      <c r="M141" s="100"/>
      <c r="N141" s="29"/>
      <c r="O141" s="46"/>
      <c r="P141" s="105"/>
      <c r="Q141" s="69"/>
      <c r="R141" s="29"/>
      <c r="S141" s="29"/>
      <c r="T141" s="29"/>
      <c r="U141" s="29"/>
      <c r="V141" s="29"/>
      <c r="W141" s="29"/>
    </row>
    <row r="142" spans="1:30">
      <c r="A142" s="16" t="s">
        <v>303</v>
      </c>
      <c r="B142" s="15">
        <v>3500</v>
      </c>
      <c r="C142" s="14">
        <v>45499</v>
      </c>
      <c r="D142" s="78"/>
      <c r="E142" s="78"/>
      <c r="F142" s="99"/>
      <c r="G142" s="100"/>
      <c r="H142" s="99"/>
      <c r="I142" s="100"/>
      <c r="J142" s="4">
        <f>B142*45%</f>
        <v>1575</v>
      </c>
      <c r="K142" s="89">
        <v>1600</v>
      </c>
      <c r="L142" s="70"/>
      <c r="M142" s="88"/>
      <c r="N142" s="5"/>
      <c r="O142" s="28" t="s">
        <v>304</v>
      </c>
      <c r="P142" s="105" t="s">
        <v>509</v>
      </c>
      <c r="Q142" s="69"/>
      <c r="R142" s="5"/>
      <c r="S142" s="5"/>
      <c r="T142" s="5"/>
      <c r="U142" s="5"/>
      <c r="V142" s="5"/>
      <c r="W142" s="5"/>
      <c r="X142" s="5"/>
    </row>
    <row r="143" spans="1:30">
      <c r="A143" s="17"/>
      <c r="B143" s="27"/>
      <c r="C143" s="17"/>
      <c r="D143" s="91">
        <f t="shared" ref="D143:I143" si="5">SUM(D3:D142)</f>
        <v>317486.70000000007</v>
      </c>
      <c r="E143" s="91">
        <f t="shared" si="5"/>
        <v>1456418</v>
      </c>
      <c r="F143" s="91">
        <f t="shared" si="5"/>
        <v>79037.3</v>
      </c>
      <c r="G143" s="91">
        <f t="shared" si="5"/>
        <v>271109</v>
      </c>
      <c r="H143" s="91">
        <f t="shared" si="5"/>
        <v>154636.69</v>
      </c>
      <c r="I143" s="91">
        <f t="shared" si="5"/>
        <v>512839</v>
      </c>
      <c r="J143" s="159">
        <f>J85+J86+J88+J90+J92</f>
        <v>196416.15</v>
      </c>
      <c r="K143" s="159">
        <f>K85+K86+K88</f>
        <v>622363</v>
      </c>
      <c r="L143" s="91">
        <f>SUM(L3:L142)</f>
        <v>903037.92999999982</v>
      </c>
      <c r="M143" s="91">
        <f>SUM(M3:M142)</f>
        <v>3077530</v>
      </c>
      <c r="X143" s="26">
        <f>SUM(X3:X142)</f>
        <v>0</v>
      </c>
    </row>
    <row r="144" spans="1:30" s="23" customFormat="1" ht="20.25">
      <c r="B144" s="92"/>
      <c r="F144" s="93">
        <f>D143+F143</f>
        <v>396524.00000000006</v>
      </c>
      <c r="G144" s="93">
        <f>E143+G143</f>
        <v>1727527</v>
      </c>
      <c r="H144" s="94">
        <f>F144+H143</f>
        <v>551160.69000000006</v>
      </c>
      <c r="I144" s="94">
        <f>G144+I143</f>
        <v>2240366</v>
      </c>
      <c r="J144" s="133">
        <f>H144+J4+J50+J52+J53+J57+J141+J142</f>
        <v>626341.37</v>
      </c>
      <c r="K144" s="133">
        <f>I144+K4+K50+K52+K53+K57+K141+K142</f>
        <v>2524704</v>
      </c>
      <c r="L144" s="74"/>
      <c r="M144" s="74"/>
      <c r="N144" s="73"/>
      <c r="O144" s="72"/>
      <c r="R144" s="24"/>
      <c r="S144" s="25"/>
      <c r="T144" s="26"/>
      <c r="U144" s="24"/>
      <c r="V144" s="24"/>
      <c r="W144" s="24"/>
      <c r="X144" s="24"/>
      <c r="Y144" s="24"/>
    </row>
    <row r="145" spans="1:25" s="23" customFormat="1">
      <c r="B145" s="92"/>
      <c r="D145" s="141" t="s">
        <v>470</v>
      </c>
      <c r="E145" s="149">
        <f>E51</f>
        <v>2362</v>
      </c>
      <c r="F145" s="93"/>
      <c r="G145" s="148">
        <f>G4+G5+G49+G55+G56+G58</f>
        <v>33251</v>
      </c>
      <c r="H145" s="94"/>
      <c r="I145" s="142"/>
      <c r="J145" s="133"/>
      <c r="K145" s="150">
        <f>K4+K50+K52+K53+K57</f>
        <v>196993</v>
      </c>
      <c r="L145" s="134" t="s">
        <v>470</v>
      </c>
      <c r="M145" s="74"/>
      <c r="N145" s="93"/>
      <c r="O145" s="74"/>
      <c r="R145" s="24"/>
      <c r="S145" s="25"/>
      <c r="T145" s="26"/>
      <c r="U145" s="24"/>
      <c r="V145" s="24"/>
      <c r="W145" s="24"/>
      <c r="X145" s="24"/>
      <c r="Y145" s="24"/>
    </row>
    <row r="146" spans="1:25" s="23" customFormat="1">
      <c r="B146" s="92"/>
      <c r="D146" s="141"/>
      <c r="E146" s="143"/>
      <c r="F146" s="144"/>
      <c r="G146" s="144"/>
      <c r="H146" s="145"/>
      <c r="I146" s="145"/>
      <c r="J146" s="146"/>
      <c r="K146" s="136">
        <f>E145+G145+I145+K145</f>
        <v>232606</v>
      </c>
      <c r="L146" s="134" t="s">
        <v>471</v>
      </c>
      <c r="M146" s="74"/>
      <c r="N146" s="93"/>
      <c r="O146" s="74"/>
      <c r="R146" s="24"/>
      <c r="S146" s="25"/>
      <c r="T146" s="26"/>
      <c r="U146" s="24"/>
      <c r="V146" s="24"/>
      <c r="W146" s="24"/>
      <c r="X146" s="24"/>
      <c r="Y146" s="24"/>
    </row>
    <row r="147" spans="1:25">
      <c r="J147" s="108" t="s">
        <v>473</v>
      </c>
      <c r="K147" s="152">
        <v>225327</v>
      </c>
      <c r="L147" s="135" t="s">
        <v>463</v>
      </c>
      <c r="M147" s="17" t="s">
        <v>474</v>
      </c>
      <c r="N147" s="153">
        <v>1071102</v>
      </c>
      <c r="T147" s="26"/>
    </row>
    <row r="148" spans="1:25">
      <c r="J148" s="108" t="s">
        <v>473</v>
      </c>
      <c r="K148" s="152">
        <v>23490</v>
      </c>
      <c r="L148" s="135" t="s">
        <v>462</v>
      </c>
      <c r="M148" s="17" t="s">
        <v>474</v>
      </c>
      <c r="N148" s="153">
        <v>184182</v>
      </c>
      <c r="T148" s="26"/>
    </row>
    <row r="149" spans="1:25">
      <c r="J149" s="108"/>
      <c r="K149" s="147">
        <f>SUM(K146:K148)</f>
        <v>481423</v>
      </c>
      <c r="L149" s="134" t="s">
        <v>464</v>
      </c>
      <c r="M149" s="17"/>
      <c r="N149" s="154">
        <f>K146+N147+N148</f>
        <v>1487890</v>
      </c>
      <c r="O149" s="134"/>
      <c r="T149" s="26"/>
    </row>
    <row r="150" spans="1:25">
      <c r="N150" s="75" t="s">
        <v>466</v>
      </c>
      <c r="O150" s="134" t="s">
        <v>465</v>
      </c>
      <c r="T150" s="26"/>
    </row>
    <row r="151" spans="1:25">
      <c r="C151" s="19"/>
      <c r="D151" s="19"/>
      <c r="E151" s="19"/>
      <c r="F151" s="17"/>
      <c r="L151" s="17" t="s">
        <v>129</v>
      </c>
      <c r="T151" s="26"/>
    </row>
    <row r="152" spans="1:25">
      <c r="F152" s="17"/>
      <c r="J152" s="17" t="s">
        <v>191</v>
      </c>
      <c r="T152" s="26"/>
    </row>
    <row r="153" spans="1:25">
      <c r="D153" s="17"/>
      <c r="F153" s="17" t="s">
        <v>305</v>
      </c>
      <c r="T153" s="26"/>
    </row>
    <row r="154" spans="1:25">
      <c r="D154" s="17"/>
      <c r="F154" s="17" t="s">
        <v>461</v>
      </c>
      <c r="T154" s="26"/>
    </row>
    <row r="155" spans="1:25">
      <c r="C155" s="19"/>
      <c r="D155" s="19"/>
      <c r="E155" s="19"/>
      <c r="H155" s="17"/>
      <c r="L155" s="17" t="s">
        <v>28</v>
      </c>
      <c r="T155" s="5"/>
      <c r="U155" s="5"/>
    </row>
    <row r="156" spans="1:25">
      <c r="C156" s="19"/>
      <c r="D156" s="19"/>
      <c r="E156" s="19"/>
      <c r="F156" s="17"/>
      <c r="G156" s="19"/>
      <c r="L156" s="17" t="s">
        <v>128</v>
      </c>
    </row>
    <row r="157" spans="1:25">
      <c r="C157" s="19"/>
      <c r="D157" s="19"/>
      <c r="E157" s="19"/>
      <c r="F157" s="17"/>
      <c r="G157" s="19"/>
      <c r="H157" s="46"/>
      <c r="J157" s="17" t="s">
        <v>29</v>
      </c>
      <c r="M157" s="46"/>
      <c r="N157" s="46" t="s">
        <v>180</v>
      </c>
    </row>
    <row r="158" spans="1:25">
      <c r="C158" s="19"/>
      <c r="D158" s="19"/>
      <c r="E158" s="19"/>
      <c r="F158" s="17"/>
      <c r="G158" s="19"/>
      <c r="H158" s="46"/>
      <c r="J158" s="17" t="s">
        <v>30</v>
      </c>
      <c r="M158" s="46"/>
      <c r="N158" s="46" t="s">
        <v>180</v>
      </c>
    </row>
    <row r="159" spans="1:25">
      <c r="C159" s="19"/>
      <c r="D159" s="19"/>
      <c r="E159" s="19"/>
      <c r="F159" s="17"/>
      <c r="G159" s="19"/>
      <c r="H159" s="46"/>
      <c r="J159" s="17" t="s">
        <v>31</v>
      </c>
      <c r="M159" s="46"/>
      <c r="N159" s="46" t="s">
        <v>180</v>
      </c>
    </row>
    <row r="160" spans="1:25">
      <c r="A160" s="37"/>
      <c r="B160" s="45"/>
      <c r="C160" s="71"/>
      <c r="D160" s="71"/>
      <c r="E160" s="71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</row>
    <row r="161" spans="1:20">
      <c r="C161" s="19"/>
      <c r="D161" s="19"/>
      <c r="E161" s="19"/>
      <c r="H161" s="17"/>
      <c r="L161" s="17" t="s">
        <v>395</v>
      </c>
    </row>
    <row r="162" spans="1:20">
      <c r="C162" s="19"/>
      <c r="D162" s="19"/>
      <c r="E162" s="19"/>
      <c r="H162" s="17"/>
      <c r="J162" s="17" t="s">
        <v>396</v>
      </c>
    </row>
    <row r="163" spans="1:20">
      <c r="C163" s="19"/>
      <c r="D163" s="19"/>
      <c r="E163" s="19"/>
      <c r="F163" s="17"/>
      <c r="G163" s="19"/>
      <c r="H163" s="28"/>
      <c r="I163" s="28"/>
      <c r="J163" s="17" t="s">
        <v>397</v>
      </c>
      <c r="K163" s="28"/>
      <c r="L163" s="28"/>
      <c r="M163" s="28"/>
      <c r="N163" s="28"/>
      <c r="O163" s="28" t="s">
        <v>204</v>
      </c>
      <c r="P163" s="28"/>
      <c r="Q163" s="28"/>
    </row>
    <row r="164" spans="1:20">
      <c r="H164" s="17"/>
      <c r="L164" s="17" t="s">
        <v>152</v>
      </c>
    </row>
    <row r="165" spans="1:20">
      <c r="C165" s="19"/>
      <c r="D165" s="19"/>
      <c r="E165" s="19"/>
      <c r="F165" s="17"/>
      <c r="G165" s="17"/>
      <c r="H165" s="17"/>
      <c r="J165" s="17" t="s">
        <v>306</v>
      </c>
    </row>
    <row r="166" spans="1:20">
      <c r="C166" s="19"/>
      <c r="D166" s="19"/>
      <c r="E166" s="19"/>
      <c r="F166" s="19"/>
      <c r="G166" s="19"/>
      <c r="J166" s="17" t="s">
        <v>153</v>
      </c>
      <c r="K166" s="19"/>
      <c r="L166" s="17"/>
      <c r="M166" s="28" t="s">
        <v>267</v>
      </c>
    </row>
    <row r="167" spans="1:20">
      <c r="C167" s="19"/>
      <c r="D167" s="19"/>
      <c r="E167" s="19"/>
      <c r="H167" s="17"/>
      <c r="L167" s="17" t="s">
        <v>172</v>
      </c>
      <c r="P167" s="46" t="s">
        <v>212</v>
      </c>
    </row>
    <row r="168" spans="1:20">
      <c r="A168" s="19"/>
      <c r="B168" s="95"/>
      <c r="C168" s="19"/>
      <c r="D168" s="19"/>
      <c r="E168" s="19"/>
      <c r="H168" s="17"/>
      <c r="L168" s="17" t="s">
        <v>173</v>
      </c>
      <c r="P168" s="46" t="s">
        <v>213</v>
      </c>
    </row>
    <row r="169" spans="1:20">
      <c r="A169" s="19"/>
      <c r="B169" s="95"/>
      <c r="C169" s="19"/>
      <c r="D169" s="19"/>
      <c r="E169" s="19"/>
      <c r="H169" s="17"/>
      <c r="L169" s="17" t="s">
        <v>177</v>
      </c>
      <c r="P169" s="46" t="s">
        <v>213</v>
      </c>
    </row>
    <row r="170" spans="1:20">
      <c r="A170" s="19"/>
      <c r="B170" s="95"/>
      <c r="C170" s="19"/>
      <c r="D170" s="19"/>
      <c r="E170" s="19"/>
      <c r="H170" s="17"/>
      <c r="L170" s="17" t="s">
        <v>175</v>
      </c>
      <c r="P170" s="46" t="s">
        <v>213</v>
      </c>
    </row>
    <row r="171" spans="1:20">
      <c r="A171" s="19"/>
      <c r="B171" s="95"/>
      <c r="C171" s="19"/>
      <c r="D171" s="19"/>
      <c r="E171" s="19"/>
      <c r="H171" s="17"/>
      <c r="L171" s="17" t="s">
        <v>176</v>
      </c>
      <c r="P171" s="46" t="s">
        <v>213</v>
      </c>
    </row>
    <row r="172" spans="1:20">
      <c r="A172" s="19"/>
      <c r="B172" s="95"/>
      <c r="C172" s="19"/>
      <c r="D172" s="19"/>
      <c r="E172" s="19"/>
      <c r="H172" s="17"/>
      <c r="L172" s="17" t="s">
        <v>174</v>
      </c>
      <c r="P172" s="46" t="s">
        <v>214</v>
      </c>
    </row>
    <row r="173" spans="1:20">
      <c r="A173" s="19"/>
      <c r="B173" s="95"/>
      <c r="C173" s="19"/>
      <c r="D173" s="19"/>
      <c r="E173" s="19"/>
      <c r="H173" s="17"/>
      <c r="L173" s="17" t="s">
        <v>171</v>
      </c>
      <c r="P173" s="46"/>
    </row>
    <row r="174" spans="1:20">
      <c r="A174" s="19"/>
      <c r="B174" s="95"/>
      <c r="C174" s="19"/>
      <c r="D174" s="19"/>
      <c r="E174" s="19"/>
      <c r="H174" s="17"/>
      <c r="L174" s="17" t="s">
        <v>184</v>
      </c>
      <c r="P174" s="46" t="s">
        <v>214</v>
      </c>
    </row>
    <row r="175" spans="1:20">
      <c r="A175" s="19"/>
      <c r="B175" s="95"/>
      <c r="C175" s="19"/>
      <c r="D175" s="19"/>
      <c r="E175" s="19"/>
      <c r="H175" s="17"/>
      <c r="L175" s="17" t="s">
        <v>185</v>
      </c>
      <c r="P175" s="46" t="s">
        <v>214</v>
      </c>
    </row>
    <row r="176" spans="1:20">
      <c r="A176" s="19"/>
      <c r="B176" s="95"/>
      <c r="C176" s="19"/>
      <c r="D176" s="19"/>
      <c r="E176" s="19"/>
      <c r="H176" s="17"/>
      <c r="L176" s="17" t="s">
        <v>186</v>
      </c>
      <c r="P176" s="46" t="s">
        <v>214</v>
      </c>
      <c r="R176" s="28" t="s">
        <v>187</v>
      </c>
      <c r="T176" s="28"/>
    </row>
    <row r="177" spans="1:23">
      <c r="A177" s="19"/>
      <c r="B177" s="95"/>
      <c r="C177" s="19"/>
      <c r="D177" s="19"/>
      <c r="E177" s="19"/>
      <c r="H177" s="17"/>
      <c r="L177" s="17" t="s">
        <v>105</v>
      </c>
    </row>
    <row r="178" spans="1:23">
      <c r="A178" s="19"/>
      <c r="B178" s="95"/>
      <c r="C178" s="19"/>
      <c r="D178" s="19"/>
      <c r="E178" s="19"/>
      <c r="H178" s="17"/>
      <c r="L178" s="17" t="s">
        <v>106</v>
      </c>
    </row>
    <row r="179" spans="1:23">
      <c r="A179" s="19"/>
      <c r="B179" s="95"/>
      <c r="C179" s="39"/>
      <c r="D179" s="39"/>
      <c r="E179" s="39"/>
      <c r="F179" s="39"/>
      <c r="G179" s="39"/>
      <c r="H179" s="17"/>
      <c r="I179" s="39"/>
      <c r="J179" s="39"/>
      <c r="K179" s="39"/>
      <c r="L179" s="52" t="s">
        <v>107</v>
      </c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</row>
    <row r="180" spans="1:23">
      <c r="A180" s="19"/>
      <c r="B180" s="95"/>
      <c r="C180" s="19"/>
      <c r="D180" s="19"/>
      <c r="E180" s="19"/>
      <c r="H180" s="17"/>
      <c r="L180" s="17" t="s">
        <v>108</v>
      </c>
    </row>
    <row r="181" spans="1:23">
      <c r="A181" s="19"/>
      <c r="B181" s="95"/>
      <c r="C181" s="19"/>
      <c r="D181" s="19"/>
      <c r="E181" s="19"/>
      <c r="H181" s="17"/>
      <c r="L181" s="17" t="s">
        <v>109</v>
      </c>
    </row>
    <row r="182" spans="1:23">
      <c r="A182" s="19"/>
      <c r="B182" s="95"/>
      <c r="C182" s="19"/>
      <c r="D182" s="19"/>
      <c r="E182" s="19"/>
      <c r="H182" s="17"/>
      <c r="L182" s="17" t="s">
        <v>181</v>
      </c>
      <c r="P182" s="46" t="s">
        <v>180</v>
      </c>
    </row>
    <row r="183" spans="1:23">
      <c r="A183" s="19"/>
      <c r="B183" s="95"/>
      <c r="C183" s="19"/>
      <c r="D183" s="19"/>
      <c r="E183" s="19"/>
      <c r="H183" s="17"/>
      <c r="L183" s="17" t="s">
        <v>233</v>
      </c>
    </row>
    <row r="184" spans="1:23">
      <c r="A184" s="37"/>
      <c r="B184" s="45"/>
      <c r="C184" s="71"/>
      <c r="D184" s="71"/>
      <c r="E184" s="71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</row>
    <row r="185" spans="1:23">
      <c r="C185" s="19"/>
      <c r="D185" s="19"/>
      <c r="E185" s="19"/>
      <c r="H185" s="17"/>
      <c r="L185" s="17" t="s">
        <v>258</v>
      </c>
      <c r="P185" s="28" t="s">
        <v>204</v>
      </c>
      <c r="R185" s="28"/>
    </row>
    <row r="186" spans="1:23" s="17" customFormat="1">
      <c r="A186" s="1"/>
      <c r="B186" s="26"/>
      <c r="C186" s="19"/>
      <c r="D186" s="17" t="s">
        <v>259</v>
      </c>
      <c r="E186" s="19"/>
      <c r="F186" s="1"/>
      <c r="G186" s="19"/>
      <c r="I186" s="1"/>
      <c r="J186" s="28" t="s">
        <v>204</v>
      </c>
      <c r="K186" s="1"/>
      <c r="L186" s="1"/>
      <c r="M186" s="1"/>
      <c r="O186" s="28"/>
      <c r="P186" s="28"/>
      <c r="R186" s="28"/>
    </row>
    <row r="187" spans="1:23" s="17" customFormat="1">
      <c r="A187" s="37"/>
      <c r="B187" s="45"/>
      <c r="C187" s="71"/>
      <c r="D187" s="71"/>
      <c r="E187" s="71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</row>
    <row r="188" spans="1:23">
      <c r="A188" s="17"/>
      <c r="B188" s="27"/>
      <c r="C188" s="19"/>
      <c r="D188" s="19"/>
      <c r="E188" s="19"/>
      <c r="F188" s="17"/>
      <c r="G188" s="19"/>
      <c r="H188" s="46"/>
      <c r="J188" s="17" t="s">
        <v>68</v>
      </c>
      <c r="P188" s="28" t="s">
        <v>204</v>
      </c>
      <c r="R188" s="28"/>
    </row>
    <row r="189" spans="1:23">
      <c r="A189" s="17"/>
      <c r="B189" s="27"/>
      <c r="C189" s="19"/>
      <c r="D189" s="19"/>
      <c r="E189" s="19"/>
      <c r="H189" s="17"/>
      <c r="L189" s="17" t="s">
        <v>111</v>
      </c>
    </row>
    <row r="190" spans="1:23" s="17" customFormat="1">
      <c r="A190" s="37"/>
      <c r="B190" s="45"/>
      <c r="C190" s="71"/>
      <c r="D190" s="71"/>
      <c r="E190" s="71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</row>
    <row r="191" spans="1:23">
      <c r="A191" s="17"/>
      <c r="B191" s="27"/>
      <c r="C191" s="19"/>
      <c r="D191" s="19"/>
      <c r="E191" s="19"/>
      <c r="H191" s="17"/>
      <c r="I191" s="17"/>
      <c r="J191" s="17" t="s">
        <v>216</v>
      </c>
      <c r="K191" s="17"/>
      <c r="L191" s="17"/>
      <c r="M191" s="17"/>
      <c r="N191" s="17"/>
      <c r="O191" s="17"/>
      <c r="P191" s="46" t="s">
        <v>210</v>
      </c>
      <c r="Q191" s="17"/>
      <c r="S191" s="17"/>
      <c r="V191" s="17"/>
    </row>
    <row r="192" spans="1:23" s="17" customFormat="1">
      <c r="B192" s="27"/>
      <c r="C192" s="19"/>
      <c r="D192" s="19"/>
      <c r="E192" s="19"/>
      <c r="L192" s="17" t="s">
        <v>122</v>
      </c>
    </row>
    <row r="193" spans="1:20" s="17" customFormat="1">
      <c r="B193" s="27"/>
      <c r="C193" s="19"/>
      <c r="D193" s="19"/>
      <c r="E193" s="19"/>
      <c r="L193" s="17" t="s">
        <v>123</v>
      </c>
    </row>
    <row r="194" spans="1:20" s="17" customFormat="1">
      <c r="A194" s="37"/>
      <c r="B194" s="45"/>
      <c r="C194" s="71"/>
      <c r="D194" s="71"/>
      <c r="E194" s="71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</row>
    <row r="195" spans="1:20">
      <c r="A195" s="17"/>
      <c r="B195" s="27"/>
      <c r="C195" s="19"/>
      <c r="D195" s="19"/>
      <c r="E195" s="19"/>
      <c r="H195" s="17"/>
      <c r="L195" s="17" t="s">
        <v>112</v>
      </c>
    </row>
    <row r="196" spans="1:20">
      <c r="A196" s="17"/>
      <c r="B196" s="27"/>
      <c r="C196" s="19"/>
      <c r="D196" s="19"/>
      <c r="E196" s="19"/>
      <c r="H196" s="17"/>
      <c r="L196" s="17" t="s">
        <v>130</v>
      </c>
    </row>
    <row r="197" spans="1:20">
      <c r="A197" s="17"/>
      <c r="B197" s="27"/>
      <c r="C197" s="19"/>
      <c r="D197" s="19"/>
      <c r="E197" s="19"/>
      <c r="F197" s="17"/>
      <c r="G197" s="17"/>
      <c r="H197" s="17"/>
      <c r="I197" s="17"/>
      <c r="J197" s="17"/>
      <c r="K197" s="17"/>
      <c r="L197" s="17" t="s">
        <v>220</v>
      </c>
      <c r="M197" s="17"/>
      <c r="N197" s="17"/>
      <c r="O197" s="17"/>
      <c r="Q197" s="17"/>
    </row>
    <row r="198" spans="1:20">
      <c r="A198" s="17"/>
      <c r="B198" s="27"/>
      <c r="C198" s="19"/>
      <c r="D198" s="19"/>
      <c r="E198" s="19"/>
      <c r="H198" s="17"/>
      <c r="L198" s="17" t="s">
        <v>402</v>
      </c>
    </row>
    <row r="199" spans="1:20">
      <c r="A199" s="17"/>
      <c r="B199" s="27"/>
      <c r="C199" s="19"/>
      <c r="D199" s="19"/>
      <c r="E199" s="19"/>
      <c r="H199" s="17"/>
      <c r="J199" s="17" t="s">
        <v>408</v>
      </c>
      <c r="L199" s="17"/>
    </row>
    <row r="200" spans="1:20">
      <c r="A200" s="17"/>
      <c r="B200" s="27"/>
      <c r="C200" s="19"/>
      <c r="D200" s="19"/>
      <c r="E200" s="19"/>
      <c r="H200" s="17"/>
      <c r="L200" s="17" t="s">
        <v>406</v>
      </c>
    </row>
    <row r="201" spans="1:20">
      <c r="A201" s="17"/>
      <c r="B201" s="27"/>
      <c r="C201" s="19"/>
      <c r="D201" s="19"/>
      <c r="E201" s="19"/>
      <c r="H201" s="17"/>
      <c r="J201" s="17" t="s">
        <v>407</v>
      </c>
      <c r="L201" s="17"/>
    </row>
    <row r="202" spans="1:20">
      <c r="A202" s="17"/>
      <c r="B202" s="27"/>
      <c r="C202" s="19"/>
      <c r="D202" s="19"/>
      <c r="E202" s="19"/>
      <c r="H202" s="17"/>
      <c r="L202" s="17" t="s">
        <v>399</v>
      </c>
    </row>
    <row r="203" spans="1:20">
      <c r="A203" s="17"/>
      <c r="B203" s="27"/>
      <c r="C203" s="19"/>
      <c r="D203" s="19"/>
      <c r="E203" s="19"/>
      <c r="H203" s="17"/>
      <c r="L203" s="17" t="s">
        <v>157</v>
      </c>
      <c r="P203" s="46" t="s">
        <v>158</v>
      </c>
    </row>
    <row r="204" spans="1:20">
      <c r="A204" s="17"/>
      <c r="B204" s="27"/>
      <c r="C204" s="19"/>
      <c r="D204" s="19"/>
      <c r="E204" s="19"/>
      <c r="H204" s="17"/>
      <c r="L204" s="17" t="s">
        <v>118</v>
      </c>
    </row>
    <row r="205" spans="1:20">
      <c r="A205" s="17"/>
      <c r="B205" s="27"/>
      <c r="C205" s="19"/>
      <c r="D205" s="19"/>
      <c r="E205" s="19"/>
      <c r="H205" s="17"/>
      <c r="L205" s="17" t="s">
        <v>120</v>
      </c>
    </row>
    <row r="206" spans="1:20">
      <c r="A206" s="17"/>
      <c r="B206" s="27"/>
      <c r="C206" s="19"/>
      <c r="D206" s="19"/>
      <c r="E206" s="19"/>
      <c r="H206" s="17"/>
      <c r="L206" s="17" t="s">
        <v>119</v>
      </c>
    </row>
    <row r="207" spans="1:20">
      <c r="A207" s="17"/>
      <c r="B207" s="27"/>
      <c r="C207" s="19"/>
      <c r="D207" s="19"/>
      <c r="E207" s="19"/>
      <c r="H207" s="17"/>
      <c r="L207" s="17" t="s">
        <v>166</v>
      </c>
    </row>
    <row r="208" spans="1:20">
      <c r="A208" s="17"/>
      <c r="B208" s="27"/>
      <c r="C208" s="19"/>
      <c r="D208" s="19"/>
      <c r="E208" s="19"/>
      <c r="H208" s="17"/>
      <c r="L208" s="17" t="s">
        <v>165</v>
      </c>
    </row>
    <row r="209" spans="1:20">
      <c r="A209" s="17"/>
      <c r="B209" s="27"/>
      <c r="C209" s="19"/>
      <c r="D209" s="19"/>
      <c r="E209" s="19"/>
      <c r="H209" s="17"/>
      <c r="L209" s="17" t="s">
        <v>164</v>
      </c>
    </row>
    <row r="210" spans="1:20">
      <c r="A210" s="17"/>
      <c r="B210" s="27"/>
      <c r="C210" s="19"/>
      <c r="D210" s="19"/>
      <c r="E210" s="19"/>
      <c r="H210" s="17"/>
      <c r="L210" s="17" t="s">
        <v>399</v>
      </c>
    </row>
    <row r="211" spans="1:20">
      <c r="A211" s="17"/>
      <c r="B211" s="27"/>
      <c r="C211" s="19"/>
      <c r="D211" s="19"/>
      <c r="E211" s="19"/>
      <c r="H211" s="17"/>
      <c r="I211" s="19"/>
      <c r="J211" s="19"/>
      <c r="K211" s="19"/>
      <c r="L211" s="17" t="s">
        <v>189</v>
      </c>
      <c r="M211" s="19"/>
      <c r="P211" s="46" t="s">
        <v>215</v>
      </c>
    </row>
    <row r="212" spans="1:20">
      <c r="A212" s="17"/>
      <c r="B212" s="27"/>
      <c r="C212" s="19"/>
      <c r="D212" s="19"/>
      <c r="E212" s="19"/>
      <c r="H212" s="17"/>
      <c r="L212" s="17" t="s">
        <v>201</v>
      </c>
    </row>
    <row r="213" spans="1:20">
      <c r="A213" s="17"/>
      <c r="B213" s="27"/>
      <c r="C213" s="19"/>
      <c r="D213" s="19"/>
      <c r="E213" s="19"/>
      <c r="H213" s="17"/>
      <c r="L213" s="17" t="s">
        <v>232</v>
      </c>
    </row>
    <row r="214" spans="1:20">
      <c r="A214" s="17"/>
      <c r="B214" s="27"/>
      <c r="C214" s="19"/>
      <c r="D214" s="19" t="s">
        <v>379</v>
      </c>
      <c r="E214" s="19"/>
      <c r="H214" s="17"/>
      <c r="L214" s="17"/>
    </row>
    <row r="215" spans="1:20">
      <c r="A215" s="37"/>
      <c r="B215" s="45"/>
      <c r="C215" s="71"/>
      <c r="D215" s="71"/>
      <c r="E215" s="71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</row>
    <row r="216" spans="1:20">
      <c r="C216" s="19"/>
      <c r="D216" s="19"/>
      <c r="E216" s="19"/>
      <c r="H216" s="17"/>
      <c r="L216" s="17" t="s">
        <v>124</v>
      </c>
    </row>
    <row r="217" spans="1:20">
      <c r="C217" s="19"/>
      <c r="D217" s="17" t="s">
        <v>459</v>
      </c>
      <c r="E217" s="19"/>
      <c r="F217" s="17"/>
      <c r="G217" s="19"/>
      <c r="I217" s="46"/>
      <c r="J217" s="17"/>
      <c r="K217" s="46" t="s">
        <v>458</v>
      </c>
      <c r="L217" s="17"/>
      <c r="M217" s="17"/>
      <c r="O217" s="46"/>
    </row>
    <row r="218" spans="1:20">
      <c r="C218" s="19"/>
      <c r="D218" s="17" t="s">
        <v>460</v>
      </c>
      <c r="E218" s="19"/>
      <c r="F218" s="17"/>
      <c r="G218" s="19"/>
      <c r="H218" s="46"/>
      <c r="I218" s="46"/>
      <c r="J218" s="46" t="s">
        <v>458</v>
      </c>
      <c r="K218" s="46"/>
      <c r="L218" s="46"/>
      <c r="M218" s="17"/>
      <c r="O218" s="46"/>
    </row>
    <row r="219" spans="1:20">
      <c r="A219" s="17"/>
      <c r="B219" s="27"/>
      <c r="C219" s="19"/>
      <c r="D219" s="19"/>
      <c r="E219" s="19"/>
      <c r="I219" s="19"/>
      <c r="J219" s="19"/>
      <c r="K219" s="19"/>
      <c r="L219" s="17" t="s">
        <v>125</v>
      </c>
      <c r="M219" s="19"/>
      <c r="P219" s="46" t="s">
        <v>144</v>
      </c>
      <c r="Q219" s="17"/>
    </row>
    <row r="220" spans="1:20">
      <c r="A220" s="17"/>
      <c r="B220" s="27"/>
      <c r="C220" s="19"/>
      <c r="D220" s="19"/>
      <c r="E220" s="19"/>
      <c r="I220" s="19"/>
      <c r="J220" s="19"/>
      <c r="K220" s="19"/>
      <c r="L220" s="17" t="s">
        <v>140</v>
      </c>
      <c r="M220" s="19"/>
      <c r="P220" s="46" t="s">
        <v>143</v>
      </c>
    </row>
    <row r="221" spans="1:20">
      <c r="A221" s="17"/>
      <c r="B221" s="27"/>
      <c r="C221" s="19"/>
      <c r="D221" s="19" t="s">
        <v>455</v>
      </c>
      <c r="E221" s="19"/>
      <c r="I221" s="19"/>
      <c r="J221" s="19"/>
      <c r="K221" s="19"/>
      <c r="L221" s="17"/>
      <c r="M221" s="19"/>
      <c r="P221" s="46"/>
    </row>
    <row r="222" spans="1:20">
      <c r="A222" s="17"/>
      <c r="B222" s="27"/>
      <c r="C222" s="19"/>
      <c r="D222" s="166" t="s">
        <v>498</v>
      </c>
      <c r="E222" s="19"/>
      <c r="I222" s="19"/>
      <c r="J222" s="19"/>
      <c r="K222" s="19"/>
      <c r="L222" s="17"/>
      <c r="M222" s="19"/>
      <c r="P222" s="46"/>
    </row>
    <row r="223" spans="1:20">
      <c r="A223" s="37"/>
      <c r="B223" s="45"/>
      <c r="C223" s="71"/>
      <c r="D223" s="71"/>
      <c r="E223" s="71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</row>
    <row r="224" spans="1:20">
      <c r="H224" s="17"/>
      <c r="L224" s="17" t="s">
        <v>169</v>
      </c>
    </row>
    <row r="225" spans="1:23">
      <c r="C225" s="19"/>
      <c r="D225" s="19"/>
      <c r="E225" s="19"/>
      <c r="H225" s="17"/>
      <c r="I225" s="17"/>
      <c r="J225" s="17"/>
      <c r="K225" s="17"/>
      <c r="L225" s="17" t="s">
        <v>190</v>
      </c>
      <c r="M225" s="17"/>
      <c r="N225" s="17"/>
      <c r="O225" s="17"/>
      <c r="P225" s="46" t="s">
        <v>188</v>
      </c>
      <c r="Q225" s="17"/>
    </row>
    <row r="226" spans="1:23">
      <c r="A226" s="37"/>
      <c r="B226" s="45"/>
      <c r="C226" s="71"/>
      <c r="D226" s="71"/>
      <c r="E226" s="71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</row>
    <row r="227" spans="1:23">
      <c r="C227" s="19"/>
      <c r="D227" s="19"/>
      <c r="E227" s="19"/>
      <c r="F227" s="19"/>
      <c r="G227" s="19"/>
      <c r="H227" s="19"/>
      <c r="I227" s="17"/>
      <c r="J227" s="17" t="s">
        <v>86</v>
      </c>
      <c r="K227" s="19"/>
      <c r="N227" s="46" t="s">
        <v>203</v>
      </c>
      <c r="O227" s="17"/>
      <c r="P227" s="17"/>
      <c r="Q227" s="17"/>
      <c r="R227" s="17"/>
    </row>
    <row r="228" spans="1:23" s="17" customFormat="1">
      <c r="A228" s="1"/>
      <c r="B228" s="26"/>
      <c r="C228" s="19"/>
      <c r="D228" s="19"/>
      <c r="E228" s="19"/>
      <c r="F228" s="17" t="s">
        <v>411</v>
      </c>
      <c r="G228" s="19"/>
    </row>
    <row r="229" spans="1:23" s="17" customFormat="1">
      <c r="A229" s="1"/>
      <c r="B229" s="26"/>
      <c r="C229" s="19"/>
      <c r="D229" s="19"/>
      <c r="E229" s="19"/>
      <c r="F229" s="17" t="s">
        <v>413</v>
      </c>
      <c r="G229" s="19"/>
    </row>
    <row r="230" spans="1:23" s="17" customFormat="1">
      <c r="A230" s="1"/>
      <c r="B230" s="26"/>
      <c r="C230" s="19"/>
      <c r="D230" s="19"/>
      <c r="E230" s="19"/>
      <c r="G230" s="19"/>
      <c r="J230" s="17" t="s">
        <v>150</v>
      </c>
    </row>
    <row r="231" spans="1:23" s="17" customFormat="1">
      <c r="A231" s="37"/>
      <c r="B231" s="45"/>
      <c r="C231" s="71"/>
      <c r="D231" s="71"/>
      <c r="E231" s="71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</row>
    <row r="232" spans="1:23">
      <c r="A232" s="17"/>
      <c r="B232" s="27"/>
      <c r="C232" s="19"/>
      <c r="D232" s="19"/>
      <c r="E232" s="19"/>
      <c r="F232" s="17" t="s">
        <v>99</v>
      </c>
      <c r="N232" s="17"/>
      <c r="O232" s="46" t="s">
        <v>209</v>
      </c>
      <c r="P232" s="17"/>
      <c r="W232" s="17"/>
    </row>
    <row r="233" spans="1:23">
      <c r="A233" s="17"/>
      <c r="B233" s="27"/>
      <c r="C233" s="19"/>
      <c r="D233" s="19"/>
      <c r="E233" s="19"/>
      <c r="F233" s="17"/>
      <c r="J233" s="17" t="s">
        <v>353</v>
      </c>
      <c r="N233" s="17"/>
      <c r="O233" s="46"/>
      <c r="P233" s="17"/>
      <c r="W233" s="17"/>
    </row>
    <row r="234" spans="1:23">
      <c r="A234" s="17"/>
      <c r="B234" s="27"/>
      <c r="C234" s="19"/>
      <c r="D234" s="19" t="s">
        <v>354</v>
      </c>
      <c r="E234" s="19"/>
      <c r="F234" s="17"/>
      <c r="J234" s="17"/>
      <c r="N234" s="17"/>
      <c r="O234" s="46"/>
      <c r="P234" s="17"/>
      <c r="W234" s="17"/>
    </row>
    <row r="235" spans="1:23">
      <c r="A235" s="17"/>
      <c r="B235" s="27"/>
      <c r="C235" s="19"/>
      <c r="D235" s="19"/>
      <c r="E235" s="19"/>
      <c r="F235" s="17"/>
      <c r="G235" s="17"/>
      <c r="H235" s="17"/>
      <c r="I235" s="17"/>
      <c r="J235" s="17" t="s">
        <v>355</v>
      </c>
      <c r="N235" s="17"/>
      <c r="O235" s="46"/>
      <c r="P235" s="17"/>
      <c r="W235" s="17"/>
    </row>
    <row r="236" spans="1:23">
      <c r="A236" s="17"/>
      <c r="B236" s="27"/>
      <c r="C236" s="19"/>
      <c r="D236" s="19"/>
      <c r="E236" s="19"/>
      <c r="F236" s="17"/>
      <c r="G236" s="17"/>
      <c r="H236" s="17"/>
      <c r="I236" s="17"/>
      <c r="J236" s="17" t="s">
        <v>414</v>
      </c>
      <c r="N236" s="17"/>
      <c r="O236" s="46"/>
      <c r="P236" s="17"/>
      <c r="W236" s="17"/>
    </row>
    <row r="237" spans="1:23" s="17" customFormat="1">
      <c r="B237" s="27"/>
      <c r="C237" s="19"/>
      <c r="D237" s="19"/>
      <c r="E237" s="19"/>
      <c r="F237" s="17" t="s">
        <v>416</v>
      </c>
      <c r="O237" s="46"/>
    </row>
    <row r="238" spans="1:23" s="17" customFormat="1">
      <c r="B238" s="27"/>
      <c r="C238" s="19"/>
      <c r="D238" s="19"/>
      <c r="E238" s="19"/>
      <c r="F238" s="17" t="s">
        <v>417</v>
      </c>
      <c r="O238" s="46"/>
    </row>
    <row r="239" spans="1:23" s="17" customFormat="1">
      <c r="B239" s="27"/>
      <c r="C239" s="19"/>
      <c r="D239" s="19"/>
      <c r="E239" s="19"/>
      <c r="F239" s="17" t="s">
        <v>418</v>
      </c>
      <c r="O239" s="46"/>
    </row>
    <row r="240" spans="1:23" s="17" customFormat="1">
      <c r="B240" s="27"/>
      <c r="C240" s="19"/>
      <c r="D240" s="19"/>
      <c r="E240" s="19"/>
      <c r="J240" s="17" t="s">
        <v>415</v>
      </c>
      <c r="O240" s="46"/>
    </row>
    <row r="241" spans="1:23" s="17" customFormat="1">
      <c r="B241" s="27"/>
      <c r="C241" s="19"/>
      <c r="D241" s="19"/>
      <c r="E241" s="19"/>
      <c r="F241" s="17" t="s">
        <v>419</v>
      </c>
      <c r="O241" s="46"/>
    </row>
    <row r="242" spans="1:23">
      <c r="A242" s="17"/>
      <c r="B242" s="27"/>
      <c r="C242" s="19"/>
      <c r="D242" s="17" t="s">
        <v>398</v>
      </c>
      <c r="E242" s="19"/>
      <c r="F242" s="17"/>
      <c r="G242" s="17"/>
      <c r="H242" s="17"/>
      <c r="I242" s="17"/>
      <c r="J242" s="17"/>
      <c r="N242" s="17"/>
      <c r="O242" s="46"/>
      <c r="P242" s="17"/>
      <c r="W242" s="17"/>
    </row>
    <row r="243" spans="1:23" s="17" customFormat="1">
      <c r="B243" s="27"/>
      <c r="C243" s="19"/>
      <c r="D243" s="19" t="s">
        <v>437</v>
      </c>
      <c r="E243" s="19"/>
      <c r="O243" s="46"/>
    </row>
    <row r="244" spans="1:23" s="17" customFormat="1">
      <c r="B244" s="27"/>
      <c r="C244" s="19"/>
      <c r="D244" s="19" t="s">
        <v>472</v>
      </c>
      <c r="E244" s="19"/>
      <c r="O244" s="46"/>
    </row>
    <row r="245" spans="1:23" s="17" customFormat="1">
      <c r="B245" s="27"/>
      <c r="C245" s="19"/>
      <c r="D245" s="19" t="s">
        <v>438</v>
      </c>
      <c r="E245" s="19"/>
      <c r="O245" s="46"/>
    </row>
    <row r="246" spans="1:23" s="17" customFormat="1">
      <c r="B246" s="27"/>
      <c r="C246" s="19"/>
      <c r="D246" s="19" t="s">
        <v>439</v>
      </c>
      <c r="E246" s="19"/>
      <c r="O246" s="46"/>
    </row>
    <row r="247" spans="1:23" s="17" customFormat="1">
      <c r="B247" s="27"/>
      <c r="C247" s="19"/>
      <c r="D247" s="19" t="s">
        <v>440</v>
      </c>
      <c r="E247" s="19"/>
      <c r="O247" s="46"/>
    </row>
    <row r="248" spans="1:23" s="17" customFormat="1">
      <c r="B248" s="27"/>
      <c r="C248" s="19"/>
      <c r="D248" s="19" t="s">
        <v>441</v>
      </c>
      <c r="E248" s="19"/>
      <c r="O248" s="46"/>
    </row>
    <row r="249" spans="1:23" s="17" customFormat="1">
      <c r="B249" s="27"/>
      <c r="C249" s="19"/>
      <c r="D249" s="19" t="s">
        <v>442</v>
      </c>
      <c r="E249" s="19"/>
      <c r="O249" s="46"/>
    </row>
    <row r="250" spans="1:23" s="17" customFormat="1">
      <c r="B250" s="27"/>
      <c r="C250" s="19"/>
      <c r="D250" s="19" t="s">
        <v>445</v>
      </c>
      <c r="E250" s="19"/>
      <c r="O250" s="46"/>
    </row>
    <row r="251" spans="1:23" s="17" customFormat="1">
      <c r="B251" s="27"/>
      <c r="C251" s="19"/>
      <c r="D251" s="19" t="s">
        <v>456</v>
      </c>
      <c r="E251" s="19"/>
      <c r="O251" s="46"/>
    </row>
    <row r="252" spans="1:23" s="17" customFormat="1">
      <c r="B252" s="27"/>
      <c r="C252" s="19"/>
      <c r="D252" s="19" t="s">
        <v>457</v>
      </c>
      <c r="E252" s="19"/>
      <c r="O252" s="46"/>
    </row>
    <row r="253" spans="1:23" s="17" customFormat="1">
      <c r="A253" s="37"/>
      <c r="B253" s="45"/>
      <c r="C253" s="71"/>
      <c r="D253" s="71"/>
      <c r="E253" s="71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</row>
    <row r="254" spans="1:23">
      <c r="C254" s="19"/>
      <c r="D254" s="19"/>
      <c r="E254" s="19"/>
      <c r="F254" s="17" t="s">
        <v>346</v>
      </c>
      <c r="G254" s="19"/>
      <c r="I254" s="17"/>
      <c r="J254" s="17"/>
      <c r="K254" s="17"/>
      <c r="L254" s="17"/>
      <c r="M254" s="17"/>
      <c r="N254" s="17"/>
      <c r="O254" s="17"/>
      <c r="P254" s="17"/>
      <c r="Q254" s="17"/>
    </row>
    <row r="255" spans="1:23">
      <c r="C255" s="19"/>
      <c r="D255" s="19"/>
      <c r="E255" s="19"/>
      <c r="F255" s="17"/>
      <c r="G255" s="19"/>
      <c r="I255" s="17"/>
      <c r="J255" s="17" t="s">
        <v>88</v>
      </c>
      <c r="K255" s="19"/>
      <c r="N255" s="46" t="s">
        <v>188</v>
      </c>
      <c r="O255" s="17"/>
      <c r="P255" s="17"/>
      <c r="Q255" s="17"/>
    </row>
    <row r="256" spans="1:23">
      <c r="C256" s="19"/>
      <c r="D256" s="19"/>
      <c r="E256" s="19"/>
      <c r="F256" s="17"/>
      <c r="G256" s="19"/>
      <c r="J256" s="17" t="s">
        <v>383</v>
      </c>
      <c r="N256" s="17"/>
      <c r="O256" s="17"/>
      <c r="P256" s="46"/>
      <c r="R256" s="46"/>
      <c r="T256" s="46" t="s">
        <v>188</v>
      </c>
    </row>
    <row r="257" spans="1:22">
      <c r="C257" s="19"/>
      <c r="D257" s="19"/>
      <c r="E257" s="19"/>
      <c r="F257" s="17"/>
      <c r="G257" s="19"/>
      <c r="J257" s="17" t="s">
        <v>90</v>
      </c>
      <c r="P257" s="46" t="s">
        <v>188</v>
      </c>
    </row>
    <row r="258" spans="1:22">
      <c r="C258" s="19"/>
      <c r="D258" s="19"/>
      <c r="E258" s="19"/>
      <c r="F258" s="19"/>
      <c r="G258" s="19"/>
      <c r="J258" s="34" t="s">
        <v>94</v>
      </c>
    </row>
    <row r="259" spans="1:22">
      <c r="C259" s="19"/>
      <c r="D259" s="19"/>
      <c r="E259" s="19"/>
      <c r="F259" s="17"/>
      <c r="G259" s="19"/>
      <c r="H259" s="17"/>
      <c r="I259" s="17"/>
      <c r="J259" s="96" t="s">
        <v>91</v>
      </c>
      <c r="K259" s="19"/>
      <c r="N259" s="46" t="s">
        <v>207</v>
      </c>
      <c r="O259" s="17"/>
      <c r="P259" s="17"/>
      <c r="Q259" s="17"/>
    </row>
    <row r="260" spans="1:22">
      <c r="C260" s="19"/>
      <c r="D260" s="19"/>
      <c r="E260" s="19"/>
      <c r="F260" s="17"/>
      <c r="G260" s="19"/>
      <c r="H260" s="17"/>
      <c r="I260" s="17"/>
      <c r="J260" s="17" t="s">
        <v>135</v>
      </c>
      <c r="K260" s="19"/>
      <c r="N260" s="46" t="s">
        <v>207</v>
      </c>
      <c r="O260" s="17"/>
      <c r="P260" s="17"/>
      <c r="Q260" s="17"/>
    </row>
    <row r="261" spans="1:22">
      <c r="C261" s="19"/>
      <c r="D261" s="19"/>
      <c r="E261" s="19"/>
      <c r="F261" s="17"/>
      <c r="G261" s="19"/>
      <c r="H261" s="17"/>
      <c r="I261" s="17"/>
      <c r="J261" s="17" t="s">
        <v>447</v>
      </c>
      <c r="K261" s="19"/>
      <c r="L261" s="41"/>
      <c r="M261" s="41"/>
      <c r="N261" s="46" t="s">
        <v>203</v>
      </c>
      <c r="O261" s="17"/>
      <c r="P261" s="17"/>
      <c r="Q261" s="17"/>
    </row>
    <row r="262" spans="1:22">
      <c r="C262" s="19"/>
      <c r="D262" s="19"/>
      <c r="E262" s="19"/>
      <c r="F262" s="17"/>
      <c r="G262" s="19"/>
      <c r="H262" s="17"/>
      <c r="I262" s="17"/>
      <c r="J262" s="17" t="s">
        <v>138</v>
      </c>
      <c r="K262" s="19"/>
      <c r="L262" s="41"/>
      <c r="M262" s="41"/>
      <c r="N262" s="46" t="s">
        <v>203</v>
      </c>
      <c r="O262" s="17"/>
      <c r="P262" s="17"/>
      <c r="Q262" s="17"/>
    </row>
    <row r="263" spans="1:22">
      <c r="C263" s="19"/>
      <c r="D263" s="19"/>
      <c r="E263" s="19"/>
      <c r="F263" s="17"/>
      <c r="G263" s="19"/>
      <c r="H263" s="17"/>
      <c r="I263" s="17"/>
      <c r="J263" s="17" t="s">
        <v>449</v>
      </c>
      <c r="K263" s="19"/>
      <c r="L263" s="41"/>
      <c r="M263" s="41"/>
      <c r="N263" s="46"/>
      <c r="O263" s="17"/>
      <c r="P263" s="17"/>
      <c r="Q263" s="17"/>
    </row>
    <row r="264" spans="1:22">
      <c r="C264" s="19"/>
      <c r="D264" s="19"/>
      <c r="E264" s="19"/>
      <c r="F264" s="17"/>
      <c r="G264" s="19"/>
      <c r="H264" s="17"/>
      <c r="I264" s="17"/>
      <c r="J264" s="17" t="s">
        <v>450</v>
      </c>
      <c r="K264" s="19"/>
      <c r="L264" s="41"/>
      <c r="M264" s="41"/>
      <c r="N264" s="46"/>
      <c r="O264" s="17"/>
      <c r="P264" s="17"/>
      <c r="Q264" s="17"/>
    </row>
    <row r="265" spans="1:22">
      <c r="C265" s="19"/>
      <c r="D265" s="19"/>
      <c r="E265" s="19"/>
      <c r="F265" s="17"/>
      <c r="G265" s="19"/>
      <c r="H265" s="17"/>
      <c r="I265" s="17"/>
      <c r="J265" s="17" t="s">
        <v>453</v>
      </c>
      <c r="K265" s="19"/>
      <c r="L265" s="41"/>
      <c r="M265" s="41"/>
      <c r="N265" s="46"/>
      <c r="O265" s="17"/>
      <c r="P265" s="17"/>
      <c r="Q265" s="17"/>
    </row>
    <row r="266" spans="1:22">
      <c r="C266" s="19"/>
      <c r="D266" s="19"/>
      <c r="E266" s="19"/>
      <c r="F266" s="17"/>
      <c r="G266" s="19"/>
      <c r="H266" s="17"/>
      <c r="I266" s="17"/>
      <c r="J266" s="157" t="s">
        <v>504</v>
      </c>
      <c r="K266" s="19"/>
      <c r="L266" s="41"/>
      <c r="M266" s="41"/>
      <c r="N266" s="46"/>
      <c r="O266" s="17"/>
      <c r="P266" s="17"/>
      <c r="Q266" s="17"/>
    </row>
    <row r="267" spans="1:22">
      <c r="C267" s="19"/>
      <c r="D267" s="19"/>
      <c r="E267" s="19"/>
      <c r="F267" s="17"/>
      <c r="G267" s="19"/>
      <c r="H267" s="17"/>
      <c r="I267" s="17"/>
      <c r="J267" s="157" t="s">
        <v>505</v>
      </c>
      <c r="K267" s="19"/>
      <c r="L267" s="41"/>
      <c r="M267" s="41"/>
      <c r="N267" s="46"/>
      <c r="O267" s="17"/>
      <c r="P267" s="17"/>
      <c r="Q267" s="17"/>
    </row>
    <row r="268" spans="1:22">
      <c r="C268" s="19"/>
      <c r="D268" s="19"/>
      <c r="E268" s="19"/>
      <c r="F268" s="17"/>
      <c r="G268" s="19"/>
      <c r="H268" s="17"/>
      <c r="I268" s="17"/>
      <c r="J268" s="157" t="s">
        <v>506</v>
      </c>
      <c r="K268" s="19"/>
      <c r="L268" s="41"/>
      <c r="M268" s="41"/>
      <c r="N268" s="46"/>
      <c r="O268" s="17"/>
      <c r="P268" s="17"/>
      <c r="Q268" s="17"/>
    </row>
    <row r="269" spans="1:22">
      <c r="C269" s="19"/>
      <c r="D269" s="19"/>
      <c r="E269" s="19"/>
      <c r="F269" s="17"/>
      <c r="G269" s="19"/>
      <c r="H269" s="17"/>
      <c r="I269" s="17"/>
      <c r="J269" s="34" t="s">
        <v>134</v>
      </c>
      <c r="K269" s="19"/>
      <c r="N269" s="46"/>
      <c r="O269" s="17"/>
      <c r="P269" s="17"/>
      <c r="Q269" s="17"/>
    </row>
    <row r="270" spans="1:22" s="17" customFormat="1">
      <c r="A270" s="37"/>
      <c r="B270" s="45"/>
      <c r="C270" s="71"/>
      <c r="D270" s="71"/>
      <c r="E270" s="71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1"/>
      <c r="V270" s="1"/>
    </row>
    <row r="271" spans="1:22">
      <c r="C271" s="19"/>
      <c r="D271" s="19"/>
      <c r="E271" s="19"/>
      <c r="F271" s="17"/>
      <c r="J271" s="17" t="s">
        <v>97</v>
      </c>
    </row>
    <row r="272" spans="1:22">
      <c r="C272" s="19"/>
      <c r="D272" s="19"/>
      <c r="E272" s="19"/>
      <c r="F272" s="17"/>
      <c r="J272" s="17" t="s">
        <v>98</v>
      </c>
    </row>
    <row r="273" spans="1:16" s="35" customFormat="1">
      <c r="B273" s="97"/>
      <c r="C273" s="36"/>
      <c r="D273" s="36"/>
      <c r="E273" s="36"/>
    </row>
    <row r="274" spans="1:16" s="17" customFormat="1">
      <c r="B274" s="27"/>
      <c r="C274" s="19"/>
      <c r="D274" s="19"/>
      <c r="E274" s="19"/>
    </row>
    <row r="275" spans="1:16">
      <c r="A275" s="17"/>
      <c r="B275" s="27"/>
      <c r="H275" s="17"/>
      <c r="J275" s="157" t="s">
        <v>475</v>
      </c>
      <c r="N275" s="17"/>
      <c r="O275" s="46" t="s">
        <v>307</v>
      </c>
      <c r="P275" s="17"/>
    </row>
    <row r="276" spans="1:16">
      <c r="A276" s="17"/>
      <c r="B276" s="27"/>
      <c r="F276" s="17"/>
      <c r="G276" s="17"/>
      <c r="H276" s="17"/>
      <c r="I276" s="17"/>
      <c r="J276" s="157" t="s">
        <v>476</v>
      </c>
    </row>
    <row r="277" spans="1:16">
      <c r="A277" s="17"/>
      <c r="B277" s="27"/>
      <c r="F277" s="17"/>
      <c r="G277" s="17"/>
      <c r="H277" s="17"/>
      <c r="I277" s="17"/>
      <c r="J277" s="157" t="s">
        <v>477</v>
      </c>
    </row>
    <row r="278" spans="1:16">
      <c r="A278" s="17"/>
      <c r="B278" s="27"/>
      <c r="F278" s="17"/>
      <c r="G278" s="17"/>
      <c r="H278" s="17"/>
      <c r="I278" s="17"/>
      <c r="J278" s="157" t="s">
        <v>478</v>
      </c>
    </row>
    <row r="279" spans="1:16">
      <c r="A279" s="17"/>
      <c r="B279" s="27"/>
      <c r="F279" s="17"/>
      <c r="G279" s="17"/>
      <c r="H279" s="17"/>
      <c r="I279" s="17"/>
      <c r="J279" s="157" t="s">
        <v>483</v>
      </c>
      <c r="P279" s="46" t="s">
        <v>270</v>
      </c>
    </row>
    <row r="280" spans="1:16">
      <c r="A280" s="17"/>
      <c r="B280" s="27"/>
      <c r="F280" s="17"/>
      <c r="G280" s="17"/>
      <c r="H280" s="17"/>
      <c r="I280" s="17"/>
      <c r="J280" s="157" t="s">
        <v>484</v>
      </c>
    </row>
    <row r="281" spans="1:16">
      <c r="A281" s="17"/>
      <c r="B281" s="27"/>
      <c r="F281" s="17"/>
      <c r="G281" s="17"/>
      <c r="H281" s="17"/>
      <c r="I281" s="17"/>
      <c r="J281" s="157" t="s">
        <v>485</v>
      </c>
    </row>
    <row r="282" spans="1:16">
      <c r="A282" s="17"/>
      <c r="B282" s="27"/>
      <c r="F282" s="17"/>
      <c r="G282" s="17"/>
      <c r="H282" s="17"/>
      <c r="I282" s="17"/>
      <c r="J282" s="157" t="s">
        <v>486</v>
      </c>
    </row>
    <row r="283" spans="1:16" s="17" customFormat="1">
      <c r="B283" s="27"/>
      <c r="J283" s="17" t="s">
        <v>308</v>
      </c>
      <c r="O283" s="46" t="s">
        <v>309</v>
      </c>
    </row>
    <row r="284" spans="1:16" s="17" customFormat="1">
      <c r="B284" s="27"/>
      <c r="J284" s="17" t="s">
        <v>310</v>
      </c>
      <c r="N284" s="46" t="s">
        <v>311</v>
      </c>
      <c r="O284" s="46"/>
    </row>
    <row r="285" spans="1:16" s="17" customFormat="1">
      <c r="B285" s="27"/>
      <c r="J285" s="17" t="s">
        <v>312</v>
      </c>
      <c r="O285" s="46" t="s">
        <v>276</v>
      </c>
    </row>
    <row r="286" spans="1:16" s="17" customFormat="1">
      <c r="B286" s="27"/>
      <c r="J286" s="17" t="s">
        <v>338</v>
      </c>
      <c r="P286" s="46" t="s">
        <v>277</v>
      </c>
    </row>
    <row r="287" spans="1:16" s="17" customFormat="1">
      <c r="B287" s="27"/>
      <c r="J287" s="157" t="s">
        <v>490</v>
      </c>
      <c r="P287" s="46"/>
    </row>
    <row r="288" spans="1:16" s="17" customFormat="1">
      <c r="B288" s="27"/>
      <c r="J288" s="157" t="s">
        <v>491</v>
      </c>
      <c r="P288" s="46"/>
    </row>
    <row r="289" spans="1:22" s="17" customFormat="1">
      <c r="B289" s="27"/>
      <c r="J289" s="17" t="s">
        <v>391</v>
      </c>
      <c r="O289" s="46" t="s">
        <v>278</v>
      </c>
    </row>
    <row r="290" spans="1:22" s="17" customFormat="1">
      <c r="B290" s="27"/>
      <c r="J290" s="17" t="s">
        <v>392</v>
      </c>
      <c r="O290" s="46" t="s">
        <v>279</v>
      </c>
    </row>
    <row r="291" spans="1:22">
      <c r="A291" s="17"/>
      <c r="B291" s="27"/>
      <c r="D291" s="17" t="s">
        <v>313</v>
      </c>
      <c r="F291" s="17"/>
      <c r="H291" s="46"/>
      <c r="I291" s="46" t="s">
        <v>468</v>
      </c>
      <c r="J291" s="17"/>
    </row>
    <row r="292" spans="1:22">
      <c r="A292" s="17"/>
      <c r="B292" s="27"/>
      <c r="D292" s="17" t="s">
        <v>314</v>
      </c>
      <c r="F292" s="17"/>
      <c r="H292" s="46"/>
      <c r="I292" s="46" t="s">
        <v>469</v>
      </c>
    </row>
    <row r="293" spans="1:22">
      <c r="A293" s="17"/>
      <c r="B293" s="27"/>
      <c r="F293" s="17" t="s">
        <v>315</v>
      </c>
      <c r="H293" s="46"/>
    </row>
    <row r="294" spans="1:22">
      <c r="A294" s="17"/>
      <c r="B294" s="27"/>
      <c r="F294" s="17"/>
      <c r="H294" s="46"/>
      <c r="J294" s="157" t="s">
        <v>492</v>
      </c>
    </row>
    <row r="295" spans="1:22">
      <c r="A295" s="17"/>
      <c r="B295" s="27"/>
      <c r="F295" s="17"/>
      <c r="J295" s="17" t="s">
        <v>371</v>
      </c>
      <c r="K295" s="17"/>
      <c r="L295" s="17"/>
      <c r="M295" s="17"/>
      <c r="O295" s="46" t="s">
        <v>374</v>
      </c>
    </row>
    <row r="296" spans="1:22">
      <c r="A296" s="17"/>
      <c r="B296" s="27"/>
      <c r="F296" s="17"/>
      <c r="J296" s="17" t="s">
        <v>373</v>
      </c>
      <c r="K296" s="17"/>
      <c r="L296" s="17"/>
      <c r="M296" s="17"/>
      <c r="O296" s="46" t="s">
        <v>375</v>
      </c>
    </row>
    <row r="297" spans="1:22">
      <c r="A297" s="17"/>
      <c r="B297" s="27"/>
      <c r="F297" s="17"/>
      <c r="J297" s="17" t="s">
        <v>316</v>
      </c>
      <c r="O297" s="17"/>
      <c r="P297" s="46" t="s">
        <v>283</v>
      </c>
    </row>
    <row r="298" spans="1:22">
      <c r="A298" s="17"/>
      <c r="B298" s="27"/>
      <c r="F298" s="17"/>
      <c r="J298" s="17" t="s">
        <v>317</v>
      </c>
      <c r="O298" s="17"/>
      <c r="P298" s="46" t="s">
        <v>285</v>
      </c>
    </row>
    <row r="299" spans="1:22">
      <c r="A299" s="17"/>
      <c r="B299" s="27"/>
      <c r="J299" s="17" t="s">
        <v>318</v>
      </c>
      <c r="O299" s="46" t="s">
        <v>287</v>
      </c>
      <c r="P299" s="46"/>
    </row>
    <row r="300" spans="1:22">
      <c r="A300" s="17"/>
      <c r="B300" s="27"/>
      <c r="J300" s="17" t="s">
        <v>319</v>
      </c>
      <c r="O300" s="46"/>
      <c r="P300" s="46" t="s">
        <v>289</v>
      </c>
    </row>
    <row r="301" spans="1:22" s="17" customFormat="1">
      <c r="B301" s="27"/>
      <c r="J301" s="17" t="s">
        <v>320</v>
      </c>
      <c r="P301" s="46" t="s">
        <v>290</v>
      </c>
      <c r="R301" s="1"/>
      <c r="T301" s="1"/>
    </row>
    <row r="302" spans="1:22" s="17" customFormat="1">
      <c r="B302" s="27"/>
      <c r="J302" s="17" t="s">
        <v>321</v>
      </c>
      <c r="Q302" s="46" t="s">
        <v>291</v>
      </c>
      <c r="R302" s="1"/>
      <c r="T302" s="1"/>
    </row>
    <row r="303" spans="1:22" s="17" customFormat="1">
      <c r="B303" s="27"/>
      <c r="J303" s="17" t="s">
        <v>238</v>
      </c>
      <c r="P303" s="28"/>
      <c r="R303" s="1"/>
      <c r="S303" s="28" t="s">
        <v>247</v>
      </c>
      <c r="T303" s="1"/>
    </row>
    <row r="304" spans="1:22">
      <c r="A304" s="17"/>
      <c r="B304" s="27"/>
      <c r="F304" s="17"/>
      <c r="J304" s="17" t="s">
        <v>240</v>
      </c>
      <c r="O304" s="28"/>
      <c r="P304" s="28"/>
      <c r="Q304" s="17"/>
      <c r="S304" s="28" t="s">
        <v>246</v>
      </c>
      <c r="V304" s="17"/>
    </row>
    <row r="305" spans="1:22">
      <c r="A305" s="17"/>
      <c r="B305" s="27"/>
      <c r="F305" s="17"/>
      <c r="J305" s="17" t="s">
        <v>363</v>
      </c>
      <c r="N305" s="28"/>
      <c r="O305" s="28"/>
      <c r="P305" s="28"/>
      <c r="Q305" s="17"/>
      <c r="S305" s="28"/>
      <c r="T305" s="28" t="s">
        <v>366</v>
      </c>
      <c r="V305" s="17"/>
    </row>
    <row r="306" spans="1:22">
      <c r="A306" s="17"/>
      <c r="B306" s="27"/>
      <c r="F306" s="17"/>
      <c r="J306" s="17" t="s">
        <v>364</v>
      </c>
      <c r="N306" s="28"/>
      <c r="O306" s="28"/>
      <c r="P306" s="28"/>
      <c r="Q306" s="17"/>
      <c r="S306" s="28"/>
      <c r="T306" s="28" t="s">
        <v>365</v>
      </c>
      <c r="V306" s="17"/>
    </row>
    <row r="307" spans="1:22">
      <c r="A307" s="17"/>
      <c r="B307" s="27"/>
      <c r="F307" s="17"/>
      <c r="J307" s="17" t="s">
        <v>242</v>
      </c>
      <c r="P307" s="28"/>
      <c r="Q307" s="17"/>
      <c r="S307" s="28" t="s">
        <v>244</v>
      </c>
      <c r="V307" s="17"/>
    </row>
    <row r="308" spans="1:22">
      <c r="A308" s="17"/>
      <c r="B308" s="27"/>
      <c r="F308" s="17"/>
      <c r="J308" s="17" t="s">
        <v>239</v>
      </c>
      <c r="P308" s="28"/>
      <c r="Q308" s="17"/>
      <c r="S308" s="28" t="s">
        <v>248</v>
      </c>
      <c r="V308" s="17"/>
    </row>
    <row r="309" spans="1:22">
      <c r="A309" s="17"/>
      <c r="B309" s="27"/>
      <c r="F309" s="17"/>
      <c r="J309" s="17" t="s">
        <v>241</v>
      </c>
      <c r="O309" s="28"/>
      <c r="P309" s="17"/>
      <c r="Q309" s="17"/>
      <c r="R309" s="28" t="s">
        <v>322</v>
      </c>
      <c r="V309" s="17"/>
    </row>
    <row r="310" spans="1:22">
      <c r="A310" s="17"/>
      <c r="B310" s="27"/>
      <c r="F310" s="17"/>
      <c r="J310" s="17" t="s">
        <v>367</v>
      </c>
      <c r="P310" s="28"/>
      <c r="Q310" s="17"/>
      <c r="U310" s="28" t="s">
        <v>250</v>
      </c>
      <c r="V310" s="28"/>
    </row>
    <row r="311" spans="1:22">
      <c r="A311" s="17"/>
      <c r="B311" s="27"/>
      <c r="F311" s="17"/>
      <c r="J311" s="17" t="s">
        <v>368</v>
      </c>
      <c r="P311" s="28"/>
      <c r="Q311" s="17"/>
      <c r="U311" s="28"/>
      <c r="V311" s="28"/>
    </row>
    <row r="312" spans="1:22">
      <c r="A312" s="17"/>
      <c r="B312" s="27"/>
      <c r="F312" s="17"/>
      <c r="J312" s="17" t="s">
        <v>243</v>
      </c>
      <c r="O312" s="28"/>
      <c r="P312" s="28"/>
      <c r="Q312" s="17"/>
      <c r="S312" s="28" t="s">
        <v>251</v>
      </c>
      <c r="V312" s="28"/>
    </row>
    <row r="313" spans="1:22">
      <c r="A313" s="17"/>
      <c r="B313" s="27"/>
      <c r="F313" s="17"/>
      <c r="J313" s="17" t="s">
        <v>252</v>
      </c>
      <c r="N313" s="28"/>
      <c r="O313" s="28"/>
      <c r="P313" s="28" t="s">
        <v>223</v>
      </c>
      <c r="Q313" s="17"/>
    </row>
    <row r="314" spans="1:22">
      <c r="A314" s="17"/>
      <c r="B314" s="27"/>
      <c r="F314" s="17"/>
      <c r="I314" s="28"/>
      <c r="J314" s="17" t="s">
        <v>253</v>
      </c>
      <c r="K314" s="28"/>
      <c r="L314" s="28"/>
      <c r="M314" s="28"/>
      <c r="O314" s="28" t="s">
        <v>323</v>
      </c>
      <c r="P314" s="28"/>
      <c r="Q314" s="17"/>
    </row>
    <row r="315" spans="1:22">
      <c r="A315" s="17"/>
      <c r="B315" s="27"/>
      <c r="F315" s="17"/>
      <c r="J315" s="17" t="s">
        <v>254</v>
      </c>
      <c r="N315" s="28"/>
      <c r="O315" s="28"/>
      <c r="P315" s="28" t="s">
        <v>224</v>
      </c>
      <c r="Q315" s="17"/>
    </row>
    <row r="316" spans="1:22">
      <c r="A316" s="17"/>
      <c r="B316" s="27"/>
      <c r="F316" s="17"/>
      <c r="I316" s="28"/>
      <c r="J316" s="17" t="s">
        <v>255</v>
      </c>
      <c r="K316" s="28"/>
      <c r="L316" s="28"/>
      <c r="M316" s="28"/>
      <c r="O316" s="28" t="s">
        <v>324</v>
      </c>
      <c r="P316" s="28"/>
      <c r="Q316" s="17"/>
    </row>
    <row r="317" spans="1:22">
      <c r="A317" s="17"/>
      <c r="B317" s="27"/>
      <c r="F317" s="17"/>
      <c r="I317" s="28"/>
      <c r="J317" s="17" t="s">
        <v>386</v>
      </c>
      <c r="K317" s="28"/>
      <c r="L317" s="28"/>
      <c r="M317" s="28"/>
      <c r="O317" s="28"/>
      <c r="P317" s="28" t="s">
        <v>336</v>
      </c>
      <c r="Q317" s="17"/>
    </row>
    <row r="318" spans="1:22">
      <c r="A318" s="17"/>
      <c r="B318" s="27"/>
      <c r="F318" s="17"/>
      <c r="H318" s="28"/>
      <c r="I318" s="28"/>
      <c r="J318" s="17" t="s">
        <v>387</v>
      </c>
      <c r="K318" s="28"/>
      <c r="L318" s="28"/>
      <c r="M318" s="28"/>
      <c r="O318" s="28"/>
      <c r="P318" s="28" t="s">
        <v>337</v>
      </c>
      <c r="Q318" s="17"/>
    </row>
    <row r="319" spans="1:22">
      <c r="A319" s="17"/>
      <c r="B319" s="27"/>
      <c r="F319" s="17"/>
      <c r="H319" s="28"/>
      <c r="I319" s="28"/>
      <c r="J319" s="17" t="s">
        <v>339</v>
      </c>
      <c r="K319" s="28"/>
      <c r="L319" s="28"/>
      <c r="M319" s="28"/>
      <c r="O319" s="28" t="s">
        <v>340</v>
      </c>
      <c r="Q319" s="17"/>
    </row>
    <row r="320" spans="1:22">
      <c r="A320" s="17"/>
      <c r="B320" s="27"/>
      <c r="F320" s="17"/>
      <c r="I320" s="28"/>
      <c r="J320" s="17" t="s">
        <v>342</v>
      </c>
      <c r="K320" s="28"/>
      <c r="L320" s="28"/>
      <c r="M320" s="28"/>
      <c r="N320" s="28"/>
      <c r="P320" s="28" t="s">
        <v>341</v>
      </c>
    </row>
    <row r="321" spans="1:20">
      <c r="A321" s="17"/>
      <c r="B321" s="27"/>
      <c r="F321" s="17"/>
      <c r="I321" s="28"/>
      <c r="J321" s="157" t="s">
        <v>508</v>
      </c>
      <c r="K321" s="28"/>
      <c r="L321" s="28"/>
      <c r="M321" s="28"/>
      <c r="N321" s="28"/>
      <c r="P321" s="28"/>
    </row>
    <row r="322" spans="1:20">
      <c r="A322" s="17"/>
      <c r="B322" s="27"/>
      <c r="F322" s="17"/>
      <c r="I322" s="28"/>
      <c r="J322" s="17" t="s">
        <v>325</v>
      </c>
      <c r="K322" s="28"/>
      <c r="L322" s="28"/>
      <c r="M322" s="28"/>
      <c r="N322" s="28"/>
      <c r="P322" s="28"/>
    </row>
    <row r="323" spans="1:20">
      <c r="A323" s="17"/>
      <c r="B323" s="27"/>
      <c r="F323" s="17"/>
      <c r="I323" s="28"/>
      <c r="J323" s="17" t="s">
        <v>326</v>
      </c>
      <c r="K323" s="28"/>
      <c r="L323" s="28"/>
      <c r="M323" s="28"/>
      <c r="N323" s="28"/>
      <c r="P323" s="28"/>
    </row>
    <row r="324" spans="1:20">
      <c r="A324" s="17"/>
      <c r="B324" s="27"/>
      <c r="F324" s="17"/>
      <c r="J324" s="17" t="s">
        <v>327</v>
      </c>
    </row>
    <row r="325" spans="1:20">
      <c r="A325" s="17" t="s">
        <v>260</v>
      </c>
      <c r="B325" s="27"/>
      <c r="D325" s="75" t="s">
        <v>261</v>
      </c>
    </row>
    <row r="326" spans="1:20">
      <c r="J326" s="17" t="s">
        <v>328</v>
      </c>
      <c r="M326" s="28" t="s">
        <v>296</v>
      </c>
    </row>
    <row r="327" spans="1:20">
      <c r="J327" s="17" t="s">
        <v>496</v>
      </c>
      <c r="M327" s="28" t="s">
        <v>298</v>
      </c>
    </row>
    <row r="328" spans="1:20">
      <c r="J328" s="17" t="s">
        <v>329</v>
      </c>
      <c r="M328" s="28" t="s">
        <v>300</v>
      </c>
    </row>
    <row r="329" spans="1:20">
      <c r="J329" s="17" t="s">
        <v>330</v>
      </c>
      <c r="P329" s="28" t="s">
        <v>302</v>
      </c>
    </row>
    <row r="330" spans="1:20">
      <c r="A330" s="35"/>
      <c r="B330" s="97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111"/>
      <c r="Q330" s="35"/>
      <c r="R330" s="35"/>
      <c r="S330" s="35"/>
      <c r="T330" s="35"/>
    </row>
    <row r="331" spans="1:20">
      <c r="J331" s="17" t="s">
        <v>331</v>
      </c>
      <c r="O331" s="28" t="s">
        <v>304</v>
      </c>
    </row>
    <row r="332" spans="1:20">
      <c r="J332" s="17" t="s">
        <v>389</v>
      </c>
    </row>
    <row r="333" spans="1:20">
      <c r="J333" s="17" t="s">
        <v>390</v>
      </c>
    </row>
  </sheetData>
  <mergeCells count="7">
    <mergeCell ref="J1:K1"/>
    <mergeCell ref="L1:M1"/>
    <mergeCell ref="A1:A2"/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6"/>
  <sheetViews>
    <sheetView workbookViewId="0">
      <selection activeCell="M28" sqref="M28"/>
    </sheetView>
  </sheetViews>
  <sheetFormatPr defaultRowHeight="11.25"/>
  <cols>
    <col min="1" max="1" width="8.6640625" style="1" customWidth="1"/>
    <col min="2" max="2" width="10" style="1" customWidth="1"/>
    <col min="3" max="3" width="11.88671875" style="1" bestFit="1" customWidth="1"/>
    <col min="4" max="4" width="9" style="1" bestFit="1" customWidth="1"/>
    <col min="5" max="5" width="8.5546875" style="1" customWidth="1"/>
    <col min="6" max="6" width="9" style="1" customWidth="1"/>
    <col min="7" max="7" width="8.109375" style="1" bestFit="1" customWidth="1"/>
    <col min="8" max="8" width="8.109375" style="1" customWidth="1"/>
    <col min="9" max="9" width="8.88671875" style="1"/>
    <col min="10" max="10" width="9.5546875" style="1" customWidth="1"/>
    <col min="11" max="11" width="8.6640625" style="1" bestFit="1" customWidth="1"/>
    <col min="12" max="12" width="13.21875" style="1" bestFit="1" customWidth="1"/>
    <col min="13" max="16384" width="8.88671875" style="1"/>
  </cols>
  <sheetData>
    <row r="1" spans="1:13" ht="12" thickBot="1">
      <c r="A1" s="180" t="s">
        <v>0</v>
      </c>
      <c r="B1" s="186" t="s">
        <v>2</v>
      </c>
      <c r="C1" s="188" t="s">
        <v>19</v>
      </c>
      <c r="D1" s="189"/>
      <c r="F1" s="190" t="s">
        <v>46</v>
      </c>
      <c r="G1" s="190"/>
      <c r="H1" s="42"/>
      <c r="I1" s="191" t="s">
        <v>45</v>
      </c>
      <c r="J1" s="191"/>
    </row>
    <row r="2" spans="1:13" ht="23.25" thickBot="1">
      <c r="A2" s="181"/>
      <c r="B2" s="187"/>
      <c r="C2" s="20"/>
      <c r="D2" s="2" t="s">
        <v>148</v>
      </c>
      <c r="E2" s="3" t="s">
        <v>24</v>
      </c>
      <c r="F2" s="192" t="s">
        <v>47</v>
      </c>
      <c r="G2" s="192"/>
      <c r="H2" s="42"/>
      <c r="I2" s="22"/>
      <c r="J2" s="22"/>
    </row>
    <row r="3" spans="1:13">
      <c r="A3" s="16" t="s">
        <v>25</v>
      </c>
      <c r="B3" s="14"/>
      <c r="C3" s="15"/>
      <c r="D3" s="15">
        <v>1</v>
      </c>
      <c r="E3" s="29"/>
      <c r="F3" s="15"/>
      <c r="G3" s="15"/>
      <c r="H3" s="27"/>
      <c r="I3" s="16"/>
      <c r="J3" s="47"/>
    </row>
    <row r="4" spans="1:13">
      <c r="A4" s="16" t="s">
        <v>26</v>
      </c>
      <c r="B4" s="14"/>
      <c r="C4" s="4"/>
      <c r="D4" s="4"/>
      <c r="E4" s="29"/>
      <c r="F4" s="15"/>
      <c r="G4" s="15"/>
      <c r="H4" s="27"/>
      <c r="I4" s="16"/>
      <c r="J4" s="47"/>
    </row>
    <row r="5" spans="1:13">
      <c r="A5" s="16" t="s">
        <v>35</v>
      </c>
      <c r="B5" s="14"/>
      <c r="C5" s="4"/>
      <c r="D5" s="4"/>
      <c r="E5" s="29"/>
      <c r="F5" s="15"/>
      <c r="G5" s="15"/>
      <c r="H5" s="27"/>
      <c r="I5" s="16"/>
      <c r="J5" s="47"/>
    </row>
    <row r="6" spans="1:13">
      <c r="A6" s="16" t="s">
        <v>36</v>
      </c>
      <c r="B6" s="14"/>
      <c r="C6" s="4"/>
      <c r="D6" s="4"/>
      <c r="E6" s="29"/>
      <c r="F6" s="15"/>
      <c r="G6" s="15"/>
      <c r="H6" s="27"/>
      <c r="I6" s="15"/>
      <c r="J6" s="15"/>
    </row>
    <row r="7" spans="1:13">
      <c r="A7" s="16" t="s">
        <v>37</v>
      </c>
      <c r="B7" s="14"/>
      <c r="C7" s="4"/>
      <c r="D7" s="4"/>
      <c r="E7" s="29"/>
      <c r="F7" s="15"/>
      <c r="G7" s="15"/>
      <c r="H7" s="27"/>
      <c r="I7" s="16"/>
      <c r="J7" s="47"/>
    </row>
    <row r="8" spans="1:13">
      <c r="A8" s="16" t="s">
        <v>38</v>
      </c>
      <c r="B8" s="14"/>
      <c r="C8" s="4"/>
      <c r="D8" s="4"/>
      <c r="E8" s="29"/>
      <c r="F8" s="15"/>
      <c r="G8" s="15"/>
      <c r="H8" s="27"/>
      <c r="I8" s="16"/>
      <c r="J8" s="47"/>
    </row>
    <row r="9" spans="1:13">
      <c r="A9" s="16" t="s">
        <v>39</v>
      </c>
      <c r="B9" s="14"/>
      <c r="C9" s="4"/>
      <c r="D9" s="4"/>
      <c r="E9" s="29"/>
      <c r="F9" s="15"/>
      <c r="G9" s="15"/>
      <c r="H9" s="27"/>
      <c r="I9" s="16"/>
      <c r="J9" s="47"/>
    </row>
    <row r="10" spans="1:13">
      <c r="A10" s="16" t="s">
        <v>147</v>
      </c>
      <c r="B10" s="14"/>
      <c r="C10" s="4"/>
      <c r="D10" s="4"/>
      <c r="E10" s="29"/>
      <c r="F10" s="15"/>
      <c r="G10" s="15"/>
      <c r="H10" s="27"/>
      <c r="I10" s="16"/>
      <c r="J10" s="47"/>
    </row>
    <row r="11" spans="1:13">
      <c r="A11" s="16" t="s">
        <v>87</v>
      </c>
      <c r="B11" s="14"/>
      <c r="C11" s="4"/>
      <c r="D11" s="4"/>
      <c r="E11" s="29"/>
      <c r="F11" s="15"/>
      <c r="G11" s="15"/>
      <c r="H11" s="27"/>
      <c r="I11" s="16"/>
      <c r="J11" s="47"/>
    </row>
    <row r="12" spans="1:13">
      <c r="A12" s="16" t="s">
        <v>53</v>
      </c>
      <c r="B12" s="14"/>
      <c r="C12" s="4"/>
      <c r="D12" s="4"/>
      <c r="E12" s="29"/>
      <c r="F12" s="15"/>
      <c r="G12" s="15"/>
      <c r="H12" s="27"/>
      <c r="I12" s="15"/>
      <c r="J12" s="15"/>
    </row>
    <row r="13" spans="1:13">
      <c r="A13" s="16" t="s">
        <v>54</v>
      </c>
      <c r="B13" s="14"/>
      <c r="C13" s="4"/>
      <c r="D13" s="4"/>
      <c r="E13" s="29"/>
      <c r="F13" s="15"/>
      <c r="G13" s="15"/>
      <c r="H13" s="27"/>
      <c r="I13" s="15"/>
      <c r="J13" s="15"/>
      <c r="K13" s="5"/>
      <c r="L13" s="5"/>
      <c r="M13" s="25"/>
    </row>
    <row r="14" spans="1:13">
      <c r="A14" s="16" t="s">
        <v>133</v>
      </c>
      <c r="B14" s="14"/>
      <c r="C14" s="4"/>
      <c r="D14" s="4"/>
      <c r="E14" s="29"/>
      <c r="F14" s="15"/>
      <c r="G14" s="15"/>
      <c r="H14" s="27"/>
      <c r="I14" s="15"/>
      <c r="J14" s="15"/>
      <c r="K14" s="5"/>
      <c r="L14" s="5"/>
      <c r="M14" s="25"/>
    </row>
    <row r="15" spans="1:13" s="17" customFormat="1">
      <c r="A15" s="16" t="s">
        <v>132</v>
      </c>
      <c r="B15" s="14"/>
      <c r="C15" s="4"/>
      <c r="D15" s="4"/>
      <c r="E15" s="29"/>
      <c r="F15" s="15"/>
      <c r="G15" s="15"/>
      <c r="H15" s="27"/>
      <c r="I15" s="15"/>
      <c r="J15" s="15"/>
      <c r="K15" s="29"/>
      <c r="L15" s="29"/>
      <c r="M15" s="33"/>
    </row>
    <row r="16" spans="1:13" s="17" customFormat="1">
      <c r="A16" s="16" t="s">
        <v>146</v>
      </c>
      <c r="B16" s="14"/>
      <c r="C16" s="4"/>
      <c r="D16" s="4"/>
      <c r="E16" s="29"/>
      <c r="F16" s="15"/>
      <c r="G16" s="15"/>
      <c r="H16" s="27"/>
      <c r="I16" s="15"/>
      <c r="J16" s="15"/>
      <c r="K16" s="29"/>
      <c r="L16" s="29"/>
      <c r="M16" s="33"/>
    </row>
    <row r="17" spans="1:13" s="17" customFormat="1">
      <c r="A17" s="16" t="s">
        <v>141</v>
      </c>
      <c r="B17" s="14"/>
      <c r="C17" s="4"/>
      <c r="D17" s="4"/>
      <c r="E17" s="29"/>
      <c r="F17" s="15"/>
      <c r="G17" s="15"/>
      <c r="H17" s="27"/>
      <c r="I17" s="15"/>
      <c r="J17" s="15"/>
      <c r="K17" s="29"/>
      <c r="L17" s="29"/>
      <c r="M17" s="33"/>
    </row>
    <row r="18" spans="1:13" s="17" customFormat="1">
      <c r="A18" s="16" t="s">
        <v>142</v>
      </c>
      <c r="B18" s="14"/>
      <c r="C18" s="4"/>
      <c r="D18" s="4"/>
      <c r="E18" s="29"/>
      <c r="F18" s="15"/>
      <c r="G18" s="15"/>
      <c r="H18" s="27"/>
      <c r="I18" s="15"/>
      <c r="J18" s="15"/>
      <c r="K18" s="29"/>
      <c r="L18" s="29"/>
      <c r="M18" s="33"/>
    </row>
    <row r="19" spans="1:13" s="17" customFormat="1">
      <c r="A19" s="16"/>
      <c r="B19" s="14"/>
      <c r="C19" s="4"/>
      <c r="D19" s="4"/>
      <c r="E19" s="29"/>
      <c r="F19" s="15"/>
      <c r="G19" s="15"/>
      <c r="H19" s="27"/>
      <c r="I19" s="15"/>
      <c r="J19" s="15"/>
      <c r="K19" s="29"/>
      <c r="L19" s="29"/>
      <c r="M19" s="33"/>
    </row>
    <row r="20" spans="1:13">
      <c r="A20" s="16">
        <v>242</v>
      </c>
      <c r="B20" s="14"/>
      <c r="C20" s="4"/>
      <c r="D20" s="4"/>
      <c r="E20" s="29"/>
      <c r="F20" s="15"/>
      <c r="G20" s="15"/>
      <c r="H20" s="27"/>
      <c r="I20" s="16"/>
      <c r="J20" s="47"/>
    </row>
    <row r="21" spans="1:13">
      <c r="A21" s="16" t="s">
        <v>52</v>
      </c>
      <c r="B21" s="14"/>
      <c r="C21" s="4"/>
      <c r="D21" s="4"/>
      <c r="E21" s="29"/>
      <c r="F21" s="15"/>
      <c r="G21" s="15"/>
      <c r="H21" s="27"/>
      <c r="I21" s="15"/>
      <c r="J21" s="47"/>
    </row>
    <row r="22" spans="1:13">
      <c r="A22" s="16">
        <v>243</v>
      </c>
      <c r="B22" s="14"/>
      <c r="C22" s="4"/>
      <c r="D22" s="4"/>
      <c r="E22" s="29"/>
      <c r="F22" s="15"/>
      <c r="G22" s="15"/>
      <c r="H22" s="27"/>
      <c r="I22" s="16"/>
      <c r="J22" s="47"/>
    </row>
    <row r="23" spans="1:13">
      <c r="A23" s="16">
        <v>244</v>
      </c>
      <c r="B23" s="14"/>
      <c r="C23" s="4"/>
      <c r="D23" s="4"/>
      <c r="E23" s="29"/>
      <c r="F23" s="15"/>
      <c r="G23" s="15"/>
      <c r="H23" s="27"/>
      <c r="I23" s="16"/>
      <c r="J23" s="47"/>
    </row>
    <row r="24" spans="1:13">
      <c r="A24" s="16" t="s">
        <v>80</v>
      </c>
      <c r="B24" s="14"/>
      <c r="C24" s="4"/>
      <c r="D24" s="4"/>
      <c r="E24" s="29"/>
      <c r="F24" s="15"/>
      <c r="G24" s="15"/>
      <c r="H24" s="27"/>
      <c r="I24" s="47"/>
      <c r="J24" s="47"/>
    </row>
    <row r="25" spans="1:13">
      <c r="A25" s="16" t="s">
        <v>81</v>
      </c>
      <c r="B25" s="14"/>
      <c r="C25" s="4"/>
      <c r="D25" s="4"/>
      <c r="E25" s="29"/>
      <c r="F25" s="15"/>
      <c r="G25" s="15"/>
      <c r="H25" s="27"/>
      <c r="I25" s="47"/>
      <c r="J25" s="47"/>
    </row>
    <row r="26" spans="1:13">
      <c r="A26" s="16" t="s">
        <v>82</v>
      </c>
      <c r="B26" s="14"/>
      <c r="C26" s="4"/>
      <c r="D26" s="4"/>
      <c r="E26" s="29"/>
      <c r="F26" s="15"/>
      <c r="G26" s="15"/>
      <c r="H26" s="27"/>
      <c r="I26" s="47"/>
      <c r="J26" s="47"/>
    </row>
    <row r="27" spans="1:13">
      <c r="A27" s="16" t="s">
        <v>136</v>
      </c>
      <c r="B27" s="14"/>
      <c r="C27" s="4"/>
      <c r="D27" s="4"/>
      <c r="E27" s="29"/>
      <c r="F27" s="15"/>
      <c r="G27" s="15"/>
      <c r="H27" s="27"/>
      <c r="I27" s="47"/>
      <c r="J27" s="47"/>
    </row>
    <row r="28" spans="1:13" s="17" customFormat="1">
      <c r="A28" s="16" t="s">
        <v>69</v>
      </c>
      <c r="B28" s="14"/>
      <c r="C28" s="4"/>
      <c r="D28" s="4"/>
      <c r="E28" s="29"/>
      <c r="F28" s="15"/>
      <c r="G28" s="15"/>
      <c r="H28" s="27"/>
      <c r="I28" s="47"/>
      <c r="J28" s="47"/>
      <c r="L28" s="46"/>
      <c r="M28" s="46"/>
    </row>
    <row r="29" spans="1:13" s="17" customFormat="1">
      <c r="A29" s="16" t="s">
        <v>70</v>
      </c>
      <c r="B29" s="14"/>
      <c r="C29" s="4"/>
      <c r="D29" s="4"/>
      <c r="E29" s="29"/>
      <c r="F29" s="15"/>
      <c r="G29" s="15"/>
      <c r="H29" s="27"/>
      <c r="I29" s="47"/>
      <c r="J29" s="47"/>
    </row>
    <row r="30" spans="1:13">
      <c r="A30" s="16"/>
      <c r="B30" s="14"/>
      <c r="C30" s="4"/>
      <c r="D30" s="4"/>
      <c r="E30" s="29"/>
      <c r="F30" s="15"/>
      <c r="G30" s="15"/>
      <c r="H30" s="27"/>
      <c r="I30" s="16"/>
      <c r="J30" s="47"/>
    </row>
    <row r="31" spans="1:13">
      <c r="A31" s="12"/>
      <c r="B31" s="14"/>
      <c r="C31" s="6"/>
      <c r="D31" s="6"/>
      <c r="E31" s="5"/>
      <c r="F31" s="13"/>
      <c r="G31" s="13"/>
      <c r="H31" s="26"/>
      <c r="I31" s="12"/>
      <c r="J31" s="21"/>
    </row>
    <row r="32" spans="1:13">
      <c r="C32" s="18">
        <f>SUM(C3:C31)</f>
        <v>0</v>
      </c>
      <c r="D32" s="18">
        <f>SUM(D3:D31)</f>
        <v>1</v>
      </c>
      <c r="F32" s="13">
        <f>SUM(F3:F31)</f>
        <v>0</v>
      </c>
      <c r="G32" s="13">
        <f>SUM(G3:G31)</f>
        <v>0</v>
      </c>
      <c r="H32" s="26"/>
      <c r="I32" s="13">
        <f>SUM(I3:I31)</f>
        <v>0</v>
      </c>
      <c r="J32" s="13">
        <f>SUM(J3:J31)</f>
        <v>0</v>
      </c>
      <c r="K32" s="32">
        <f>SUM(K3:K31)</f>
        <v>0</v>
      </c>
      <c r="L32" s="26">
        <f>SUM(L3:L31)</f>
        <v>0</v>
      </c>
    </row>
    <row r="33" spans="1:12" s="23" customFormat="1" ht="22.5">
      <c r="C33" s="24" t="s">
        <v>1</v>
      </c>
      <c r="D33" s="25" t="s">
        <v>7</v>
      </c>
      <c r="F33" s="24" t="s">
        <v>1</v>
      </c>
      <c r="G33" s="25" t="s">
        <v>55</v>
      </c>
      <c r="H33" s="26"/>
      <c r="I33" s="24" t="s">
        <v>1</v>
      </c>
      <c r="J33" s="25" t="s">
        <v>50</v>
      </c>
      <c r="K33" s="28" t="s">
        <v>51</v>
      </c>
      <c r="L33" s="25" t="s">
        <v>55</v>
      </c>
    </row>
    <row r="34" spans="1:12">
      <c r="H34" s="26"/>
    </row>
    <row r="35" spans="1:12">
      <c r="H35" s="26"/>
    </row>
    <row r="36" spans="1:12" ht="20.25">
      <c r="A36" s="1" t="s">
        <v>101</v>
      </c>
      <c r="H36" s="26"/>
      <c r="L36" s="38">
        <f>J32+K32+L32</f>
        <v>0</v>
      </c>
    </row>
    <row r="37" spans="1:12">
      <c r="A37" s="34" t="s">
        <v>129</v>
      </c>
      <c r="B37" s="19"/>
      <c r="H37" s="26"/>
    </row>
    <row r="38" spans="1:12">
      <c r="A38" s="34" t="s">
        <v>27</v>
      </c>
      <c r="B38" s="19"/>
      <c r="H38" s="26"/>
    </row>
    <row r="39" spans="1:12">
      <c r="A39" s="34" t="s">
        <v>28</v>
      </c>
      <c r="B39" s="19"/>
    </row>
    <row r="40" spans="1:12">
      <c r="A40" s="34" t="s">
        <v>128</v>
      </c>
      <c r="B40" s="19"/>
    </row>
    <row r="41" spans="1:12">
      <c r="A41" s="34" t="s">
        <v>29</v>
      </c>
      <c r="B41" s="19"/>
    </row>
    <row r="42" spans="1:12">
      <c r="A42" s="34" t="s">
        <v>30</v>
      </c>
      <c r="B42" s="19"/>
    </row>
    <row r="43" spans="1:12">
      <c r="A43" s="34" t="s">
        <v>31</v>
      </c>
      <c r="B43" s="19"/>
    </row>
    <row r="44" spans="1:12">
      <c r="B44" s="19"/>
    </row>
    <row r="45" spans="1:12">
      <c r="A45" s="34" t="s">
        <v>102</v>
      </c>
      <c r="B45" s="19"/>
    </row>
    <row r="46" spans="1:12">
      <c r="A46" s="34" t="s">
        <v>103</v>
      </c>
      <c r="B46" s="19"/>
    </row>
    <row r="47" spans="1:12">
      <c r="A47" s="34" t="s">
        <v>104</v>
      </c>
      <c r="B47" s="19"/>
    </row>
    <row r="48" spans="1:12">
      <c r="A48" s="34" t="s">
        <v>105</v>
      </c>
      <c r="B48" s="19"/>
    </row>
    <row r="49" spans="1:11">
      <c r="A49" s="34" t="s">
        <v>106</v>
      </c>
      <c r="B49" s="19"/>
    </row>
    <row r="50" spans="1:11">
      <c r="A50" s="40" t="s">
        <v>107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</row>
    <row r="51" spans="1:11">
      <c r="A51" s="34" t="s">
        <v>108</v>
      </c>
      <c r="B51" s="19"/>
    </row>
    <row r="52" spans="1:11">
      <c r="A52" s="34" t="s">
        <v>109</v>
      </c>
      <c r="B52" s="19"/>
    </row>
    <row r="53" spans="1:11">
      <c r="A53" s="34" t="s">
        <v>126</v>
      </c>
      <c r="B53" s="19"/>
    </row>
    <row r="54" spans="1:11">
      <c r="B54" s="19"/>
    </row>
    <row r="55" spans="1:11">
      <c r="B55" s="19"/>
    </row>
    <row r="56" spans="1:11">
      <c r="A56" s="34" t="s">
        <v>110</v>
      </c>
      <c r="B56" s="19"/>
    </row>
    <row r="57" spans="1:11" s="17" customFormat="1">
      <c r="B57" s="19"/>
    </row>
    <row r="58" spans="1:11">
      <c r="A58" s="34" t="s">
        <v>68</v>
      </c>
      <c r="B58" s="19"/>
      <c r="D58" s="17"/>
    </row>
    <row r="59" spans="1:11">
      <c r="A59" s="34" t="s">
        <v>111</v>
      </c>
      <c r="B59" s="19"/>
      <c r="D59" s="17"/>
    </row>
    <row r="60" spans="1:11" s="17" customFormat="1">
      <c r="B60" s="19"/>
    </row>
    <row r="61" spans="1:11" s="17" customFormat="1">
      <c r="B61" s="19"/>
    </row>
    <row r="62" spans="1:11">
      <c r="A62" s="34" t="s">
        <v>121</v>
      </c>
      <c r="B62" s="19"/>
    </row>
    <row r="63" spans="1:11" s="17" customFormat="1">
      <c r="A63" s="34" t="s">
        <v>122</v>
      </c>
      <c r="B63" s="19"/>
    </row>
    <row r="64" spans="1:11" s="17" customFormat="1">
      <c r="A64" s="34" t="s">
        <v>123</v>
      </c>
      <c r="B64" s="19"/>
    </row>
    <row r="65" spans="1:4" s="17" customFormat="1"/>
    <row r="66" spans="1:4" s="17" customFormat="1">
      <c r="B66" s="19"/>
    </row>
    <row r="67" spans="1:4">
      <c r="A67" s="34" t="s">
        <v>112</v>
      </c>
      <c r="B67" s="19"/>
      <c r="D67" s="17"/>
    </row>
    <row r="68" spans="1:4">
      <c r="A68" s="34" t="s">
        <v>130</v>
      </c>
      <c r="B68" s="19"/>
      <c r="D68" s="17"/>
    </row>
    <row r="69" spans="1:4">
      <c r="A69" s="34" t="s">
        <v>131</v>
      </c>
      <c r="B69" s="19"/>
      <c r="D69" s="17"/>
    </row>
    <row r="70" spans="1:4">
      <c r="A70" s="34" t="s">
        <v>113</v>
      </c>
      <c r="B70" s="19"/>
    </row>
    <row r="71" spans="1:4">
      <c r="A71" s="34" t="s">
        <v>114</v>
      </c>
      <c r="B71" s="19"/>
    </row>
    <row r="72" spans="1:4">
      <c r="A72" s="34" t="s">
        <v>115</v>
      </c>
      <c r="B72" s="19"/>
    </row>
    <row r="73" spans="1:4">
      <c r="A73" s="34" t="s">
        <v>116</v>
      </c>
      <c r="B73" s="19"/>
    </row>
    <row r="74" spans="1:4">
      <c r="A74" s="34" t="s">
        <v>117</v>
      </c>
      <c r="B74" s="19"/>
    </row>
    <row r="75" spans="1:4">
      <c r="A75" s="34" t="s">
        <v>118</v>
      </c>
      <c r="B75" s="19"/>
    </row>
    <row r="76" spans="1:4">
      <c r="A76" s="34" t="s">
        <v>120</v>
      </c>
      <c r="B76" s="19"/>
    </row>
    <row r="77" spans="1:4">
      <c r="A77" s="34" t="s">
        <v>119</v>
      </c>
      <c r="B77" s="19"/>
    </row>
    <row r="78" spans="1:4">
      <c r="B78" s="19"/>
    </row>
    <row r="79" spans="1:4">
      <c r="A79" s="34" t="s">
        <v>124</v>
      </c>
      <c r="B79" s="19"/>
    </row>
    <row r="80" spans="1:4">
      <c r="A80" s="34" t="s">
        <v>145</v>
      </c>
      <c r="B80" s="19"/>
    </row>
    <row r="81" spans="1:5">
      <c r="A81" s="34" t="s">
        <v>125</v>
      </c>
      <c r="B81" s="19"/>
      <c r="E81" s="31" t="s">
        <v>144</v>
      </c>
    </row>
    <row r="82" spans="1:5">
      <c r="A82" s="34" t="s">
        <v>140</v>
      </c>
      <c r="B82" s="19"/>
      <c r="D82" s="31" t="s">
        <v>143</v>
      </c>
    </row>
    <row r="83" spans="1:5">
      <c r="A83" s="17"/>
      <c r="B83" s="19"/>
    </row>
    <row r="84" spans="1:5">
      <c r="B84" s="19"/>
    </row>
    <row r="85" spans="1:5">
      <c r="A85" s="1" t="s">
        <v>32</v>
      </c>
      <c r="B85" s="19"/>
    </row>
    <row r="86" spans="1:5">
      <c r="A86" s="34" t="s">
        <v>86</v>
      </c>
      <c r="B86" s="19"/>
    </row>
    <row r="87" spans="1:5" s="17" customFormat="1">
      <c r="A87" s="34" t="s">
        <v>127</v>
      </c>
      <c r="B87" s="19"/>
    </row>
    <row r="88" spans="1:5" s="17" customFormat="1">
      <c r="B88" s="19"/>
    </row>
    <row r="89" spans="1:5" s="17" customFormat="1">
      <c r="B89" s="19"/>
    </row>
    <row r="90" spans="1:5">
      <c r="A90" s="34" t="s">
        <v>99</v>
      </c>
      <c r="B90" s="19"/>
    </row>
    <row r="91" spans="1:5" s="17" customFormat="1">
      <c r="B91" s="19"/>
    </row>
    <row r="92" spans="1:5" s="17" customFormat="1">
      <c r="B92" s="19"/>
    </row>
    <row r="93" spans="1:5">
      <c r="A93" s="1" t="s">
        <v>33</v>
      </c>
      <c r="B93" s="19"/>
    </row>
    <row r="94" spans="1:5">
      <c r="A94" s="34" t="s">
        <v>92</v>
      </c>
      <c r="B94" s="19"/>
    </row>
    <row r="95" spans="1:5">
      <c r="A95" s="34" t="s">
        <v>93</v>
      </c>
      <c r="B95" s="19"/>
    </row>
    <row r="96" spans="1:5">
      <c r="A96" s="34" t="s">
        <v>88</v>
      </c>
      <c r="B96" s="19"/>
    </row>
    <row r="97" spans="1:3">
      <c r="A97" s="34" t="s">
        <v>89</v>
      </c>
      <c r="B97" s="19"/>
    </row>
    <row r="98" spans="1:3">
      <c r="A98" s="34" t="s">
        <v>90</v>
      </c>
      <c r="B98" s="19"/>
    </row>
    <row r="99" spans="1:3">
      <c r="A99" s="34" t="s">
        <v>94</v>
      </c>
      <c r="B99" s="19"/>
      <c r="C99" s="17"/>
    </row>
    <row r="100" spans="1:3">
      <c r="A100" s="34" t="s">
        <v>91</v>
      </c>
      <c r="B100" s="19"/>
    </row>
    <row r="101" spans="1:3">
      <c r="A101" s="34" t="s">
        <v>135</v>
      </c>
      <c r="B101" s="19"/>
    </row>
    <row r="102" spans="1:3">
      <c r="A102" s="34" t="s">
        <v>137</v>
      </c>
      <c r="B102" s="19"/>
      <c r="C102" s="41" t="s">
        <v>139</v>
      </c>
    </row>
    <row r="103" spans="1:3">
      <c r="A103" s="34" t="s">
        <v>138</v>
      </c>
      <c r="B103" s="19"/>
      <c r="C103" s="41" t="s">
        <v>139</v>
      </c>
    </row>
    <row r="104" spans="1:3">
      <c r="A104" s="34" t="s">
        <v>134</v>
      </c>
      <c r="B104" s="19"/>
    </row>
    <row r="105" spans="1:3">
      <c r="A105" s="34" t="s">
        <v>95</v>
      </c>
      <c r="B105" s="19"/>
    </row>
    <row r="106" spans="1:3">
      <c r="A106" s="34" t="s">
        <v>96</v>
      </c>
      <c r="B106" s="19"/>
    </row>
    <row r="107" spans="1:3" s="17" customFormat="1">
      <c r="B107" s="19"/>
    </row>
    <row r="108" spans="1:3" s="17" customFormat="1">
      <c r="B108" s="19"/>
    </row>
    <row r="109" spans="1:3" s="17" customFormat="1">
      <c r="B109" s="19"/>
    </row>
    <row r="110" spans="1:3" s="17" customFormat="1">
      <c r="B110" s="19"/>
    </row>
    <row r="111" spans="1:3" s="17" customFormat="1">
      <c r="B111" s="19"/>
    </row>
    <row r="112" spans="1:3" s="17" customFormat="1">
      <c r="B112" s="19"/>
    </row>
    <row r="113" spans="1:2">
      <c r="A113" s="1" t="s">
        <v>34</v>
      </c>
      <c r="B113" s="19"/>
    </row>
    <row r="114" spans="1:2">
      <c r="A114" s="34" t="s">
        <v>97</v>
      </c>
      <c r="B114" s="19"/>
    </row>
    <row r="115" spans="1:2">
      <c r="A115" s="34" t="s">
        <v>98</v>
      </c>
      <c r="B115" s="19"/>
    </row>
    <row r="116" spans="1:2" s="17" customFormat="1">
      <c r="B116" s="19"/>
    </row>
  </sheetData>
  <mergeCells count="6">
    <mergeCell ref="A1:A2"/>
    <mergeCell ref="B1:B2"/>
    <mergeCell ref="C1:D1"/>
    <mergeCell ref="F1:G1"/>
    <mergeCell ref="I1:J1"/>
    <mergeCell ref="F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79"/>
  <sheetViews>
    <sheetView workbookViewId="0">
      <selection activeCell="L15" sqref="L15"/>
    </sheetView>
  </sheetViews>
  <sheetFormatPr defaultRowHeight="11.25"/>
  <cols>
    <col min="1" max="1" width="8.6640625" style="1" customWidth="1"/>
    <col min="2" max="2" width="10" style="1" customWidth="1"/>
    <col min="3" max="3" width="11.88671875" style="1" bestFit="1" customWidth="1"/>
    <col min="4" max="4" width="9" style="1" bestFit="1" customWidth="1"/>
    <col min="5" max="5" width="8.5546875" style="1" customWidth="1"/>
    <col min="6" max="6" width="9.6640625" style="1" bestFit="1" customWidth="1"/>
    <col min="7" max="7" width="8.109375" style="1" bestFit="1" customWidth="1"/>
    <col min="8" max="8" width="8.109375" style="1" customWidth="1"/>
    <col min="9" max="9" width="8.88671875" style="1"/>
    <col min="10" max="10" width="9.5546875" style="1" customWidth="1"/>
    <col min="11" max="11" width="8.6640625" style="1" bestFit="1" customWidth="1"/>
    <col min="12" max="12" width="16.5546875" style="1" customWidth="1"/>
    <col min="13" max="15" width="8.88671875" style="1"/>
    <col min="16" max="16" width="6.88671875" style="1" bestFit="1" customWidth="1"/>
    <col min="17" max="17" width="9.21875" style="1" bestFit="1" customWidth="1"/>
    <col min="18" max="18" width="11.88671875" style="1" customWidth="1"/>
    <col min="19" max="19" width="11.109375" style="1" customWidth="1"/>
    <col min="20" max="16384" width="8.88671875" style="1"/>
  </cols>
  <sheetData>
    <row r="1" spans="1:20" ht="13.5" thickBot="1">
      <c r="A1" s="180" t="s">
        <v>0</v>
      </c>
      <c r="B1" s="186" t="s">
        <v>2</v>
      </c>
      <c r="C1" s="188" t="s">
        <v>19</v>
      </c>
      <c r="D1" s="189"/>
      <c r="F1" s="190" t="s">
        <v>46</v>
      </c>
      <c r="G1" s="190"/>
      <c r="H1" s="42"/>
      <c r="I1" s="191" t="s">
        <v>45</v>
      </c>
      <c r="J1" s="191"/>
      <c r="P1" s="61"/>
      <c r="Q1" s="61"/>
      <c r="R1" s="62" t="s">
        <v>194</v>
      </c>
      <c r="S1" s="61"/>
    </row>
    <row r="2" spans="1:20" ht="23.25" customHeight="1" thickBot="1">
      <c r="A2" s="181"/>
      <c r="B2" s="187"/>
      <c r="C2" s="20"/>
      <c r="D2" s="2" t="s">
        <v>148</v>
      </c>
      <c r="E2" s="3" t="s">
        <v>24</v>
      </c>
      <c r="F2" s="192" t="s">
        <v>47</v>
      </c>
      <c r="G2" s="192"/>
      <c r="H2" s="42"/>
      <c r="I2" s="22"/>
      <c r="J2" s="22"/>
      <c r="P2" s="61"/>
      <c r="Q2" s="193" t="s">
        <v>195</v>
      </c>
      <c r="R2" s="195" t="s">
        <v>196</v>
      </c>
      <c r="S2" s="195" t="s">
        <v>197</v>
      </c>
    </row>
    <row r="3" spans="1:20" ht="12.75">
      <c r="A3" s="68" t="s">
        <v>40</v>
      </c>
      <c r="B3" s="66">
        <v>44824</v>
      </c>
      <c r="C3" s="56">
        <v>20658.05</v>
      </c>
      <c r="D3" s="56"/>
      <c r="E3" s="58"/>
      <c r="F3" s="57">
        <v>5665580</v>
      </c>
      <c r="G3" s="57"/>
      <c r="H3" s="59"/>
      <c r="I3" s="57">
        <v>20658</v>
      </c>
      <c r="J3" s="67">
        <f>I3+F3</f>
        <v>5686238</v>
      </c>
      <c r="P3" s="63" t="s">
        <v>198</v>
      </c>
      <c r="Q3" s="194"/>
      <c r="R3" s="196"/>
      <c r="S3" s="196"/>
      <c r="T3" s="61" t="s">
        <v>199</v>
      </c>
    </row>
    <row r="4" spans="1:20" ht="12.75">
      <c r="A4" s="53" t="s">
        <v>20</v>
      </c>
      <c r="B4" s="7"/>
      <c r="C4" s="6"/>
      <c r="D4" s="6">
        <v>1</v>
      </c>
      <c r="E4" s="5"/>
      <c r="F4" s="13"/>
      <c r="G4" s="13"/>
      <c r="H4" s="26"/>
      <c r="I4" s="12"/>
      <c r="J4" s="12"/>
      <c r="P4" s="62">
        <v>1969</v>
      </c>
      <c r="Q4" s="64">
        <v>2.11</v>
      </c>
      <c r="R4" s="64">
        <v>16821</v>
      </c>
      <c r="S4" s="64">
        <f t="shared" ref="S4:S19" si="0">Q4+R4</f>
        <v>16823.11</v>
      </c>
    </row>
    <row r="5" spans="1:20" ht="12.75">
      <c r="A5" s="53" t="s">
        <v>21</v>
      </c>
      <c r="B5" s="7"/>
      <c r="C5" s="6"/>
      <c r="D5" s="6">
        <v>1</v>
      </c>
      <c r="E5" s="5"/>
      <c r="F5" s="13"/>
      <c r="G5" s="13"/>
      <c r="H5" s="26"/>
      <c r="I5" s="12"/>
      <c r="J5" s="12"/>
      <c r="P5" s="62">
        <v>1970</v>
      </c>
      <c r="Q5" s="64">
        <v>36.630000000000003</v>
      </c>
      <c r="R5" s="64">
        <v>259162</v>
      </c>
      <c r="S5" s="64">
        <f t="shared" si="0"/>
        <v>259198.63</v>
      </c>
    </row>
    <row r="6" spans="1:20" ht="12.75">
      <c r="A6" s="8"/>
      <c r="B6" s="10"/>
      <c r="C6" s="9"/>
      <c r="D6" s="9"/>
      <c r="E6" s="11"/>
      <c r="F6" s="44"/>
      <c r="G6" s="44"/>
      <c r="H6" s="45"/>
      <c r="I6" s="43"/>
      <c r="J6" s="43"/>
      <c r="P6" s="62">
        <v>1971</v>
      </c>
      <c r="Q6" s="64">
        <v>22.54</v>
      </c>
      <c r="R6" s="64">
        <v>141524</v>
      </c>
      <c r="S6" s="64">
        <f t="shared" si="0"/>
        <v>141546.54</v>
      </c>
    </row>
    <row r="7" spans="1:20" ht="12.75">
      <c r="A7" s="54" t="s">
        <v>25</v>
      </c>
      <c r="B7" s="14"/>
      <c r="C7" s="15"/>
      <c r="D7" s="15"/>
      <c r="E7" s="29"/>
      <c r="F7" s="15"/>
      <c r="G7" s="15"/>
      <c r="H7" s="27"/>
      <c r="I7" s="16"/>
      <c r="J7" s="47"/>
      <c r="K7" s="17"/>
      <c r="L7" s="17"/>
      <c r="N7" s="17"/>
      <c r="O7" s="17"/>
      <c r="P7" s="62">
        <v>1972</v>
      </c>
      <c r="Q7" s="64">
        <v>19.02</v>
      </c>
      <c r="R7" s="64">
        <v>105982</v>
      </c>
      <c r="S7" s="64">
        <f t="shared" si="0"/>
        <v>106001.02</v>
      </c>
    </row>
    <row r="8" spans="1:20" ht="12.75">
      <c r="A8" s="54" t="s">
        <v>26</v>
      </c>
      <c r="B8" s="14"/>
      <c r="C8" s="4"/>
      <c r="D8" s="4"/>
      <c r="E8" s="29"/>
      <c r="F8" s="15"/>
      <c r="G8" s="15"/>
      <c r="H8" s="27"/>
      <c r="I8" s="16"/>
      <c r="J8" s="47"/>
      <c r="K8" s="17"/>
      <c r="L8" s="17"/>
      <c r="N8" s="17"/>
      <c r="O8" s="17"/>
      <c r="P8" s="62">
        <v>1973</v>
      </c>
      <c r="Q8" s="64">
        <v>37.56</v>
      </c>
      <c r="R8" s="64">
        <v>185733</v>
      </c>
      <c r="S8" s="64">
        <f t="shared" si="0"/>
        <v>185770.56</v>
      </c>
    </row>
    <row r="9" spans="1:20" ht="12.75">
      <c r="A9" s="54" t="s">
        <v>35</v>
      </c>
      <c r="B9" s="14"/>
      <c r="C9" s="4"/>
      <c r="D9" s="4"/>
      <c r="E9" s="29"/>
      <c r="F9" s="15"/>
      <c r="G9" s="15"/>
      <c r="H9" s="27"/>
      <c r="I9" s="16"/>
      <c r="J9" s="47"/>
      <c r="K9" s="17"/>
      <c r="L9" s="17"/>
      <c r="N9" s="17"/>
      <c r="O9" s="17"/>
      <c r="P9" s="62">
        <v>1974</v>
      </c>
      <c r="Q9" s="64">
        <v>44.67</v>
      </c>
      <c r="R9" s="64">
        <v>196031</v>
      </c>
      <c r="S9" s="64">
        <f t="shared" si="0"/>
        <v>196075.67</v>
      </c>
    </row>
    <row r="10" spans="1:20" ht="12.75">
      <c r="A10" s="54" t="s">
        <v>36</v>
      </c>
      <c r="B10" s="14"/>
      <c r="C10" s="4"/>
      <c r="D10" s="4"/>
      <c r="E10" s="29"/>
      <c r="F10" s="15"/>
      <c r="G10" s="15"/>
      <c r="H10" s="27"/>
      <c r="I10" s="15"/>
      <c r="J10" s="15"/>
      <c r="K10" s="17"/>
      <c r="L10" s="17"/>
      <c r="N10" s="17"/>
      <c r="O10" s="17"/>
      <c r="P10" s="62">
        <v>1975</v>
      </c>
      <c r="Q10" s="64">
        <v>83.11</v>
      </c>
      <c r="R10" s="64">
        <v>323672</v>
      </c>
      <c r="S10" s="64">
        <f t="shared" si="0"/>
        <v>323755.11</v>
      </c>
    </row>
    <row r="11" spans="1:20" ht="12.75">
      <c r="A11" s="54" t="s">
        <v>37</v>
      </c>
      <c r="B11" s="14"/>
      <c r="C11" s="4"/>
      <c r="D11" s="4"/>
      <c r="E11" s="29"/>
      <c r="F11" s="15"/>
      <c r="G11" s="15"/>
      <c r="H11" s="27"/>
      <c r="I11" s="16"/>
      <c r="J11" s="47"/>
      <c r="K11" s="17"/>
      <c r="L11" s="17"/>
      <c r="N11" s="17"/>
      <c r="O11" s="17"/>
      <c r="P11" s="62">
        <v>1976</v>
      </c>
      <c r="Q11" s="64">
        <v>77.48</v>
      </c>
      <c r="R11" s="64">
        <v>267784</v>
      </c>
      <c r="S11" s="64">
        <f t="shared" si="0"/>
        <v>267861.48</v>
      </c>
    </row>
    <row r="12" spans="1:20" ht="12.75">
      <c r="A12" s="54" t="s">
        <v>38</v>
      </c>
      <c r="B12" s="14"/>
      <c r="C12" s="4"/>
      <c r="D12" s="4"/>
      <c r="E12" s="29"/>
      <c r="F12" s="15"/>
      <c r="G12" s="15"/>
      <c r="H12" s="27"/>
      <c r="I12" s="16"/>
      <c r="J12" s="47"/>
      <c r="K12" s="17"/>
      <c r="L12" s="17"/>
      <c r="N12" s="17"/>
      <c r="O12" s="17"/>
      <c r="P12" s="62">
        <v>1977</v>
      </c>
      <c r="Q12" s="64">
        <v>81.7</v>
      </c>
      <c r="R12" s="64">
        <v>250588</v>
      </c>
      <c r="S12" s="64">
        <f t="shared" si="0"/>
        <v>250669.7</v>
      </c>
    </row>
    <row r="13" spans="1:20" ht="12.75">
      <c r="A13" s="54" t="s">
        <v>39</v>
      </c>
      <c r="B13" s="14"/>
      <c r="C13" s="4"/>
      <c r="D13" s="4"/>
      <c r="E13" s="29"/>
      <c r="F13" s="15"/>
      <c r="G13" s="15"/>
      <c r="H13" s="27"/>
      <c r="I13" s="16"/>
      <c r="J13" s="47"/>
      <c r="K13" s="17"/>
      <c r="L13" s="17"/>
      <c r="N13" s="17"/>
      <c r="O13" s="17"/>
      <c r="P13" s="62">
        <v>1978</v>
      </c>
      <c r="Q13" s="64">
        <v>91.562729273661049</v>
      </c>
      <c r="R13" s="64">
        <v>249223</v>
      </c>
      <c r="S13" s="64">
        <f t="shared" si="0"/>
        <v>249314.56272927366</v>
      </c>
    </row>
    <row r="14" spans="1:20" ht="12.75">
      <c r="A14" s="54" t="s">
        <v>147</v>
      </c>
      <c r="B14" s="14"/>
      <c r="C14" s="4"/>
      <c r="D14" s="4"/>
      <c r="E14" s="29"/>
      <c r="F14" s="15"/>
      <c r="G14" s="15"/>
      <c r="H14" s="27"/>
      <c r="I14" s="16"/>
      <c r="J14" s="47"/>
      <c r="K14" s="17"/>
      <c r="L14" s="17"/>
      <c r="N14" s="17"/>
      <c r="O14" s="17"/>
      <c r="P14" s="62">
        <v>1979</v>
      </c>
      <c r="Q14" s="64">
        <v>88.481291269258989</v>
      </c>
      <c r="R14" s="64">
        <v>207500</v>
      </c>
      <c r="S14" s="64">
        <f t="shared" si="0"/>
        <v>207588.48129126927</v>
      </c>
    </row>
    <row r="15" spans="1:20" ht="12.75">
      <c r="A15" s="54" t="s">
        <v>87</v>
      </c>
      <c r="B15" s="14"/>
      <c r="C15" s="4"/>
      <c r="D15" s="4"/>
      <c r="E15" s="29"/>
      <c r="F15" s="15"/>
      <c r="G15" s="15"/>
      <c r="H15" s="27"/>
      <c r="I15" s="16"/>
      <c r="J15" s="47"/>
      <c r="K15" s="17"/>
      <c r="L15" s="17"/>
      <c r="N15" s="17"/>
      <c r="O15" s="17"/>
      <c r="P15" s="62">
        <v>1980</v>
      </c>
      <c r="Q15" s="64">
        <v>232.73367571533382</v>
      </c>
      <c r="R15" s="64">
        <v>443214</v>
      </c>
      <c r="S15" s="64">
        <f t="shared" si="0"/>
        <v>443446.73367571534</v>
      </c>
    </row>
    <row r="16" spans="1:20" ht="12.75">
      <c r="A16" s="54" t="s">
        <v>53</v>
      </c>
      <c r="B16" s="14"/>
      <c r="C16" s="4"/>
      <c r="D16" s="4"/>
      <c r="E16" s="29"/>
      <c r="F16" s="15"/>
      <c r="G16" s="15"/>
      <c r="H16" s="27"/>
      <c r="I16" s="15"/>
      <c r="J16" s="15"/>
      <c r="K16" s="17"/>
      <c r="L16" s="17"/>
      <c r="M16" s="17"/>
      <c r="N16" s="17"/>
      <c r="O16" s="17"/>
      <c r="P16" s="62">
        <v>1981</v>
      </c>
      <c r="Q16" s="64">
        <v>205.85179750550256</v>
      </c>
      <c r="R16" s="64">
        <v>318345</v>
      </c>
      <c r="S16" s="64">
        <f t="shared" si="0"/>
        <v>318550.85179750551</v>
      </c>
    </row>
    <row r="17" spans="1:19" ht="12.75">
      <c r="A17" s="54" t="s">
        <v>54</v>
      </c>
      <c r="B17" s="14"/>
      <c r="C17" s="4"/>
      <c r="D17" s="4"/>
      <c r="E17" s="29"/>
      <c r="F17" s="15"/>
      <c r="G17" s="15"/>
      <c r="H17" s="27"/>
      <c r="I17" s="15"/>
      <c r="J17" s="15"/>
      <c r="K17" s="29"/>
      <c r="L17" s="29"/>
      <c r="M17" s="33"/>
      <c r="N17" s="17"/>
      <c r="O17" s="17"/>
      <c r="P17" s="62">
        <v>1982</v>
      </c>
      <c r="Q17" s="64">
        <v>285.95744680851061</v>
      </c>
      <c r="R17" s="64">
        <v>359120</v>
      </c>
      <c r="S17" s="64">
        <f t="shared" si="0"/>
        <v>359405.95744680852</v>
      </c>
    </row>
    <row r="18" spans="1:19" ht="12.75">
      <c r="A18" s="54" t="s">
        <v>133</v>
      </c>
      <c r="B18" s="14"/>
      <c r="C18" s="4"/>
      <c r="D18" s="4"/>
      <c r="E18" s="29"/>
      <c r="F18" s="15"/>
      <c r="G18" s="15"/>
      <c r="H18" s="27"/>
      <c r="I18" s="15"/>
      <c r="J18" s="15"/>
      <c r="K18" s="29"/>
      <c r="L18" s="29"/>
      <c r="M18" s="33"/>
      <c r="N18" s="17"/>
      <c r="O18" s="17"/>
      <c r="P18" s="62">
        <v>1983</v>
      </c>
      <c r="Q18" s="64">
        <v>255.28980190755686</v>
      </c>
      <c r="R18" s="64">
        <v>260349</v>
      </c>
      <c r="S18" s="64">
        <f t="shared" si="0"/>
        <v>260604.28980190755</v>
      </c>
    </row>
    <row r="19" spans="1:19" s="17" customFormat="1" ht="12.75">
      <c r="A19" s="54" t="s">
        <v>132</v>
      </c>
      <c r="B19" s="14"/>
      <c r="C19" s="4"/>
      <c r="D19" s="4"/>
      <c r="E19" s="29"/>
      <c r="F19" s="15"/>
      <c r="G19" s="15"/>
      <c r="H19" s="27"/>
      <c r="I19" s="15"/>
      <c r="J19" s="15"/>
      <c r="K19" s="29"/>
      <c r="L19" s="29"/>
      <c r="M19" s="33"/>
      <c r="P19" s="62">
        <v>1984</v>
      </c>
      <c r="Q19" s="64">
        <v>218.6529713866471</v>
      </c>
      <c r="R19" s="64">
        <v>181075</v>
      </c>
      <c r="S19" s="64">
        <f t="shared" si="0"/>
        <v>181293.65297138665</v>
      </c>
    </row>
    <row r="20" spans="1:19" s="17" customFormat="1" ht="12.75">
      <c r="A20" s="54" t="s">
        <v>146</v>
      </c>
      <c r="B20" s="14"/>
      <c r="C20" s="4"/>
      <c r="D20" s="4"/>
      <c r="E20" s="29"/>
      <c r="F20" s="15"/>
      <c r="G20" s="15"/>
      <c r="H20" s="27"/>
      <c r="I20" s="15"/>
      <c r="J20" s="15"/>
      <c r="K20" s="29"/>
      <c r="L20" s="29"/>
      <c r="M20" s="33"/>
      <c r="P20" s="62">
        <v>1985</v>
      </c>
      <c r="Q20" s="64">
        <v>229.38</v>
      </c>
      <c r="R20" s="64">
        <v>154259</v>
      </c>
      <c r="S20" s="64">
        <f>R20+Q20</f>
        <v>154488.38</v>
      </c>
    </row>
    <row r="21" spans="1:19" s="17" customFormat="1" ht="12.75">
      <c r="A21" s="54" t="s">
        <v>141</v>
      </c>
      <c r="B21" s="14"/>
      <c r="C21" s="4"/>
      <c r="D21" s="4"/>
      <c r="E21" s="29"/>
      <c r="F21" s="15"/>
      <c r="G21" s="15"/>
      <c r="H21" s="27"/>
      <c r="I21" s="15"/>
      <c r="J21" s="15"/>
      <c r="K21" s="29"/>
      <c r="L21" s="29"/>
      <c r="M21" s="33"/>
      <c r="P21" s="62">
        <v>1986</v>
      </c>
      <c r="Q21" s="64">
        <v>292.13206162876008</v>
      </c>
      <c r="R21" s="64">
        <v>159536</v>
      </c>
      <c r="S21" s="64">
        <f>R21+Q21</f>
        <v>159828.13206162877</v>
      </c>
    </row>
    <row r="22" spans="1:19" s="17" customFormat="1" ht="12.75">
      <c r="A22" s="54" t="s">
        <v>142</v>
      </c>
      <c r="B22" s="14"/>
      <c r="C22" s="4"/>
      <c r="D22" s="4"/>
      <c r="E22" s="29"/>
      <c r="F22" s="15"/>
      <c r="G22" s="15"/>
      <c r="H22" s="27"/>
      <c r="I22" s="15"/>
      <c r="J22" s="15"/>
      <c r="K22" s="29"/>
      <c r="L22" s="29"/>
      <c r="M22" s="33"/>
      <c r="P22" s="62">
        <v>1987</v>
      </c>
      <c r="Q22" s="64">
        <v>347.33969185619958</v>
      </c>
      <c r="R22" s="64">
        <v>154037</v>
      </c>
      <c r="S22" s="64">
        <f t="shared" ref="S22:S31" si="1">R22+Q22</f>
        <v>154384.33969185621</v>
      </c>
    </row>
    <row r="23" spans="1:19" s="17" customFormat="1" ht="12.75">
      <c r="A23" s="54"/>
      <c r="B23" s="14"/>
      <c r="C23" s="4"/>
      <c r="D23" s="4"/>
      <c r="E23" s="29"/>
      <c r="F23" s="15"/>
      <c r="G23" s="15"/>
      <c r="H23" s="27"/>
      <c r="I23" s="15"/>
      <c r="J23" s="15"/>
      <c r="K23" s="29"/>
      <c r="L23" s="29"/>
      <c r="M23" s="33"/>
      <c r="P23" s="62">
        <v>1988</v>
      </c>
      <c r="Q23" s="64">
        <v>393.37344093910491</v>
      </c>
      <c r="R23" s="64">
        <v>141663</v>
      </c>
      <c r="S23" s="64">
        <f t="shared" si="1"/>
        <v>142056.37344093912</v>
      </c>
    </row>
    <row r="24" spans="1:19" ht="12.75">
      <c r="A24" s="54">
        <v>242</v>
      </c>
      <c r="B24" s="14"/>
      <c r="C24" s="4"/>
      <c r="D24" s="4"/>
      <c r="E24" s="29"/>
      <c r="F24" s="15"/>
      <c r="G24" s="15"/>
      <c r="H24" s="27"/>
      <c r="I24" s="16"/>
      <c r="J24" s="47"/>
      <c r="K24" s="17"/>
      <c r="L24" s="17"/>
      <c r="M24" s="17"/>
      <c r="N24" s="17"/>
      <c r="O24" s="17"/>
      <c r="P24" s="62">
        <v>1989</v>
      </c>
      <c r="Q24" s="64">
        <v>445.28833455612619</v>
      </c>
      <c r="R24" s="64">
        <v>130222</v>
      </c>
      <c r="S24" s="64">
        <f t="shared" si="1"/>
        <v>130667.28833455613</v>
      </c>
    </row>
    <row r="25" spans="1:19" ht="12.75">
      <c r="A25" s="54" t="s">
        <v>52</v>
      </c>
      <c r="B25" s="14"/>
      <c r="C25" s="4"/>
      <c r="D25" s="4"/>
      <c r="E25" s="29"/>
      <c r="F25" s="15"/>
      <c r="G25" s="15"/>
      <c r="H25" s="27"/>
      <c r="I25" s="15"/>
      <c r="J25" s="47"/>
      <c r="K25" s="17"/>
      <c r="L25" s="17"/>
      <c r="M25" s="17"/>
      <c r="N25" s="17"/>
      <c r="O25" s="17"/>
      <c r="P25" s="62">
        <v>1990</v>
      </c>
      <c r="Q25" s="64">
        <v>1138.9640498899487</v>
      </c>
      <c r="R25" s="64">
        <v>264831</v>
      </c>
      <c r="S25" s="64">
        <f t="shared" si="1"/>
        <v>265969.96404988994</v>
      </c>
    </row>
    <row r="26" spans="1:19" ht="12.75">
      <c r="A26" s="54">
        <v>243</v>
      </c>
      <c r="B26" s="14"/>
      <c r="C26" s="4"/>
      <c r="D26" s="4"/>
      <c r="E26" s="29"/>
      <c r="F26" s="15"/>
      <c r="G26" s="15"/>
      <c r="H26" s="27"/>
      <c r="I26" s="16"/>
      <c r="J26" s="47"/>
      <c r="K26" s="17"/>
      <c r="L26" s="17"/>
      <c r="M26" s="17"/>
      <c r="N26" s="17"/>
      <c r="O26" s="17"/>
      <c r="P26" s="62">
        <v>1991</v>
      </c>
      <c r="Q26" s="64">
        <v>1051.063829787234</v>
      </c>
      <c r="R26" s="64">
        <v>174843</v>
      </c>
      <c r="S26" s="64">
        <f t="shared" si="1"/>
        <v>175894.06382978722</v>
      </c>
    </row>
    <row r="27" spans="1:19" ht="12.75">
      <c r="A27" s="54">
        <v>244</v>
      </c>
      <c r="B27" s="14"/>
      <c r="C27" s="4"/>
      <c r="D27" s="4"/>
      <c r="E27" s="29"/>
      <c r="F27" s="15"/>
      <c r="G27" s="15"/>
      <c r="H27" s="27"/>
      <c r="I27" s="16"/>
      <c r="J27" s="47"/>
      <c r="K27" s="17"/>
      <c r="L27" s="17"/>
      <c r="M27" s="17"/>
      <c r="N27" s="17"/>
      <c r="O27" s="17"/>
      <c r="P27" s="62">
        <v>1992</v>
      </c>
      <c r="Q27" s="64">
        <v>1288.2817314746883</v>
      </c>
      <c r="R27" s="64">
        <v>150847</v>
      </c>
      <c r="S27" s="64">
        <f t="shared" si="1"/>
        <v>152135.28173147468</v>
      </c>
    </row>
    <row r="28" spans="1:19" ht="12.75">
      <c r="A28" s="54" t="s">
        <v>80</v>
      </c>
      <c r="B28" s="14"/>
      <c r="C28" s="4"/>
      <c r="D28" s="4"/>
      <c r="E28" s="29"/>
      <c r="F28" s="15"/>
      <c r="G28" s="15"/>
      <c r="H28" s="27"/>
      <c r="I28" s="47"/>
      <c r="J28" s="47"/>
      <c r="K28" s="17"/>
      <c r="L28" s="17"/>
      <c r="M28" s="17"/>
      <c r="N28" s="17"/>
      <c r="O28" s="17"/>
      <c r="P28" s="62">
        <v>1993</v>
      </c>
      <c r="Q28" s="64">
        <v>2076.6192223037419</v>
      </c>
      <c r="R28" s="64">
        <v>170980</v>
      </c>
      <c r="S28" s="64">
        <f t="shared" si="1"/>
        <v>173056.61922230374</v>
      </c>
    </row>
    <row r="29" spans="1:19" ht="12.75">
      <c r="A29" s="54" t="s">
        <v>81</v>
      </c>
      <c r="B29" s="14"/>
      <c r="C29" s="4"/>
      <c r="D29" s="4"/>
      <c r="E29" s="29"/>
      <c r="F29" s="15"/>
      <c r="G29" s="15"/>
      <c r="H29" s="27"/>
      <c r="I29" s="47"/>
      <c r="J29" s="47"/>
      <c r="K29" s="17"/>
      <c r="L29" s="17"/>
      <c r="M29" s="17"/>
      <c r="N29" s="17"/>
      <c r="O29" s="17"/>
      <c r="P29" s="62">
        <v>1994</v>
      </c>
      <c r="Q29" s="64">
        <v>1977.2325752017607</v>
      </c>
      <c r="R29" s="64">
        <v>115063</v>
      </c>
      <c r="S29" s="64">
        <f t="shared" si="1"/>
        <v>117040.23257520176</v>
      </c>
    </row>
    <row r="30" spans="1:19" ht="12.75">
      <c r="A30" s="54" t="s">
        <v>82</v>
      </c>
      <c r="B30" s="14"/>
      <c r="C30" s="4"/>
      <c r="D30" s="4"/>
      <c r="E30" s="29"/>
      <c r="F30" s="15"/>
      <c r="G30" s="15"/>
      <c r="H30" s="27"/>
      <c r="I30" s="47"/>
      <c r="J30" s="47"/>
      <c r="K30" s="17"/>
      <c r="L30" s="17"/>
      <c r="M30" s="17"/>
      <c r="N30" s="17"/>
      <c r="O30" s="17"/>
      <c r="P30" s="62">
        <v>1995</v>
      </c>
      <c r="Q30" s="64">
        <v>1768.4225972120323</v>
      </c>
      <c r="R30" s="64">
        <v>75959</v>
      </c>
      <c r="S30" s="64">
        <f t="shared" si="1"/>
        <v>77727.422597212033</v>
      </c>
    </row>
    <row r="31" spans="1:19" ht="12.75">
      <c r="A31" s="54" t="s">
        <v>136</v>
      </c>
      <c r="B31" s="14"/>
      <c r="C31" s="4"/>
      <c r="D31" s="4"/>
      <c r="E31" s="29"/>
      <c r="F31" s="15"/>
      <c r="G31" s="15"/>
      <c r="H31" s="27"/>
      <c r="I31" s="47"/>
      <c r="J31" s="47"/>
      <c r="K31" s="17"/>
      <c r="L31" s="17"/>
      <c r="M31" s="17"/>
      <c r="N31" s="17"/>
      <c r="O31" s="17"/>
      <c r="P31" s="62">
        <v>1996</v>
      </c>
      <c r="Q31" s="64">
        <v>2232.1056493030082</v>
      </c>
      <c r="R31" s="64">
        <v>73172</v>
      </c>
      <c r="S31" s="64">
        <f t="shared" si="1"/>
        <v>75404.105649303005</v>
      </c>
    </row>
    <row r="32" spans="1:19" s="17" customFormat="1" ht="12.75">
      <c r="A32" s="54" t="s">
        <v>69</v>
      </c>
      <c r="B32" s="14"/>
      <c r="C32" s="4"/>
      <c r="D32" s="4"/>
      <c r="E32" s="29"/>
      <c r="F32" s="15"/>
      <c r="G32" s="15"/>
      <c r="H32" s="27"/>
      <c r="I32" s="47"/>
      <c r="J32" s="47"/>
      <c r="L32" s="46"/>
      <c r="M32" s="46"/>
      <c r="P32" s="62">
        <v>1997</v>
      </c>
      <c r="Q32" s="64">
        <v>3720.06</v>
      </c>
      <c r="R32" s="64">
        <v>94738</v>
      </c>
      <c r="S32" s="64">
        <f>R32+Q32</f>
        <v>98458.06</v>
      </c>
    </row>
    <row r="33" spans="1:19" s="17" customFormat="1" ht="12.75">
      <c r="A33" s="54" t="s">
        <v>70</v>
      </c>
      <c r="B33" s="14"/>
      <c r="C33" s="4"/>
      <c r="D33" s="4"/>
      <c r="E33" s="29"/>
      <c r="F33" s="15"/>
      <c r="G33" s="15"/>
      <c r="H33" s="27"/>
      <c r="I33" s="47"/>
      <c r="J33" s="47"/>
      <c r="P33" s="62">
        <v>1998</v>
      </c>
      <c r="Q33" s="64">
        <v>1914.44</v>
      </c>
      <c r="R33" s="64">
        <v>39307</v>
      </c>
      <c r="S33" s="64">
        <f>R33+Q33</f>
        <v>41221.440000000002</v>
      </c>
    </row>
    <row r="34" spans="1:19" ht="12.75">
      <c r="A34" s="54"/>
      <c r="B34" s="14"/>
      <c r="C34" s="4"/>
      <c r="D34" s="4"/>
      <c r="E34" s="29"/>
      <c r="F34" s="15"/>
      <c r="G34" s="15"/>
      <c r="H34" s="27"/>
      <c r="I34" s="16"/>
      <c r="J34" s="47"/>
      <c r="K34" s="17"/>
      <c r="L34" s="17"/>
      <c r="M34" s="17"/>
      <c r="N34" s="17"/>
      <c r="O34" s="17"/>
      <c r="P34" s="62"/>
      <c r="Q34" s="65">
        <f>SUM(Q4:Q33)</f>
        <v>20658.052898019076</v>
      </c>
      <c r="R34" s="65">
        <f>SUM(R4:R33)</f>
        <v>5665580</v>
      </c>
      <c r="S34" s="65">
        <f>SUM(S4:S33)</f>
        <v>5686238.0528980168</v>
      </c>
    </row>
    <row r="35" spans="1:19">
      <c r="A35" s="54"/>
      <c r="B35" s="14"/>
      <c r="C35" s="4"/>
      <c r="D35" s="4"/>
      <c r="E35" s="29"/>
      <c r="F35" s="15"/>
      <c r="G35" s="15"/>
      <c r="H35" s="27"/>
      <c r="I35" s="16"/>
      <c r="J35" s="47"/>
      <c r="K35" s="17"/>
      <c r="L35" s="17"/>
      <c r="M35" s="17"/>
      <c r="N35" s="17"/>
      <c r="O35" s="17"/>
    </row>
    <row r="36" spans="1:19">
      <c r="A36" s="54"/>
      <c r="B36" s="14"/>
      <c r="C36" s="4"/>
      <c r="D36" s="4"/>
      <c r="E36" s="29"/>
      <c r="F36" s="15"/>
      <c r="G36" s="15"/>
      <c r="H36" s="27"/>
      <c r="I36" s="15"/>
      <c r="J36" s="15"/>
      <c r="K36" s="17"/>
      <c r="L36" s="17"/>
      <c r="M36" s="17"/>
      <c r="N36" s="17"/>
      <c r="O36" s="17"/>
    </row>
    <row r="37" spans="1:19">
      <c r="A37" s="54" t="s">
        <v>49</v>
      </c>
      <c r="B37" s="14"/>
      <c r="C37" s="4"/>
      <c r="D37" s="4"/>
      <c r="E37" s="29"/>
      <c r="F37" s="15"/>
      <c r="G37" s="15"/>
      <c r="H37" s="27"/>
      <c r="I37" s="4"/>
      <c r="J37" s="15"/>
      <c r="K37" s="17"/>
      <c r="L37" s="17"/>
      <c r="M37" s="17"/>
      <c r="N37" s="17"/>
      <c r="O37" s="17"/>
    </row>
    <row r="38" spans="1:19">
      <c r="A38" s="54" t="s">
        <v>48</v>
      </c>
      <c r="B38" s="14"/>
      <c r="C38" s="4"/>
      <c r="D38" s="4"/>
      <c r="E38" s="29"/>
      <c r="F38" s="15"/>
      <c r="G38" s="15"/>
      <c r="H38" s="27"/>
      <c r="I38" s="15"/>
      <c r="J38" s="15"/>
      <c r="K38" s="29"/>
      <c r="L38" s="46"/>
      <c r="M38" s="17"/>
      <c r="N38" s="17"/>
      <c r="O38" s="17"/>
    </row>
    <row r="39" spans="1:19">
      <c r="A39" s="54" t="s">
        <v>4</v>
      </c>
      <c r="B39" s="14"/>
      <c r="C39" s="15"/>
      <c r="D39" s="15"/>
      <c r="E39" s="29"/>
      <c r="F39" s="15"/>
      <c r="G39" s="15"/>
      <c r="H39" s="27"/>
      <c r="I39" s="15"/>
      <c r="J39" s="15"/>
      <c r="K39" s="17"/>
      <c r="L39" s="17"/>
      <c r="M39" s="17"/>
      <c r="N39" s="17"/>
      <c r="O39" s="17"/>
    </row>
    <row r="40" spans="1:19">
      <c r="A40" s="54" t="s">
        <v>6</v>
      </c>
      <c r="B40" s="14"/>
      <c r="C40" s="4"/>
      <c r="D40" s="4"/>
      <c r="E40" s="29"/>
      <c r="F40" s="15"/>
      <c r="G40" s="15"/>
      <c r="H40" s="27"/>
      <c r="I40" s="15"/>
      <c r="J40" s="15"/>
      <c r="K40" s="17"/>
      <c r="L40" s="17"/>
      <c r="M40" s="17"/>
      <c r="N40" s="17"/>
      <c r="O40" s="17"/>
    </row>
    <row r="41" spans="1:19">
      <c r="A41" s="54" t="s">
        <v>8</v>
      </c>
      <c r="B41" s="14"/>
      <c r="C41" s="4"/>
      <c r="D41" s="15"/>
      <c r="E41" s="29"/>
      <c r="F41" s="15"/>
      <c r="G41" s="15"/>
      <c r="H41" s="27"/>
      <c r="I41" s="15"/>
      <c r="J41" s="15"/>
      <c r="K41" s="17"/>
      <c r="L41" s="17"/>
      <c r="M41" s="17"/>
      <c r="N41" s="17"/>
      <c r="O41" s="17"/>
    </row>
    <row r="42" spans="1:19">
      <c r="A42" s="54" t="s">
        <v>9</v>
      </c>
      <c r="B42" s="14"/>
      <c r="C42" s="4"/>
      <c r="D42" s="15"/>
      <c r="E42" s="29"/>
      <c r="F42" s="15"/>
      <c r="G42" s="15"/>
      <c r="H42" s="27"/>
      <c r="I42" s="15"/>
      <c r="J42" s="15"/>
      <c r="K42" s="17"/>
      <c r="L42" s="17"/>
      <c r="M42" s="17"/>
      <c r="N42" s="17"/>
      <c r="O42" s="17"/>
    </row>
    <row r="43" spans="1:19">
      <c r="A43" s="54" t="s">
        <v>84</v>
      </c>
      <c r="B43" s="14"/>
      <c r="C43" s="4"/>
      <c r="D43" s="15"/>
      <c r="E43" s="29"/>
      <c r="F43" s="15"/>
      <c r="G43" s="15"/>
      <c r="H43" s="27"/>
      <c r="I43" s="15"/>
      <c r="J43" s="15"/>
      <c r="K43" s="17"/>
      <c r="L43" s="27"/>
      <c r="M43" s="17"/>
      <c r="N43" s="17"/>
      <c r="O43" s="17"/>
    </row>
    <row r="44" spans="1:19">
      <c r="A44" s="54" t="s">
        <v>85</v>
      </c>
      <c r="B44" s="14"/>
      <c r="C44" s="48"/>
      <c r="D44" s="4"/>
      <c r="E44" s="29"/>
      <c r="F44" s="15"/>
      <c r="G44" s="15"/>
      <c r="H44" s="27"/>
      <c r="I44" s="48"/>
      <c r="J44" s="15"/>
      <c r="K44" s="49"/>
      <c r="L44" s="27"/>
      <c r="M44" s="17"/>
      <c r="N44" s="17"/>
      <c r="O44" s="17"/>
    </row>
    <row r="45" spans="1:19">
      <c r="A45" s="54" t="s">
        <v>59</v>
      </c>
      <c r="B45" s="14"/>
      <c r="C45" s="4"/>
      <c r="D45" s="4"/>
      <c r="E45" s="29"/>
      <c r="F45" s="15"/>
      <c r="G45" s="15"/>
      <c r="H45" s="27"/>
      <c r="I45" s="15"/>
      <c r="J45" s="15"/>
      <c r="K45" s="17"/>
      <c r="L45" s="17"/>
      <c r="M45" s="17"/>
      <c r="N45" s="17"/>
      <c r="O45" s="17"/>
    </row>
    <row r="46" spans="1:19">
      <c r="A46" s="54" t="s">
        <v>16</v>
      </c>
      <c r="B46" s="14"/>
      <c r="C46" s="15"/>
      <c r="D46" s="4"/>
      <c r="E46" s="29"/>
      <c r="F46" s="15"/>
      <c r="G46" s="15"/>
      <c r="H46" s="27"/>
      <c r="I46" s="15"/>
      <c r="J46" s="15"/>
      <c r="K46" s="17"/>
      <c r="L46" s="17"/>
      <c r="M46" s="17"/>
      <c r="N46" s="17"/>
      <c r="O46" s="17"/>
    </row>
    <row r="47" spans="1:19" s="17" customFormat="1">
      <c r="A47" s="54" t="s">
        <v>18</v>
      </c>
      <c r="B47" s="14"/>
      <c r="C47" s="15"/>
      <c r="D47" s="15"/>
      <c r="E47" s="29"/>
      <c r="F47" s="15"/>
      <c r="G47" s="15"/>
      <c r="H47" s="27"/>
      <c r="I47" s="15"/>
      <c r="J47" s="15"/>
    </row>
    <row r="48" spans="1:19" s="17" customFormat="1">
      <c r="A48" s="54" t="s">
        <v>61</v>
      </c>
      <c r="B48" s="14"/>
      <c r="C48" s="4"/>
      <c r="D48" s="15"/>
      <c r="E48" s="29"/>
      <c r="F48" s="15"/>
      <c r="G48" s="15"/>
      <c r="H48" s="27"/>
      <c r="I48" s="15"/>
      <c r="J48" s="15"/>
    </row>
    <row r="49" spans="1:15" s="17" customFormat="1">
      <c r="A49" s="54" t="s">
        <v>60</v>
      </c>
      <c r="B49" s="14"/>
      <c r="C49" s="4"/>
      <c r="D49" s="15"/>
      <c r="E49" s="29"/>
      <c r="F49" s="15"/>
      <c r="G49" s="15"/>
      <c r="H49" s="27"/>
      <c r="I49" s="15"/>
      <c r="J49" s="15"/>
    </row>
    <row r="50" spans="1:15">
      <c r="A50" s="54" t="s">
        <v>56</v>
      </c>
      <c r="B50" s="14"/>
      <c r="C50" s="4"/>
      <c r="D50" s="15"/>
      <c r="E50" s="29"/>
      <c r="F50" s="15"/>
      <c r="G50" s="15"/>
      <c r="H50" s="27"/>
      <c r="I50" s="15"/>
      <c r="J50" s="15"/>
      <c r="K50" s="29"/>
      <c r="L50" s="50"/>
      <c r="M50" s="17"/>
      <c r="N50" s="17"/>
      <c r="O50" s="17"/>
    </row>
    <row r="51" spans="1:15">
      <c r="A51" s="54" t="s">
        <v>57</v>
      </c>
      <c r="B51" s="14"/>
      <c r="C51" s="4"/>
      <c r="D51" s="15"/>
      <c r="E51" s="29"/>
      <c r="F51" s="15"/>
      <c r="G51" s="15"/>
      <c r="H51" s="27"/>
      <c r="I51" s="15"/>
      <c r="J51" s="15"/>
      <c r="K51" s="29"/>
      <c r="L51" s="17"/>
      <c r="M51" s="17"/>
      <c r="N51" s="17"/>
      <c r="O51" s="17"/>
    </row>
    <row r="52" spans="1:15">
      <c r="A52" s="54" t="s">
        <v>76</v>
      </c>
      <c r="B52" s="14"/>
      <c r="C52" s="4"/>
      <c r="D52" s="15"/>
      <c r="E52" s="29"/>
      <c r="F52" s="15"/>
      <c r="G52" s="15"/>
      <c r="H52" s="27"/>
      <c r="I52" s="15"/>
      <c r="J52" s="15"/>
      <c r="K52" s="29"/>
      <c r="L52" s="17"/>
      <c r="M52" s="17"/>
      <c r="N52" s="17"/>
      <c r="O52" s="17"/>
    </row>
    <row r="53" spans="1:15">
      <c r="A53" s="54" t="s">
        <v>77</v>
      </c>
      <c r="B53" s="14"/>
      <c r="C53" s="4"/>
      <c r="D53" s="15"/>
      <c r="E53" s="29"/>
      <c r="F53" s="15"/>
      <c r="G53" s="15"/>
      <c r="H53" s="27"/>
      <c r="I53" s="15"/>
      <c r="J53" s="15"/>
      <c r="K53" s="29"/>
      <c r="L53" s="29"/>
      <c r="M53" s="17"/>
      <c r="N53" s="17"/>
      <c r="O53" s="17"/>
    </row>
    <row r="54" spans="1:15">
      <c r="A54" s="54" t="s">
        <v>78</v>
      </c>
      <c r="B54" s="14"/>
      <c r="C54" s="4"/>
      <c r="D54" s="15"/>
      <c r="E54" s="29"/>
      <c r="F54" s="15"/>
      <c r="G54" s="15"/>
      <c r="H54" s="27"/>
      <c r="I54" s="15"/>
      <c r="J54" s="15"/>
      <c r="K54" s="29"/>
      <c r="L54" s="29"/>
      <c r="M54" s="17"/>
      <c r="N54" s="17"/>
      <c r="O54" s="17"/>
    </row>
    <row r="55" spans="1:15">
      <c r="A55" s="54" t="s">
        <v>79</v>
      </c>
      <c r="B55" s="14"/>
      <c r="C55" s="4"/>
      <c r="D55" s="15"/>
      <c r="E55" s="29"/>
      <c r="F55" s="15"/>
      <c r="G55" s="15"/>
      <c r="H55" s="27"/>
      <c r="I55" s="15"/>
      <c r="J55" s="15"/>
      <c r="K55" s="29"/>
      <c r="L55" s="17"/>
      <c r="M55" s="17"/>
      <c r="N55" s="17"/>
      <c r="O55" s="17"/>
    </row>
    <row r="56" spans="1:15" s="17" customFormat="1">
      <c r="A56" s="54" t="s">
        <v>42</v>
      </c>
      <c r="B56" s="14"/>
      <c r="C56" s="4"/>
      <c r="D56" s="15"/>
      <c r="E56" s="29"/>
      <c r="F56" s="15"/>
      <c r="G56" s="15"/>
      <c r="H56" s="27"/>
      <c r="I56" s="15"/>
      <c r="J56" s="15"/>
    </row>
    <row r="57" spans="1:15">
      <c r="A57" s="54" t="s">
        <v>43</v>
      </c>
      <c r="B57" s="14"/>
      <c r="C57" s="4"/>
      <c r="D57" s="15"/>
      <c r="E57" s="29"/>
      <c r="F57" s="15"/>
      <c r="G57" s="15"/>
      <c r="H57" s="27"/>
      <c r="I57" s="15"/>
      <c r="J57" s="15"/>
      <c r="K57" s="17"/>
      <c r="L57" s="17"/>
      <c r="M57" s="17"/>
      <c r="N57" s="17"/>
      <c r="O57" s="17"/>
    </row>
    <row r="58" spans="1:15">
      <c r="A58" s="54" t="s">
        <v>14</v>
      </c>
      <c r="B58" s="14"/>
      <c r="C58" s="4"/>
      <c r="D58" s="15"/>
      <c r="E58" s="29"/>
      <c r="F58" s="15"/>
      <c r="G58" s="15"/>
      <c r="H58" s="27"/>
      <c r="I58" s="15"/>
      <c r="J58" s="15"/>
      <c r="K58" s="17"/>
      <c r="L58" s="17"/>
      <c r="M58" s="17"/>
      <c r="N58" s="17"/>
      <c r="O58" s="17"/>
    </row>
    <row r="59" spans="1:15">
      <c r="A59" s="54" t="s">
        <v>10</v>
      </c>
      <c r="B59" s="14"/>
      <c r="C59" s="4"/>
      <c r="D59" s="15"/>
      <c r="E59" s="29"/>
      <c r="F59" s="15"/>
      <c r="G59" s="15"/>
      <c r="H59" s="27"/>
      <c r="I59" s="15"/>
      <c r="J59" s="15"/>
      <c r="K59" s="17"/>
      <c r="L59" s="29"/>
      <c r="M59" s="17"/>
      <c r="N59" s="17"/>
      <c r="O59" s="17"/>
    </row>
    <row r="60" spans="1:15">
      <c r="A60" s="17"/>
      <c r="B60" s="17"/>
      <c r="C60" s="51">
        <f>SUM(C3:C59)</f>
        <v>20658.05</v>
      </c>
      <c r="D60" s="51">
        <f>SUM(D3:D59)</f>
        <v>2</v>
      </c>
      <c r="E60" s="17"/>
      <c r="F60" s="15">
        <f>SUM(F3:F59)</f>
        <v>5665580</v>
      </c>
      <c r="G60" s="15">
        <f>SUM(G3:G59)</f>
        <v>0</v>
      </c>
      <c r="H60" s="27"/>
      <c r="I60" s="15">
        <f t="shared" ref="I60:J60" si="2">SUM(I3:I59)</f>
        <v>20658</v>
      </c>
      <c r="J60" s="15">
        <f t="shared" si="2"/>
        <v>5686238</v>
      </c>
      <c r="K60" s="49"/>
      <c r="L60" s="27"/>
      <c r="M60" s="17"/>
      <c r="N60" s="17"/>
      <c r="O60" s="17"/>
    </row>
    <row r="61" spans="1:15" s="23" customFormat="1" ht="22.5">
      <c r="C61" s="24" t="s">
        <v>1</v>
      </c>
      <c r="D61" s="25" t="s">
        <v>7</v>
      </c>
      <c r="F61" s="24" t="s">
        <v>1</v>
      </c>
      <c r="G61" s="25" t="s">
        <v>55</v>
      </c>
      <c r="H61" s="26"/>
      <c r="I61" s="24" t="s">
        <v>1</v>
      </c>
      <c r="J61" s="25" t="s">
        <v>50</v>
      </c>
      <c r="K61" s="28" t="s">
        <v>51</v>
      </c>
      <c r="L61" s="25" t="s">
        <v>55</v>
      </c>
    </row>
    <row r="62" spans="1:15">
      <c r="H62" s="26"/>
    </row>
    <row r="63" spans="1:15">
      <c r="H63" s="26"/>
    </row>
    <row r="64" spans="1:15" ht="20.25">
      <c r="A64" s="17" t="s">
        <v>101</v>
      </c>
      <c r="H64" s="26"/>
      <c r="L64" s="38">
        <f>J60+K60+L60</f>
        <v>5686238</v>
      </c>
    </row>
    <row r="65" spans="1:11">
      <c r="A65" s="17" t="s">
        <v>129</v>
      </c>
      <c r="B65" s="19"/>
      <c r="H65" s="26"/>
    </row>
    <row r="66" spans="1:11">
      <c r="A66" s="17" t="s">
        <v>27</v>
      </c>
      <c r="B66" s="19"/>
      <c r="H66" s="26"/>
    </row>
    <row r="67" spans="1:11">
      <c r="A67" s="17" t="s">
        <v>28</v>
      </c>
      <c r="B67" s="19"/>
    </row>
    <row r="68" spans="1:11">
      <c r="A68" s="17" t="s">
        <v>128</v>
      </c>
      <c r="B68" s="19"/>
    </row>
    <row r="69" spans="1:11">
      <c r="A69" s="17" t="s">
        <v>29</v>
      </c>
      <c r="B69" s="19"/>
    </row>
    <row r="70" spans="1:11">
      <c r="A70" s="17" t="s">
        <v>30</v>
      </c>
      <c r="B70" s="19"/>
    </row>
    <row r="71" spans="1:11">
      <c r="A71" s="17" t="s">
        <v>31</v>
      </c>
      <c r="B71" s="19"/>
    </row>
    <row r="72" spans="1:11">
      <c r="A72" s="17"/>
      <c r="B72" s="19"/>
    </row>
    <row r="73" spans="1:11">
      <c r="A73" s="17" t="s">
        <v>102</v>
      </c>
      <c r="B73" s="19"/>
    </row>
    <row r="74" spans="1:11">
      <c r="A74" s="17" t="s">
        <v>103</v>
      </c>
      <c r="B74" s="19"/>
    </row>
    <row r="75" spans="1:11">
      <c r="A75" s="17" t="s">
        <v>104</v>
      </c>
      <c r="B75" s="19"/>
    </row>
    <row r="76" spans="1:11">
      <c r="A76" s="17" t="s">
        <v>105</v>
      </c>
      <c r="B76" s="19"/>
    </row>
    <row r="77" spans="1:11">
      <c r="A77" s="17" t="s">
        <v>106</v>
      </c>
      <c r="B77" s="19"/>
    </row>
    <row r="78" spans="1:11">
      <c r="A78" s="52" t="s">
        <v>107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</row>
    <row r="79" spans="1:11">
      <c r="A79" s="17" t="s">
        <v>108</v>
      </c>
      <c r="B79" s="19"/>
    </row>
    <row r="80" spans="1:11">
      <c r="A80" s="17" t="s">
        <v>109</v>
      </c>
      <c r="B80" s="19"/>
    </row>
    <row r="81" spans="1:4">
      <c r="A81" s="17" t="s">
        <v>126</v>
      </c>
      <c r="B81" s="19"/>
    </row>
    <row r="82" spans="1:4">
      <c r="A82" s="17"/>
      <c r="B82" s="19"/>
    </row>
    <row r="83" spans="1:4">
      <c r="A83" s="17"/>
      <c r="B83" s="19"/>
    </row>
    <row r="84" spans="1:4">
      <c r="A84" s="17" t="s">
        <v>110</v>
      </c>
      <c r="B84" s="19"/>
    </row>
    <row r="85" spans="1:4" s="17" customFormat="1">
      <c r="B85" s="19"/>
    </row>
    <row r="86" spans="1:4">
      <c r="A86" s="17" t="s">
        <v>68</v>
      </c>
      <c r="B86" s="19"/>
      <c r="D86" s="17"/>
    </row>
    <row r="87" spans="1:4">
      <c r="A87" s="17" t="s">
        <v>111</v>
      </c>
      <c r="B87" s="19"/>
      <c r="D87" s="17"/>
    </row>
    <row r="88" spans="1:4" s="17" customFormat="1">
      <c r="B88" s="19"/>
    </row>
    <row r="89" spans="1:4" s="17" customFormat="1">
      <c r="B89" s="19"/>
    </row>
    <row r="90" spans="1:4">
      <c r="A90" s="17" t="s">
        <v>121</v>
      </c>
      <c r="B90" s="19"/>
    </row>
    <row r="91" spans="1:4" s="17" customFormat="1">
      <c r="A91" s="17" t="s">
        <v>122</v>
      </c>
      <c r="B91" s="19"/>
    </row>
    <row r="92" spans="1:4" s="17" customFormat="1">
      <c r="A92" s="17" t="s">
        <v>123</v>
      </c>
      <c r="B92" s="19"/>
    </row>
    <row r="93" spans="1:4" s="17" customFormat="1"/>
    <row r="94" spans="1:4" s="17" customFormat="1">
      <c r="B94" s="19"/>
    </row>
    <row r="95" spans="1:4">
      <c r="A95" s="17" t="s">
        <v>112</v>
      </c>
      <c r="B95" s="19"/>
      <c r="D95" s="17"/>
    </row>
    <row r="96" spans="1:4">
      <c r="A96" s="17" t="s">
        <v>130</v>
      </c>
      <c r="B96" s="19"/>
      <c r="D96" s="17"/>
    </row>
    <row r="97" spans="1:5">
      <c r="A97" s="17" t="s">
        <v>131</v>
      </c>
      <c r="B97" s="19"/>
      <c r="D97" s="17"/>
    </row>
    <row r="98" spans="1:5">
      <c r="A98" s="17" t="s">
        <v>113</v>
      </c>
      <c r="B98" s="19"/>
    </row>
    <row r="99" spans="1:5">
      <c r="A99" s="17" t="s">
        <v>114</v>
      </c>
      <c r="B99" s="19"/>
    </row>
    <row r="100" spans="1:5">
      <c r="A100" s="17" t="s">
        <v>115</v>
      </c>
      <c r="B100" s="19"/>
    </row>
    <row r="101" spans="1:5">
      <c r="A101" s="17" t="s">
        <v>116</v>
      </c>
      <c r="B101" s="19"/>
    </row>
    <row r="102" spans="1:5">
      <c r="A102" s="17" t="s">
        <v>117</v>
      </c>
      <c r="B102" s="19"/>
    </row>
    <row r="103" spans="1:5">
      <c r="A103" s="17" t="s">
        <v>118</v>
      </c>
      <c r="B103" s="19"/>
    </row>
    <row r="104" spans="1:5">
      <c r="A104" s="17" t="s">
        <v>120</v>
      </c>
      <c r="B104" s="19"/>
    </row>
    <row r="105" spans="1:5">
      <c r="A105" s="17" t="s">
        <v>119</v>
      </c>
      <c r="B105" s="19"/>
    </row>
    <row r="106" spans="1:5">
      <c r="A106" s="17"/>
      <c r="B106" s="19"/>
    </row>
    <row r="107" spans="1:5">
      <c r="A107" s="17" t="s">
        <v>124</v>
      </c>
      <c r="B107" s="19"/>
    </row>
    <row r="108" spans="1:5">
      <c r="A108" s="17" t="s">
        <v>145</v>
      </c>
      <c r="B108" s="19"/>
    </row>
    <row r="109" spans="1:5">
      <c r="A109" s="17" t="s">
        <v>125</v>
      </c>
      <c r="B109" s="19"/>
      <c r="E109" s="31" t="s">
        <v>144</v>
      </c>
    </row>
    <row r="110" spans="1:5">
      <c r="A110" s="17" t="s">
        <v>140</v>
      </c>
      <c r="B110" s="19"/>
      <c r="D110" s="31" t="s">
        <v>143</v>
      </c>
    </row>
    <row r="111" spans="1:5">
      <c r="A111" s="17"/>
      <c r="B111" s="19"/>
    </row>
    <row r="112" spans="1:5">
      <c r="A112" s="17"/>
      <c r="B112" s="19"/>
    </row>
    <row r="113" spans="1:3">
      <c r="A113" s="17" t="s">
        <v>32</v>
      </c>
      <c r="B113" s="19"/>
    </row>
    <row r="114" spans="1:3">
      <c r="A114" s="17" t="s">
        <v>86</v>
      </c>
      <c r="B114" s="19"/>
    </row>
    <row r="115" spans="1:3" s="17" customFormat="1">
      <c r="A115" s="17" t="s">
        <v>127</v>
      </c>
      <c r="B115" s="19"/>
    </row>
    <row r="116" spans="1:3" s="17" customFormat="1">
      <c r="B116" s="19"/>
    </row>
    <row r="117" spans="1:3" s="17" customFormat="1">
      <c r="B117" s="19"/>
    </row>
    <row r="118" spans="1:3">
      <c r="A118" s="17" t="s">
        <v>99</v>
      </c>
      <c r="B118" s="19"/>
    </row>
    <row r="119" spans="1:3" s="17" customFormat="1">
      <c r="B119" s="19"/>
    </row>
    <row r="120" spans="1:3" s="17" customFormat="1">
      <c r="B120" s="19"/>
    </row>
    <row r="121" spans="1:3">
      <c r="A121" s="17" t="s">
        <v>33</v>
      </c>
      <c r="B121" s="19"/>
    </row>
    <row r="122" spans="1:3">
      <c r="A122" s="17" t="s">
        <v>92</v>
      </c>
      <c r="B122" s="19"/>
    </row>
    <row r="123" spans="1:3">
      <c r="A123" s="17" t="s">
        <v>93</v>
      </c>
      <c r="B123" s="19"/>
    </row>
    <row r="124" spans="1:3">
      <c r="A124" s="17" t="s">
        <v>88</v>
      </c>
      <c r="B124" s="19"/>
    </row>
    <row r="125" spans="1:3">
      <c r="A125" s="17" t="s">
        <v>89</v>
      </c>
      <c r="B125" s="19"/>
    </row>
    <row r="126" spans="1:3">
      <c r="A126" s="17" t="s">
        <v>90</v>
      </c>
      <c r="B126" s="19"/>
    </row>
    <row r="127" spans="1:3">
      <c r="A127" s="17" t="s">
        <v>94</v>
      </c>
      <c r="B127" s="19"/>
      <c r="C127" s="17"/>
    </row>
    <row r="128" spans="1:3">
      <c r="A128" s="17" t="s">
        <v>91</v>
      </c>
      <c r="B128" s="19"/>
    </row>
    <row r="129" spans="1:3">
      <c r="A129" s="17" t="s">
        <v>135</v>
      </c>
      <c r="B129" s="19"/>
    </row>
    <row r="130" spans="1:3">
      <c r="A130" s="17" t="s">
        <v>137</v>
      </c>
      <c r="B130" s="19"/>
      <c r="C130" s="41" t="s">
        <v>139</v>
      </c>
    </row>
    <row r="131" spans="1:3">
      <c r="A131" s="17" t="s">
        <v>138</v>
      </c>
      <c r="B131" s="19"/>
      <c r="C131" s="41" t="s">
        <v>139</v>
      </c>
    </row>
    <row r="132" spans="1:3">
      <c r="A132" s="17" t="s">
        <v>134</v>
      </c>
      <c r="B132" s="19"/>
    </row>
    <row r="133" spans="1:3">
      <c r="A133" s="17" t="s">
        <v>95</v>
      </c>
      <c r="B133" s="19"/>
    </row>
    <row r="134" spans="1:3">
      <c r="A134" s="17" t="s">
        <v>96</v>
      </c>
      <c r="B134" s="19"/>
    </row>
    <row r="135" spans="1:3" s="17" customFormat="1">
      <c r="B135" s="19"/>
    </row>
    <row r="136" spans="1:3" s="17" customFormat="1">
      <c r="B136" s="19"/>
    </row>
    <row r="137" spans="1:3" s="17" customFormat="1">
      <c r="B137" s="19"/>
    </row>
    <row r="138" spans="1:3" s="17" customFormat="1">
      <c r="B138" s="19"/>
    </row>
    <row r="139" spans="1:3" s="17" customFormat="1">
      <c r="B139" s="19"/>
    </row>
    <row r="140" spans="1:3" s="17" customFormat="1">
      <c r="B140" s="19"/>
    </row>
    <row r="141" spans="1:3">
      <c r="A141" s="17" t="s">
        <v>34</v>
      </c>
      <c r="B141" s="19"/>
    </row>
    <row r="142" spans="1:3">
      <c r="A142" s="17" t="s">
        <v>97</v>
      </c>
      <c r="B142" s="19"/>
    </row>
    <row r="143" spans="1:3">
      <c r="A143" s="17" t="s">
        <v>98</v>
      </c>
      <c r="B143" s="19"/>
    </row>
    <row r="144" spans="1:3" s="17" customFormat="1">
      <c r="B144" s="19"/>
    </row>
    <row r="145" spans="1:2" s="35" customFormat="1">
      <c r="B145" s="36"/>
    </row>
    <row r="146" spans="1:2" s="17" customFormat="1">
      <c r="B146" s="19"/>
    </row>
    <row r="147" spans="1:2">
      <c r="A147" s="17" t="s">
        <v>66</v>
      </c>
    </row>
    <row r="148" spans="1:2">
      <c r="A148" s="17" t="s">
        <v>67</v>
      </c>
    </row>
    <row r="149" spans="1:2">
      <c r="A149" s="17" t="s">
        <v>12</v>
      </c>
    </row>
    <row r="150" spans="1:2">
      <c r="A150" s="17" t="s">
        <v>5</v>
      </c>
    </row>
    <row r="151" spans="1:2">
      <c r="A151" s="17" t="s">
        <v>62</v>
      </c>
    </row>
    <row r="152" spans="1:2">
      <c r="A152" s="17" t="s">
        <v>83</v>
      </c>
    </row>
    <row r="153" spans="1:2">
      <c r="A153" s="17" t="s">
        <v>17</v>
      </c>
    </row>
    <row r="154" spans="1:2">
      <c r="A154" s="17" t="s">
        <v>63</v>
      </c>
    </row>
    <row r="155" spans="1:2" s="17" customFormat="1"/>
    <row r="156" spans="1:2" s="17" customFormat="1"/>
    <row r="157" spans="1:2">
      <c r="A157" s="17" t="s">
        <v>65</v>
      </c>
    </row>
    <row r="158" spans="1:2">
      <c r="A158" s="17" t="s">
        <v>64</v>
      </c>
    </row>
    <row r="159" spans="1:2">
      <c r="A159" s="17" t="s">
        <v>74</v>
      </c>
    </row>
    <row r="160" spans="1:2">
      <c r="A160" s="17" t="s">
        <v>72</v>
      </c>
    </row>
    <row r="161" spans="1:5">
      <c r="A161" s="17" t="s">
        <v>73</v>
      </c>
    </row>
    <row r="162" spans="1:5">
      <c r="A162" s="17" t="s">
        <v>75</v>
      </c>
    </row>
    <row r="163" spans="1:5">
      <c r="A163" s="17" t="s">
        <v>41</v>
      </c>
    </row>
    <row r="164" spans="1:5">
      <c r="A164" s="17"/>
    </row>
    <row r="166" spans="1:5">
      <c r="A166" s="37" t="s">
        <v>15</v>
      </c>
      <c r="E166" s="30" t="s">
        <v>100</v>
      </c>
    </row>
    <row r="169" spans="1:5">
      <c r="A169" s="1" t="s">
        <v>11</v>
      </c>
    </row>
    <row r="172" spans="1:5" s="35" customFormat="1"/>
    <row r="173" spans="1:5">
      <c r="A173" s="1" t="s">
        <v>3</v>
      </c>
    </row>
    <row r="174" spans="1:5">
      <c r="A174" s="1" t="s">
        <v>22</v>
      </c>
    </row>
    <row r="175" spans="1:5">
      <c r="A175" s="1" t="s">
        <v>23</v>
      </c>
    </row>
    <row r="176" spans="1:5">
      <c r="A176" s="1" t="s">
        <v>13</v>
      </c>
      <c r="B176" s="19"/>
    </row>
    <row r="177" spans="1:2">
      <c r="A177" s="1" t="s">
        <v>44</v>
      </c>
      <c r="B177" s="19"/>
    </row>
    <row r="179" spans="1:2">
      <c r="A179" s="1" t="s">
        <v>58</v>
      </c>
    </row>
  </sheetData>
  <mergeCells count="9">
    <mergeCell ref="Q2:Q3"/>
    <mergeCell ref="R2:R3"/>
    <mergeCell ref="S2:S3"/>
    <mergeCell ref="A1:A2"/>
    <mergeCell ref="B1:B2"/>
    <mergeCell ref="C1:D1"/>
    <mergeCell ref="F1:G1"/>
    <mergeCell ref="I1:J1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299</vt:lpstr>
      <vt:lpstr>zηλ</vt:lpstr>
      <vt:lpstr>πατήρ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cp:lastPrinted>2022-01-08T05:10:14Z</cp:lastPrinted>
  <dcterms:created xsi:type="dcterms:W3CDTF">2021-05-25T05:39:39Z</dcterms:created>
  <dcterms:modified xsi:type="dcterms:W3CDTF">2025-09-22T03:19:44Z</dcterms:modified>
</cp:coreProperties>
</file>