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2013" sheetId="4" r:id="rId1"/>
  </sheets>
  <calcPr calcId="125725"/>
</workbook>
</file>

<file path=xl/calcChain.xml><?xml version="1.0" encoding="utf-8"?>
<calcChain xmlns="http://schemas.openxmlformats.org/spreadsheetml/2006/main">
  <c r="C80" i="4"/>
  <c r="C77"/>
  <c r="C75"/>
  <c r="R41"/>
  <c r="S41"/>
  <c r="T41"/>
  <c r="U41"/>
  <c r="Q41"/>
  <c r="G27"/>
  <c r="B76"/>
  <c r="C27"/>
  <c r="V41" l="1"/>
  <c r="S18"/>
  <c r="S19" s="1"/>
  <c r="T19" s="1"/>
  <c r="R18"/>
  <c r="T18" l="1"/>
  <c r="B27"/>
  <c r="C44" l="1"/>
  <c r="C53" s="1"/>
  <c r="C73" s="1"/>
  <c r="B44"/>
  <c r="B53" s="1"/>
  <c r="C20"/>
  <c r="C19"/>
  <c r="C17"/>
  <c r="E17" s="1"/>
  <c r="C13"/>
  <c r="B13"/>
  <c r="C9"/>
  <c r="E9" s="1"/>
  <c r="C5"/>
  <c r="E5" s="1"/>
  <c r="C76" l="1"/>
  <c r="C82" s="1"/>
  <c r="E13"/>
  <c r="B21"/>
  <c r="C21"/>
  <c r="C105" l="1"/>
  <c r="G105" s="1"/>
</calcChain>
</file>

<file path=xl/sharedStrings.xml><?xml version="1.0" encoding="utf-8"?>
<sst xmlns="http://schemas.openxmlformats.org/spreadsheetml/2006/main" count="165" uniqueCount="135">
  <si>
    <t>1' -εξόδων</t>
  </si>
  <si>
    <t>1' -εσόδων</t>
  </si>
  <si>
    <t>χτες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</si>
  <si>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</si>
  <si>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</si>
  <si>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</si>
  <si>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</si>
  <si>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</si>
  <si>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</si>
  <si>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</si>
  <si>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</si>
  <si>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</si>
  <si>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</si>
  <si>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</si>
  <si>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</si>
  <si>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</si>
  <si>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</si>
  <si>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</si>
  <si>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παρακρατησεις</t>
  </si>
  <si>
    <t>εκαθαριστικη ΦΠΑ</t>
  </si>
  <si>
    <t>ιδιόχρηση</t>
  </si>
  <si>
    <t>έξοδα</t>
  </si>
  <si>
    <t>εσόδων</t>
  </si>
  <si>
    <t>εξόδων</t>
  </si>
  <si>
    <t>πάγια</t>
  </si>
  <si>
    <t>ΦΠΑ = 16%</t>
  </si>
  <si>
    <t>από 1/1/11 πάνω από 300 €</t>
  </si>
  <si>
    <t>παρακρατησεις 2012</t>
  </si>
  <si>
    <t>φορος</t>
  </si>
  <si>
    <t>ποσό έδρας</t>
  </si>
  <si>
    <t>κλπ</t>
  </si>
  <si>
    <t>τεκμήρια</t>
  </si>
  <si>
    <t>ποσό πληρωμής</t>
  </si>
  <si>
    <t>βεβαιωμένοι τόκοι ,πρόστιμα κλπ</t>
  </si>
  <si>
    <t>3.2]καταχώρηση ρυθμίσεων ΙΚΑ ή κρατήσεων λογαριασμών = από πληρωμές = από οφειλές 1/1/14</t>
  </si>
  <si>
    <t>3.3] καταχώρηση ρυθμίσεων ΙΚΑ ή κρατήσεων λογαριασμών περιόδου 1998 - 2013 =        από πληρωμές μόνο τα αναλογούντα πρόστιμα ή τόκοι ( αν πρέπει να μπουν )</t>
  </si>
  <si>
    <t>4.3] δεν έχει γίνει καμία κίνηση από εκκίνηση δραστηριότητας = 1998</t>
  </si>
  <si>
    <t>4.1] παρακράτηση = 20% . Από 2011 ΠΑΝΩ από 300 €</t>
  </si>
  <si>
    <t>4.2] άμεσα όπως προβείται σε τακτοποίηση για να υπογίζονται κάθε χρονιά στα Ε1</t>
  </si>
  <si>
    <t>5] αποσβέσεις = σταθερές ΜΕ αναφορά στο ποσοστό</t>
  </si>
  <si>
    <t>7.1] ταμεία = έως 2012 με βεβαίωση = από 1/1/13 καταχώρηση βάσει πληρωμών</t>
  </si>
  <si>
    <r>
      <t xml:space="preserve">7.2] δεν έχει γίνει </t>
    </r>
    <r>
      <rPr>
        <b/>
        <u/>
        <sz val="10"/>
        <color rgb="FFFF0000"/>
        <rFont val="Arial"/>
        <family val="2"/>
        <charset val="161"/>
      </rPr>
      <t>ποτέ</t>
    </r>
    <r>
      <rPr>
        <b/>
        <sz val="10"/>
        <color rgb="FFFF0000"/>
        <rFont val="Arial"/>
        <family val="2"/>
        <charset val="161"/>
      </rPr>
      <t xml:space="preserve"> μέχρι και το 2012 καταγραφή ταμείων στα έξοδα</t>
    </r>
  </si>
  <si>
    <t>ΙΔΕ συνημμένο Νο 1</t>
  </si>
  <si>
    <t>ΙΔΕ συνημμένο Νο 2</t>
  </si>
  <si>
    <t>1] για την περίοδο 1998-2012 θα υπάρξει προσφυγή στην δικαιοσύνη καθώς τα ποσά που (κακώς) έχουν αποδοθεί προς Δ.Ο.Υ. και Ταμεία είναι υπέρογκα . Φυσικά θα επανακαταχωρηθεί η κάθε πρέπουσα κίνηση</t>
  </si>
  <si>
    <t>ΙΔΕ συνημμένο Νο 3</t>
  </si>
  <si>
    <t>7.4] πόρος ΤΑΝ 5% επί παγίων πράξεων . ΜΕ ΕΝΣΗΜΑ . ΚΑΚΩΣ αποδίδονταν στα ταμεία .Μέχρι σήμερα αδυνατώ να εμπεδώσω πότε καταργηθήκαν . Θα υπάρξει έρευνα ΚΑΙ θα επακολουθήσουν οι σχετικές αυξομειώσεις σε ΦΠΑ -έσοδα -έξοδα</t>
  </si>
  <si>
    <t xml:space="preserve">7.6.γ] ΔΟΛΙΩΣ το Ταμείο Νομικών , ενώ γνώριζε από καταστάσεις ( του ταμείου ΑΛΛΑ και της Εθνικής τράπεζας ) τις πληρωμές της Συμβολαιογράφου , της καταλόγισε όποιες πληρωμές δεν είχε την συγκεκριμένη ημέρα του ελέγχου στους φακέλους της . ΚΑΚΟΥΡΓΗΜΑΤΙΚΩΣ κατελόγισε ως μη αποδοθείσα π.χ. την πρώτη πληρωμή του 8ος/1998 =283,57€ =κ15 =αΑεθνικής-8554812 =10/09/1998 ή τις 0,65(&amp;0,125) =532,24€(&amp;102,35€) =κ15(&amp;κ17) =αΑεθνικής -88(93) =14/05/2010 =για το συμβόλαιο 9.877/12ος/2010 ή την 0,65 =931,85€ =κ15 =αΑεθνικής -56 =15/10/2008 =για το συμβόλαιο 8.246/10ος/2008 </t>
  </si>
  <si>
    <t>ταμεια -πληρωμές</t>
  </si>
  <si>
    <t>ταμεια -πρώην έτη</t>
  </si>
  <si>
    <t>ταμεια -ρυθμίσεις</t>
  </si>
  <si>
    <t>εναντι</t>
  </si>
  <si>
    <t>ρυθμιση</t>
  </si>
  <si>
    <t>πρωην</t>
  </si>
  <si>
    <t>ταμεια -έναντι</t>
  </si>
  <si>
    <t>ΙΚΑ</t>
  </si>
  <si>
    <t>ρυθμισηΙΚΑ</t>
  </si>
  <si>
    <t>βεβΙΚΑ</t>
  </si>
  <si>
    <t>ε3 = 07/11/2014</t>
  </si>
  <si>
    <t>ε1 = 07/11/2014</t>
  </si>
  <si>
    <t>γιαΕκαθαριστικό</t>
  </si>
  <si>
    <t>εσοδα</t>
  </si>
  <si>
    <t>ιατρικά</t>
  </si>
  <si>
    <t>δωρεαν παραχώρηση σύζηγο</t>
  </si>
  <si>
    <t>οικογενειακές δαπάνες</t>
  </si>
  <si>
    <t>δαπάνες παροχής υπηρεσιών</t>
  </si>
  <si>
    <t>δωρεές</t>
  </si>
  <si>
    <t>δανεια</t>
  </si>
  <si>
    <t>ΤΕΜΠΜΕ</t>
  </si>
  <si>
    <t>ενοίκο διαμερίσματος</t>
  </si>
  <si>
    <t>τοκοι δανείων</t>
  </si>
  <si>
    <t>τοκοι δανείων ΤΕΜΠΜΕ</t>
  </si>
  <si>
    <t>έπρεπε να πάνε στα βιβλία εξόδων</t>
  </si>
  <si>
    <t>πλέον δεν αναλύει σε κεφάλασιο - τόκους</t>
  </si>
  <si>
    <t>ασφάλιστρα ζωής</t>
  </si>
  <si>
    <t>εκαθαριστικό = 07/11/2014</t>
  </si>
  <si>
    <t>δηλωθεν εισόδημα</t>
  </si>
  <si>
    <t>εισόδημα φορολογητέο</t>
  </si>
  <si>
    <t xml:space="preserve">ωφέλεια ΛΟΓΩ αποδείξεων </t>
  </si>
  <si>
    <t>φόροςΑπόΛοιπάΣυμβΠοσά</t>
  </si>
  <si>
    <t>φόρος λόγω εκπρόθεσμου</t>
  </si>
  <si>
    <t>χαρτόσημο λόγω εκπρόθεσμου</t>
  </si>
  <si>
    <t>χαρτόσημο ΟΓΑ εκπρόθεσμου</t>
  </si>
  <si>
    <t>ακίνητα</t>
  </si>
  <si>
    <t>τεκμηρίων πρόστιμα</t>
  </si>
  <si>
    <t>παρακρατησεις 2013</t>
  </si>
  <si>
    <t>προκαταβολη  για 2014</t>
  </si>
  <si>
    <t>τέλος χαρτοσήμου</t>
  </si>
  <si>
    <t>εισφορά ΟΓΑ στο χαρτόσημο</t>
  </si>
  <si>
    <t>σήμα BMW</t>
  </si>
  <si>
    <t>σήμα Jenifer</t>
  </si>
  <si>
    <t>φόρος κλίμακας</t>
  </si>
  <si>
    <t>μειώσεις φόρου</t>
  </si>
  <si>
    <t>επιβάρυνση φόρου απόδ</t>
  </si>
  <si>
    <t>φόρος κύριος</t>
  </si>
  <si>
    <t>μείωση επιστροφής φόρου</t>
  </si>
  <si>
    <t>συμβεβ/να ποσά</t>
  </si>
  <si>
    <t>συμπληρωματικός φόρος</t>
  </si>
  <si>
    <t>ΤΟΚΟΙ</t>
  </si>
  <si>
    <t>ειδική εισφορά αλληλεγγύης</t>
  </si>
  <si>
    <t>ΤΑΝ-κ-18 = XLsΕθνικη</t>
  </si>
  <si>
    <t>XLsΕθνικης</t>
  </si>
  <si>
    <t>ζημιά για 2014</t>
  </si>
  <si>
    <t>zηλ =</t>
  </si>
  <si>
    <t>αθηνά</t>
  </si>
  <si>
    <t>zηλ = 9.850</t>
  </si>
  <si>
    <t>zηλ = 79,76</t>
  </si>
  <si>
    <t>αυτοτελή ποσά</t>
  </si>
  <si>
    <t xml:space="preserve">zηλ = </t>
  </si>
  <si>
    <t>zηλ = 0</t>
  </si>
  <si>
    <t>ΤΑΣ=637,34</t>
  </si>
  <si>
    <t>Β70+Β88+Β89</t>
  </si>
  <si>
    <t>επιχειρηματική ζημιά του συζύγου</t>
  </si>
  <si>
    <t>zηλ = 480  = ΔΕΝ προσμετρηθήκαν ΠΟΥΘΕΝΑ</t>
  </si>
  <si>
    <t>C91+ G80 + G81</t>
  </si>
  <si>
    <t>zηλ = ΚΕΝΟ</t>
  </si>
  <si>
    <t>ζημιά 2012</t>
  </si>
  <si>
    <t>παρακρατησεις 20% σε Τ.Π.Υ. zηλ για 2013</t>
  </si>
  <si>
    <t>ΤΑΝ=4.220,71</t>
  </si>
  <si>
    <t>αυτοτελή ποσά zηλ</t>
  </si>
  <si>
    <t>ποσό έδρας zηλ</t>
  </si>
  <si>
    <t>zηλ</t>
  </si>
  <si>
    <t>επιδοτήσεις = 7.050</t>
  </si>
  <si>
    <t>zηλ = -3.146,06</t>
  </si>
  <si>
    <t>εισπραχθεισα προκαταβολη 2013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</si>
  <si>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</si>
  <si>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</si>
  <si>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</si>
  <si>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</si>
  <si>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</si>
  <si>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</si>
  <si>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</si>
  <si>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</si>
  <si>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</si>
  <si>
    <t>6] ΦΠΑ = εως 30/6/10 με 0% = από 1/7/10 με 16% = από 1/7/2016 με 24%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</si>
</sst>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_-* #,##0\ _€_-;\-* #,##0\ _€_-;_-* &quot;-&quot;??\ _€_-;_-@_-"/>
  </numFmts>
  <fonts count="19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8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u/>
      <sz val="10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FF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6" fillId="0" borderId="0"/>
    <xf numFmtId="0" fontId="1" fillId="0" borderId="0"/>
  </cellStyleXfs>
  <cellXfs count="90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Font="1" applyFill="1"/>
    <xf numFmtId="2" fontId="3" fillId="0" borderId="0" xfId="0" applyNumberFormat="1" applyFont="1"/>
    <xf numFmtId="0" fontId="3" fillId="0" borderId="0" xfId="0" applyFont="1" applyFill="1"/>
    <xf numFmtId="0" fontId="3" fillId="6" borderId="0" xfId="0" applyFont="1" applyFill="1"/>
    <xf numFmtId="43" fontId="3" fillId="5" borderId="0" xfId="1" applyFont="1" applyFill="1"/>
    <xf numFmtId="0" fontId="9" fillId="5" borderId="0" xfId="0" applyFont="1" applyFill="1" applyAlignment="1">
      <alignment horizontal="center"/>
    </xf>
    <xf numFmtId="0" fontId="5" fillId="0" borderId="0" xfId="0" applyFont="1" applyAlignment="1"/>
    <xf numFmtId="0" fontId="10" fillId="0" borderId="0" xfId="0" applyFont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43" fontId="10" fillId="0" borderId="0" xfId="1" applyFont="1"/>
    <xf numFmtId="43" fontId="10" fillId="0" borderId="0" xfId="0" applyNumberFormat="1" applyFont="1"/>
    <xf numFmtId="43" fontId="10" fillId="0" borderId="1" xfId="1" applyFont="1" applyFill="1" applyBorder="1"/>
    <xf numFmtId="43" fontId="10" fillId="0" borderId="0" xfId="1" applyFont="1" applyFill="1"/>
    <xf numFmtId="2" fontId="10" fillId="0" borderId="0" xfId="0" applyNumberFormat="1" applyFont="1"/>
    <xf numFmtId="0" fontId="14" fillId="0" borderId="1" xfId="0" applyFont="1" applyBorder="1"/>
    <xf numFmtId="43" fontId="10" fillId="3" borderId="1" xfId="1" applyFont="1" applyFill="1" applyBorder="1"/>
    <xf numFmtId="43" fontId="10" fillId="0" borderId="0" xfId="1" applyFont="1" applyFill="1" applyBorder="1"/>
    <xf numFmtId="0" fontId="15" fillId="0" borderId="0" xfId="0" applyFont="1"/>
    <xf numFmtId="0" fontId="10" fillId="0" borderId="0" xfId="0" applyFont="1" applyFill="1"/>
    <xf numFmtId="43" fontId="15" fillId="0" borderId="1" xfId="1" applyFont="1" applyFill="1" applyBorder="1"/>
    <xf numFmtId="43" fontId="15" fillId="8" borderId="0" xfId="1" applyFont="1" applyFill="1"/>
    <xf numFmtId="165" fontId="10" fillId="0" borderId="0" xfId="1" applyNumberFormat="1" applyFont="1"/>
    <xf numFmtId="43" fontId="10" fillId="0" borderId="1" xfId="1" applyFont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10" fillId="0" borderId="1" xfId="0" applyFont="1" applyFill="1" applyBorder="1"/>
    <xf numFmtId="0" fontId="10" fillId="10" borderId="1" xfId="0" applyFont="1" applyFill="1" applyBorder="1"/>
    <xf numFmtId="43" fontId="10" fillId="10" borderId="1" xfId="1" applyFont="1" applyFill="1" applyBorder="1"/>
    <xf numFmtId="43" fontId="10" fillId="10" borderId="1" xfId="1" applyFont="1" applyFill="1" applyBorder="1" applyAlignment="1">
      <alignment horizontal="center"/>
    </xf>
    <xf numFmtId="43" fontId="12" fillId="0" borderId="1" xfId="1" applyFont="1" applyFill="1" applyBorder="1" applyAlignment="1">
      <alignment horizontal="right"/>
    </xf>
    <xf numFmtId="0" fontId="17" fillId="0" borderId="0" xfId="0" applyFont="1" applyFill="1" applyAlignment="1"/>
    <xf numFmtId="0" fontId="12" fillId="0" borderId="0" xfId="0" applyFont="1" applyFill="1" applyAlignment="1">
      <alignment wrapText="1"/>
    </xf>
    <xf numFmtId="43" fontId="10" fillId="0" borderId="0" xfId="0" applyNumberFormat="1" applyFont="1" applyFill="1"/>
    <xf numFmtId="43" fontId="15" fillId="0" borderId="1" xfId="1" applyFont="1" applyFill="1" applyBorder="1" applyAlignment="1">
      <alignment horizontal="center"/>
    </xf>
    <xf numFmtId="43" fontId="4" fillId="0" borderId="5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43" fontId="10" fillId="6" borderId="1" xfId="1" applyFont="1" applyFill="1" applyBorder="1"/>
    <xf numFmtId="43" fontId="10" fillId="6" borderId="0" xfId="1" applyFont="1" applyFill="1"/>
    <xf numFmtId="0" fontId="12" fillId="0" borderId="1" xfId="0" applyFont="1" applyBorder="1"/>
    <xf numFmtId="43" fontId="15" fillId="0" borderId="1" xfId="1" applyFont="1" applyBorder="1"/>
    <xf numFmtId="0" fontId="12" fillId="0" borderId="0" xfId="0" applyFont="1" applyBorder="1"/>
    <xf numFmtId="43" fontId="10" fillId="0" borderId="0" xfId="1" applyFont="1" applyBorder="1"/>
    <xf numFmtId="43" fontId="15" fillId="0" borderId="0" xfId="1" applyFont="1"/>
    <xf numFmtId="0" fontId="10" fillId="0" borderId="5" xfId="0" applyFont="1" applyFill="1" applyBorder="1" applyAlignment="1"/>
    <xf numFmtId="0" fontId="17" fillId="0" borderId="0" xfId="0" applyFont="1" applyFill="1" applyAlignment="1">
      <alignment wrapText="1"/>
    </xf>
    <xf numFmtId="43" fontId="10" fillId="11" borderId="1" xfId="1" applyFont="1" applyFill="1" applyBorder="1"/>
    <xf numFmtId="43" fontId="15" fillId="11" borderId="1" xfId="1" applyFont="1" applyFill="1" applyBorder="1"/>
    <xf numFmtId="43" fontId="3" fillId="6" borderId="0" xfId="1" applyFont="1" applyFill="1"/>
    <xf numFmtId="43" fontId="10" fillId="12" borderId="1" xfId="1" applyFont="1" applyFill="1" applyBorder="1" applyAlignment="1">
      <alignment horizontal="center"/>
    </xf>
    <xf numFmtId="43" fontId="5" fillId="0" borderId="0" xfId="0" applyNumberFormat="1" applyFont="1" applyFill="1"/>
    <xf numFmtId="43" fontId="10" fillId="12" borderId="1" xfId="1" applyFont="1" applyFill="1" applyBorder="1"/>
    <xf numFmtId="0" fontId="4" fillId="0" borderId="0" xfId="0" applyFont="1"/>
    <xf numFmtId="43" fontId="15" fillId="0" borderId="0" xfId="0" applyNumberFormat="1" applyFont="1" applyFill="1"/>
    <xf numFmtId="43" fontId="5" fillId="0" borderId="0" xfId="0" applyNumberFormat="1" applyFont="1"/>
    <xf numFmtId="0" fontId="15" fillId="0" borderId="0" xfId="0" applyFont="1" applyAlignment="1"/>
    <xf numFmtId="3" fontId="10" fillId="0" borderId="0" xfId="0" applyNumberFormat="1" applyFont="1"/>
    <xf numFmtId="43" fontId="10" fillId="2" borderId="1" xfId="1" applyFont="1" applyFill="1" applyBorder="1"/>
    <xf numFmtId="0" fontId="15" fillId="0" borderId="0" xfId="0" applyFont="1" applyFill="1" applyAlignment="1">
      <alignment horizontal="left"/>
    </xf>
    <xf numFmtId="0" fontId="10" fillId="8" borderId="0" xfId="0" applyFont="1" applyFill="1"/>
    <xf numFmtId="0" fontId="10" fillId="9" borderId="1" xfId="0" applyFont="1" applyFill="1" applyBorder="1"/>
    <xf numFmtId="43" fontId="10" fillId="5" borderId="0" xfId="1" applyFont="1" applyFill="1"/>
    <xf numFmtId="0" fontId="5" fillId="4" borderId="0" xfId="0" applyFont="1" applyFill="1" applyAlignment="1"/>
    <xf numFmtId="0" fontId="18" fillId="0" borderId="0" xfId="0" applyFont="1" applyFill="1" applyAlignment="1">
      <alignment horizontal="center"/>
    </xf>
    <xf numFmtId="43" fontId="10" fillId="4" borderId="1" xfId="1" applyFont="1" applyFill="1" applyBorder="1"/>
    <xf numFmtId="43" fontId="15" fillId="0" borderId="0" xfId="0" applyNumberFormat="1" applyFont="1" applyAlignment="1">
      <alignment horizontal="left"/>
    </xf>
    <xf numFmtId="43" fontId="5" fillId="0" borderId="0" xfId="1" applyFont="1"/>
    <xf numFmtId="0" fontId="5" fillId="0" borderId="3" xfId="0" applyFont="1" applyBorder="1" applyAlignment="1">
      <alignment horizontal="center"/>
    </xf>
    <xf numFmtId="43" fontId="10" fillId="0" borderId="4" xfId="1" applyFont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6" fillId="8" borderId="0" xfId="0" applyFont="1" applyFill="1" applyAlignment="1">
      <alignment horizontal="center" wrapText="1"/>
    </xf>
    <xf numFmtId="0" fontId="17" fillId="8" borderId="0" xfId="0" applyFont="1" applyFill="1" applyAlignment="1">
      <alignment horizontal="center" wrapText="1"/>
    </xf>
    <xf numFmtId="0" fontId="5" fillId="8" borderId="0" xfId="0" applyFont="1" applyFill="1" applyAlignment="1">
      <alignment horizontal="center" wrapText="1"/>
    </xf>
    <xf numFmtId="0" fontId="12" fillId="4" borderId="0" xfId="0" applyFont="1" applyFill="1" applyAlignment="1">
      <alignment horizontal="left" wrapText="1"/>
    </xf>
    <xf numFmtId="0" fontId="11" fillId="8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16" fillId="8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7" fillId="8" borderId="0" xfId="0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18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FF"/>
      <color rgb="FF00FF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3"/>
  <sheetViews>
    <sheetView tabSelected="1" topLeftCell="A70" workbookViewId="0">
      <selection activeCell="C105" sqref="C105"/>
    </sheetView>
  </sheetViews>
  <sheetFormatPr defaultRowHeight="12.75"/>
  <cols>
    <col min="1" max="1" width="30.77734375" style="10" customWidth="1"/>
    <col min="2" max="7" width="9.21875" style="10" bestFit="1" customWidth="1"/>
    <col min="8" max="8" width="8.88671875" style="10"/>
    <col min="9" max="11" width="9.21875" style="10" bestFit="1" customWidth="1"/>
    <col min="12" max="15" width="9.21875" style="10" customWidth="1"/>
    <col min="16" max="16" width="5.77734375" style="10" customWidth="1"/>
    <col min="17" max="17" width="13.6640625" style="10" bestFit="1" customWidth="1"/>
    <col min="18" max="22" width="9.21875" style="10" bestFit="1" customWidth="1"/>
    <col min="23" max="16384" width="8.88671875" style="10"/>
  </cols>
  <sheetData>
    <row r="1" spans="1:20">
      <c r="A1" s="8">
        <v>2013</v>
      </c>
      <c r="B1" s="74" t="s">
        <v>25</v>
      </c>
      <c r="C1" s="74"/>
      <c r="D1" s="9"/>
      <c r="E1" s="9"/>
    </row>
    <row r="2" spans="1:20">
      <c r="B2" s="11" t="s">
        <v>2</v>
      </c>
      <c r="C2" s="12" t="s">
        <v>3</v>
      </c>
    </row>
    <row r="3" spans="1:20">
      <c r="A3" s="13" t="s">
        <v>1</v>
      </c>
      <c r="B3" s="14">
        <v>1845.17</v>
      </c>
      <c r="C3" s="14">
        <v>1652.32</v>
      </c>
      <c r="D3" s="15">
        <v>11615.49</v>
      </c>
      <c r="F3" s="16"/>
    </row>
    <row r="4" spans="1:20">
      <c r="A4" s="13" t="s">
        <v>0</v>
      </c>
      <c r="B4" s="14">
        <v>296.23</v>
      </c>
      <c r="C4" s="14">
        <v>210.78</v>
      </c>
      <c r="F4" s="16"/>
    </row>
    <row r="5" spans="1:20">
      <c r="A5" s="13" t="s">
        <v>4</v>
      </c>
      <c r="B5" s="44">
        <v>1597.8</v>
      </c>
      <c r="C5" s="14">
        <f>C3-C4</f>
        <v>1441.54</v>
      </c>
      <c r="D5" s="45">
        <v>1548.94</v>
      </c>
      <c r="E5" s="16">
        <f>C5-B5</f>
        <v>-156.26</v>
      </c>
      <c r="F5" s="16"/>
    </row>
    <row r="6" spans="1:20">
      <c r="B6" s="15"/>
      <c r="C6" s="15"/>
      <c r="F6" s="16"/>
    </row>
    <row r="7" spans="1:20">
      <c r="A7" s="13" t="s">
        <v>5</v>
      </c>
      <c r="B7" s="14">
        <v>2765.63</v>
      </c>
      <c r="C7" s="17">
        <v>2539.9299999999998</v>
      </c>
      <c r="D7" s="18">
        <v>17969.02</v>
      </c>
      <c r="F7" s="16"/>
    </row>
    <row r="8" spans="1:20">
      <c r="A8" s="13" t="s">
        <v>6</v>
      </c>
      <c r="B8" s="14">
        <v>236.52</v>
      </c>
      <c r="C8" s="14">
        <v>229.54</v>
      </c>
      <c r="F8" s="16"/>
    </row>
    <row r="9" spans="1:20">
      <c r="A9" s="13" t="s">
        <v>4</v>
      </c>
      <c r="B9" s="44">
        <v>2530.11</v>
      </c>
      <c r="C9" s="14">
        <f>C7-C8</f>
        <v>2310.39</v>
      </c>
      <c r="D9" s="45">
        <v>2529.11</v>
      </c>
      <c r="E9" s="16">
        <f>C9-B9</f>
        <v>-219.72000000000025</v>
      </c>
      <c r="F9" s="16"/>
    </row>
    <row r="10" spans="1:20">
      <c r="B10" s="15"/>
      <c r="C10" s="15"/>
      <c r="F10" s="16"/>
    </row>
    <row r="11" spans="1:20">
      <c r="A11" s="13" t="s">
        <v>7</v>
      </c>
      <c r="B11" s="14">
        <v>2471.5700000000002</v>
      </c>
      <c r="C11" s="17">
        <v>2093.0700000000002</v>
      </c>
      <c r="D11" s="18">
        <v>14952.42</v>
      </c>
      <c r="F11" s="16"/>
      <c r="Q11" s="1"/>
      <c r="R11" s="1" t="s">
        <v>55</v>
      </c>
      <c r="S11" s="1" t="s">
        <v>56</v>
      </c>
      <c r="T11" s="1"/>
    </row>
    <row r="12" spans="1:20">
      <c r="A12" s="13" t="s">
        <v>8</v>
      </c>
      <c r="B12" s="14">
        <v>320.19</v>
      </c>
      <c r="C12" s="14">
        <v>237.28</v>
      </c>
      <c r="F12" s="16"/>
      <c r="K12" s="19"/>
      <c r="L12" s="19"/>
      <c r="M12" s="19"/>
      <c r="N12" s="19"/>
      <c r="O12" s="19"/>
      <c r="Q12" s="1"/>
      <c r="R12" s="7">
        <v>1406.61</v>
      </c>
      <c r="S12" s="3"/>
      <c r="T12" s="2"/>
    </row>
    <row r="13" spans="1:20">
      <c r="A13" s="13" t="s">
        <v>4</v>
      </c>
      <c r="B13" s="14">
        <f>B11-B12</f>
        <v>2151.38</v>
      </c>
      <c r="C13" s="14">
        <f>C11-C12</f>
        <v>1855.7900000000002</v>
      </c>
      <c r="E13" s="16">
        <f>C13-B13</f>
        <v>-295.58999999999992</v>
      </c>
      <c r="F13" s="16"/>
      <c r="K13" s="19"/>
      <c r="L13" s="19"/>
      <c r="M13" s="19"/>
      <c r="N13" s="19"/>
      <c r="O13" s="19"/>
      <c r="Q13" s="4"/>
      <c r="R13" s="7">
        <v>482.15</v>
      </c>
      <c r="S13" s="7">
        <v>272.06</v>
      </c>
      <c r="T13" s="2"/>
    </row>
    <row r="14" spans="1:20">
      <c r="B14" s="15"/>
      <c r="C14" s="15"/>
      <c r="F14" s="16"/>
      <c r="K14" s="19"/>
      <c r="L14" s="19"/>
      <c r="M14" s="19"/>
      <c r="N14" s="19"/>
      <c r="O14" s="19"/>
      <c r="Q14" s="4"/>
      <c r="R14" s="7">
        <v>462.15</v>
      </c>
      <c r="S14" s="7">
        <v>176.42</v>
      </c>
      <c r="T14" s="2"/>
    </row>
    <row r="15" spans="1:20">
      <c r="A15" s="13" t="s">
        <v>9</v>
      </c>
      <c r="B15" s="14">
        <v>2490.39</v>
      </c>
      <c r="C15" s="17">
        <v>2071.06</v>
      </c>
      <c r="D15" s="18">
        <v>15425.95</v>
      </c>
      <c r="F15" s="16"/>
      <c r="Q15" s="4"/>
      <c r="R15" s="2"/>
      <c r="S15" s="7">
        <v>177</v>
      </c>
      <c r="T15" s="2"/>
    </row>
    <row r="16" spans="1:20">
      <c r="A16" s="13" t="s">
        <v>10</v>
      </c>
      <c r="B16" s="14">
        <v>206.62</v>
      </c>
      <c r="C16" s="14">
        <v>184.49</v>
      </c>
      <c r="Q16" s="1"/>
      <c r="R16" s="2"/>
      <c r="S16" s="7">
        <v>272</v>
      </c>
      <c r="T16" s="2"/>
    </row>
    <row r="17" spans="1:25">
      <c r="A17" s="13" t="s">
        <v>4</v>
      </c>
      <c r="B17" s="14">
        <v>2279.52</v>
      </c>
      <c r="C17" s="14">
        <f>C15-C16</f>
        <v>1886.57</v>
      </c>
      <c r="D17" s="45">
        <v>2283.77</v>
      </c>
      <c r="E17" s="16">
        <f>C17-B17</f>
        <v>-392.95000000000005</v>
      </c>
      <c r="Q17" s="1"/>
      <c r="R17" s="3"/>
      <c r="S17" s="2"/>
      <c r="T17" s="2"/>
    </row>
    <row r="18" spans="1:25">
      <c r="B18" s="75" t="s">
        <v>19</v>
      </c>
      <c r="C18" s="75"/>
      <c r="Q18" s="1"/>
      <c r="R18" s="3">
        <f>SUM(R12:R17)</f>
        <v>2350.91</v>
      </c>
      <c r="S18" s="3">
        <f>SUM(S12:S17)</f>
        <v>897.48</v>
      </c>
      <c r="T18" s="2">
        <f>SUM(R18:S18)</f>
        <v>3248.39</v>
      </c>
    </row>
    <row r="19" spans="1:25">
      <c r="A19" s="13" t="s">
        <v>22</v>
      </c>
      <c r="B19" s="14">
        <v>9621.61</v>
      </c>
      <c r="C19" s="14">
        <f>C3+C7+C11+C15</f>
        <v>8356.3799999999992</v>
      </c>
      <c r="J19" s="15"/>
      <c r="Q19" s="6" t="s">
        <v>57</v>
      </c>
      <c r="R19" s="55">
        <v>3937.89</v>
      </c>
      <c r="S19" s="2">
        <f>S18</f>
        <v>897.48</v>
      </c>
      <c r="T19" s="2">
        <f>SUM(R19:S19)</f>
        <v>4835.37</v>
      </c>
    </row>
    <row r="20" spans="1:25">
      <c r="A20" s="13" t="s">
        <v>23</v>
      </c>
      <c r="B20" s="14">
        <v>1058.56</v>
      </c>
      <c r="C20" s="14">
        <f>C4+C8+C12+C16</f>
        <v>862.09</v>
      </c>
      <c r="E20" s="16"/>
      <c r="J20" s="15"/>
      <c r="Q20" s="1"/>
      <c r="R20" s="1"/>
      <c r="S20" s="1"/>
      <c r="T20" s="1"/>
    </row>
    <row r="21" spans="1:25">
      <c r="A21" s="13" t="s">
        <v>4</v>
      </c>
      <c r="B21" s="14">
        <f>B19-B20</f>
        <v>8563.0500000000011</v>
      </c>
      <c r="C21" s="14">
        <f>C19-C20</f>
        <v>7494.2899999999991</v>
      </c>
      <c r="E21" s="16"/>
      <c r="J21" s="15"/>
      <c r="Q21" s="1"/>
      <c r="R21" s="5"/>
      <c r="S21" s="5"/>
      <c r="T21" s="5"/>
    </row>
    <row r="22" spans="1:25" ht="14.25" customHeight="1">
      <c r="Q22" s="1"/>
      <c r="R22" s="2"/>
      <c r="S22" s="2"/>
      <c r="T22" s="2"/>
    </row>
    <row r="23" spans="1:25" ht="14.25" customHeight="1">
      <c r="A23" s="76" t="s">
        <v>58</v>
      </c>
      <c r="B23" s="76"/>
      <c r="C23" s="76"/>
      <c r="Q23" s="1"/>
      <c r="R23" s="2"/>
      <c r="S23" s="2"/>
      <c r="T23" s="2"/>
    </row>
    <row r="24" spans="1:25">
      <c r="B24" s="11" t="s">
        <v>2</v>
      </c>
      <c r="C24" s="12" t="s">
        <v>3</v>
      </c>
      <c r="G24" s="10" t="s">
        <v>121</v>
      </c>
      <c r="H24" s="10" t="s">
        <v>122</v>
      </c>
      <c r="Q24" s="10" t="s">
        <v>13</v>
      </c>
      <c r="R24" s="10" t="s">
        <v>51</v>
      </c>
      <c r="S24" s="10" t="s">
        <v>52</v>
      </c>
      <c r="T24" s="10" t="s">
        <v>53</v>
      </c>
      <c r="U24" s="15" t="s">
        <v>101</v>
      </c>
      <c r="V24" s="15"/>
    </row>
    <row r="25" spans="1:25">
      <c r="A25" s="20" t="s">
        <v>11</v>
      </c>
      <c r="B25" s="14">
        <v>60135</v>
      </c>
      <c r="C25" s="47">
        <v>53251.63</v>
      </c>
      <c r="G25" s="15">
        <v>5830</v>
      </c>
      <c r="Q25" s="18">
        <v>94.65</v>
      </c>
      <c r="R25" s="18">
        <v>10000</v>
      </c>
      <c r="S25" s="18">
        <v>13536.04</v>
      </c>
      <c r="T25" s="18">
        <v>367.12</v>
      </c>
      <c r="U25" s="15">
        <v>75.61</v>
      </c>
      <c r="V25" s="15"/>
    </row>
    <row r="26" spans="1:25">
      <c r="A26" s="20" t="s">
        <v>24</v>
      </c>
      <c r="B26" s="17"/>
      <c r="C26" s="17">
        <v>0</v>
      </c>
      <c r="G26" s="15"/>
      <c r="P26" s="15"/>
      <c r="Q26" s="18">
        <v>229.2</v>
      </c>
      <c r="R26" s="18"/>
      <c r="S26" s="18"/>
      <c r="T26" s="18"/>
      <c r="U26" s="15">
        <v>1090.18</v>
      </c>
      <c r="V26" s="15"/>
    </row>
    <row r="27" spans="1:25">
      <c r="A27" s="20" t="s">
        <v>12</v>
      </c>
      <c r="B27" s="14">
        <f>SUM(D28:D43)</f>
        <v>35278.5</v>
      </c>
      <c r="C27" s="47">
        <f>SUM(E28:E43)</f>
        <v>84992.890000000014</v>
      </c>
      <c r="D27" s="11" t="s">
        <v>2</v>
      </c>
      <c r="E27" s="12" t="s">
        <v>3</v>
      </c>
      <c r="G27" s="15">
        <f>SUM(G28:G32)</f>
        <v>9479.0499999999993</v>
      </c>
      <c r="H27" s="18"/>
      <c r="I27" s="18"/>
      <c r="J27" s="18"/>
      <c r="K27" s="18"/>
      <c r="L27" s="18"/>
      <c r="M27" s="18"/>
      <c r="N27" s="18"/>
      <c r="O27" s="18"/>
      <c r="P27" s="15"/>
      <c r="Q27" s="18">
        <v>150</v>
      </c>
      <c r="R27" s="18"/>
      <c r="S27" s="18"/>
      <c r="T27" s="18"/>
    </row>
    <row r="28" spans="1:25">
      <c r="A28" s="13" t="s">
        <v>14</v>
      </c>
      <c r="B28" s="21"/>
      <c r="C28" s="21"/>
      <c r="D28" s="14">
        <v>0</v>
      </c>
      <c r="E28" s="25">
        <v>2558.62</v>
      </c>
      <c r="G28" s="15">
        <v>178.44</v>
      </c>
      <c r="H28" s="18"/>
      <c r="I28" s="18"/>
      <c r="J28" s="18"/>
      <c r="K28" s="18"/>
      <c r="L28" s="18"/>
      <c r="M28" s="18"/>
      <c r="N28" s="18"/>
      <c r="O28" s="18"/>
      <c r="P28" s="15"/>
      <c r="Q28" s="18">
        <v>295</v>
      </c>
      <c r="R28" s="18"/>
      <c r="S28" s="18"/>
      <c r="T28" s="18"/>
    </row>
    <row r="29" spans="1:25">
      <c r="A29" s="13" t="s">
        <v>20</v>
      </c>
      <c r="B29" s="21"/>
      <c r="C29" s="21"/>
      <c r="D29" s="14">
        <v>862.34</v>
      </c>
      <c r="E29" s="14">
        <v>862.34</v>
      </c>
      <c r="G29" s="15"/>
      <c r="H29" s="18"/>
      <c r="I29" s="18"/>
      <c r="J29" s="18"/>
      <c r="K29" s="18"/>
      <c r="L29" s="18"/>
      <c r="M29" s="18"/>
      <c r="N29" s="18"/>
      <c r="O29" s="18"/>
      <c r="Q29" s="18">
        <v>500</v>
      </c>
      <c r="R29" s="15"/>
      <c r="S29" s="15"/>
      <c r="T29" s="15"/>
    </row>
    <row r="30" spans="1:25">
      <c r="A30" s="13" t="s">
        <v>15</v>
      </c>
      <c r="B30" s="21"/>
      <c r="C30" s="21"/>
      <c r="D30" s="14">
        <v>18843.47</v>
      </c>
      <c r="E30" s="14">
        <v>18843.400000000001</v>
      </c>
      <c r="F30" s="16"/>
      <c r="G30" s="15">
        <v>6713.83</v>
      </c>
      <c r="H30" s="18"/>
      <c r="I30" s="18"/>
      <c r="J30" s="18"/>
      <c r="K30" s="18"/>
      <c r="L30" s="18"/>
      <c r="M30" s="18"/>
      <c r="N30" s="18"/>
      <c r="O30" s="18"/>
      <c r="Q30" s="18">
        <v>506</v>
      </c>
      <c r="R30" s="15"/>
      <c r="S30" s="15"/>
      <c r="T30" s="15"/>
    </row>
    <row r="31" spans="1:25">
      <c r="A31" s="13" t="s">
        <v>16</v>
      </c>
      <c r="B31" s="21"/>
      <c r="C31" s="21"/>
      <c r="D31" s="14">
        <v>8668.82</v>
      </c>
      <c r="E31" s="14"/>
      <c r="G31" s="15">
        <v>1347.39</v>
      </c>
      <c r="H31" s="18"/>
      <c r="I31" s="15"/>
      <c r="J31" s="15"/>
      <c r="K31" s="15"/>
      <c r="L31" s="15"/>
      <c r="M31" s="15"/>
      <c r="N31" s="15"/>
      <c r="O31" s="15"/>
      <c r="Q31" s="18">
        <v>115</v>
      </c>
      <c r="R31" s="15"/>
      <c r="S31" s="15"/>
      <c r="T31" s="15"/>
      <c r="U31" s="18"/>
      <c r="V31" s="18"/>
      <c r="Y31" s="10" t="s">
        <v>110</v>
      </c>
    </row>
    <row r="32" spans="1:25">
      <c r="A32" s="13" t="s">
        <v>21</v>
      </c>
      <c r="B32" s="21"/>
      <c r="C32" s="21"/>
      <c r="D32" s="14"/>
      <c r="E32" s="47">
        <v>9591.01</v>
      </c>
      <c r="G32" s="15">
        <v>1239.3900000000001</v>
      </c>
      <c r="H32" s="18"/>
      <c r="I32" s="15"/>
      <c r="J32" s="15"/>
      <c r="K32" s="15"/>
      <c r="L32" s="15"/>
      <c r="M32" s="15"/>
      <c r="N32" s="15"/>
      <c r="O32" s="15"/>
      <c r="Q32" s="18">
        <v>262.25</v>
      </c>
      <c r="R32" s="15"/>
      <c r="S32" s="15"/>
      <c r="T32" s="15"/>
      <c r="U32" s="18"/>
      <c r="V32" s="18"/>
    </row>
    <row r="33" spans="1:22">
      <c r="A33" s="46" t="s">
        <v>13</v>
      </c>
      <c r="B33" s="21"/>
      <c r="C33" s="21"/>
      <c r="D33" s="14">
        <v>6903.87</v>
      </c>
      <c r="E33" s="25">
        <v>28394.09</v>
      </c>
      <c r="G33" s="10" t="s">
        <v>118</v>
      </c>
      <c r="H33" s="18"/>
      <c r="I33" s="66" t="s">
        <v>110</v>
      </c>
      <c r="J33" s="15"/>
      <c r="K33" s="15"/>
      <c r="L33" s="15"/>
      <c r="M33" s="15"/>
      <c r="N33" s="15"/>
      <c r="O33" s="15"/>
      <c r="Q33" s="68">
        <v>169.68</v>
      </c>
      <c r="R33" s="15"/>
      <c r="S33" s="15"/>
      <c r="T33" s="15"/>
      <c r="U33" s="18"/>
      <c r="V33" s="18"/>
    </row>
    <row r="34" spans="1:22">
      <c r="A34" s="67" t="s">
        <v>116</v>
      </c>
      <c r="B34" s="21"/>
      <c r="C34" s="21"/>
      <c r="D34" s="14"/>
      <c r="E34" s="47">
        <v>11364.51</v>
      </c>
      <c r="H34" s="18"/>
      <c r="I34" s="15"/>
      <c r="J34" s="15"/>
      <c r="K34" s="15"/>
      <c r="L34" s="15"/>
      <c r="M34" s="15"/>
      <c r="N34" s="15"/>
      <c r="O34" s="15"/>
      <c r="Q34" s="68">
        <v>34.340000000000003</v>
      </c>
      <c r="R34" s="15"/>
      <c r="S34" s="15"/>
      <c r="T34" s="15"/>
      <c r="U34" s="18"/>
      <c r="V34" s="18"/>
    </row>
    <row r="35" spans="1:22">
      <c r="A35" s="13"/>
      <c r="B35" s="21"/>
      <c r="C35" s="21"/>
      <c r="D35" s="14"/>
      <c r="E35" s="47">
        <v>5795.14</v>
      </c>
      <c r="F35" s="23" t="s">
        <v>125</v>
      </c>
      <c r="H35" s="18"/>
      <c r="I35" s="15"/>
      <c r="J35" s="15"/>
      <c r="K35" s="15"/>
      <c r="L35" s="15"/>
      <c r="M35" s="15"/>
      <c r="N35" s="15"/>
      <c r="O35" s="15"/>
      <c r="Q35" s="18">
        <v>258.97000000000003</v>
      </c>
      <c r="R35" s="15"/>
      <c r="S35" s="15"/>
      <c r="T35" s="15"/>
      <c r="U35" s="15"/>
      <c r="V35" s="15"/>
    </row>
    <row r="36" spans="1:22">
      <c r="A36" s="13"/>
      <c r="B36" s="21"/>
      <c r="C36" s="21"/>
      <c r="D36" s="14"/>
      <c r="E36" s="47">
        <v>5795.14</v>
      </c>
      <c r="F36" s="23" t="s">
        <v>126</v>
      </c>
      <c r="H36" s="18"/>
      <c r="I36" s="15"/>
      <c r="J36" s="15"/>
      <c r="K36" s="15"/>
      <c r="L36" s="15"/>
      <c r="M36" s="15"/>
      <c r="N36" s="15"/>
      <c r="O36" s="15"/>
      <c r="P36" s="24"/>
      <c r="Q36" s="68">
        <v>40.86</v>
      </c>
      <c r="R36" s="15"/>
      <c r="S36" s="15"/>
      <c r="T36" s="15"/>
      <c r="U36" s="15"/>
      <c r="V36" s="15"/>
    </row>
    <row r="37" spans="1:22">
      <c r="A37" s="13"/>
      <c r="B37" s="21"/>
      <c r="C37" s="21"/>
      <c r="D37" s="14"/>
      <c r="E37" s="71"/>
      <c r="F37" s="23" t="s">
        <v>127</v>
      </c>
      <c r="H37" s="18"/>
      <c r="I37" s="15"/>
      <c r="J37" s="15"/>
      <c r="K37" s="15"/>
      <c r="L37" s="15"/>
      <c r="M37" s="15"/>
      <c r="N37" s="15"/>
      <c r="O37" s="15"/>
      <c r="Q37" s="68">
        <v>207.99</v>
      </c>
      <c r="R37" s="15"/>
      <c r="S37" s="15"/>
      <c r="T37" s="15"/>
      <c r="U37" s="15"/>
      <c r="V37" s="15"/>
    </row>
    <row r="38" spans="1:22">
      <c r="A38" s="13"/>
      <c r="B38" s="21"/>
      <c r="C38" s="21"/>
      <c r="D38" s="14"/>
      <c r="E38" s="71">
        <v>604.5</v>
      </c>
      <c r="F38" s="65" t="s">
        <v>128</v>
      </c>
      <c r="H38" s="18"/>
      <c r="I38" s="15"/>
      <c r="J38" s="15"/>
      <c r="K38" s="15"/>
      <c r="L38" s="15"/>
      <c r="M38" s="15"/>
      <c r="N38" s="15"/>
      <c r="O38" s="15"/>
      <c r="Q38" s="18">
        <v>276.73</v>
      </c>
      <c r="R38" s="15"/>
      <c r="S38" s="15"/>
      <c r="T38" s="15"/>
      <c r="U38" s="15"/>
      <c r="V38" s="15"/>
    </row>
    <row r="39" spans="1:22">
      <c r="A39" s="13"/>
      <c r="B39" s="21"/>
      <c r="C39" s="21"/>
      <c r="D39" s="14"/>
      <c r="E39" s="17">
        <v>608.5</v>
      </c>
      <c r="F39" s="72" t="s">
        <v>129</v>
      </c>
      <c r="H39" s="18"/>
      <c r="I39" s="15"/>
      <c r="J39" s="15"/>
      <c r="K39" s="15"/>
      <c r="L39" s="15"/>
      <c r="M39" s="15"/>
      <c r="N39" s="15"/>
      <c r="O39" s="15"/>
      <c r="Q39" s="68">
        <v>30.72</v>
      </c>
      <c r="R39" s="15"/>
      <c r="S39" s="15"/>
      <c r="T39" s="15"/>
      <c r="U39" s="15"/>
      <c r="V39" s="15"/>
    </row>
    <row r="40" spans="1:22">
      <c r="A40" s="13"/>
      <c r="B40" s="21"/>
      <c r="C40" s="21"/>
      <c r="D40" s="14"/>
      <c r="E40" s="17">
        <v>277.82</v>
      </c>
      <c r="F40" s="23" t="s">
        <v>130</v>
      </c>
      <c r="H40" s="18"/>
      <c r="I40" s="15"/>
      <c r="J40" s="15"/>
      <c r="K40" s="15"/>
      <c r="L40" s="15"/>
      <c r="M40" s="15"/>
      <c r="N40" s="15"/>
      <c r="O40" s="15"/>
      <c r="Q40" s="68">
        <v>153.75</v>
      </c>
      <c r="R40" s="15"/>
      <c r="S40" s="15"/>
      <c r="T40" s="15"/>
      <c r="U40" s="15"/>
      <c r="V40" s="15"/>
    </row>
    <row r="41" spans="1:22">
      <c r="A41" s="13"/>
      <c r="B41" s="21"/>
      <c r="C41" s="21"/>
      <c r="D41" s="14"/>
      <c r="E41" s="17">
        <v>277.82</v>
      </c>
      <c r="F41" s="23" t="s">
        <v>131</v>
      </c>
      <c r="H41" s="18"/>
      <c r="I41" s="15"/>
      <c r="J41" s="15"/>
      <c r="K41" s="15"/>
      <c r="L41" s="15"/>
      <c r="M41" s="15"/>
      <c r="N41" s="15"/>
      <c r="O41" s="15"/>
      <c r="Q41" s="18">
        <f>SUM(Q25:Q40)</f>
        <v>3325.1400000000003</v>
      </c>
      <c r="R41" s="18">
        <f t="shared" ref="R41:U41" si="0">SUM(R25:R40)</f>
        <v>10000</v>
      </c>
      <c r="S41" s="18">
        <f t="shared" si="0"/>
        <v>13536.04</v>
      </c>
      <c r="T41" s="18">
        <f t="shared" si="0"/>
        <v>367.12</v>
      </c>
      <c r="U41" s="18">
        <f t="shared" si="0"/>
        <v>1165.79</v>
      </c>
      <c r="V41" s="73">
        <f>SUM(Q41:U41)</f>
        <v>28394.09</v>
      </c>
    </row>
    <row r="42" spans="1:22">
      <c r="A42" s="13"/>
      <c r="B42" s="21"/>
      <c r="C42" s="21"/>
      <c r="D42" s="14"/>
      <c r="E42" s="71">
        <v>10</v>
      </c>
      <c r="F42" s="23" t="s">
        <v>132</v>
      </c>
      <c r="H42" s="18"/>
      <c r="I42" s="15"/>
      <c r="J42" s="15"/>
      <c r="K42" s="15"/>
      <c r="L42" s="15"/>
      <c r="M42" s="15"/>
      <c r="N42" s="15"/>
      <c r="O42" s="15"/>
    </row>
    <row r="43" spans="1:22">
      <c r="A43" s="13"/>
      <c r="B43" s="21"/>
      <c r="C43" s="21"/>
      <c r="D43" s="14"/>
      <c r="E43" s="71">
        <v>10</v>
      </c>
      <c r="F43" s="23" t="s">
        <v>133</v>
      </c>
      <c r="H43" s="18"/>
      <c r="I43" s="15"/>
      <c r="J43" s="15"/>
      <c r="K43" s="15"/>
      <c r="L43" s="15"/>
      <c r="M43" s="15"/>
      <c r="N43" s="15"/>
      <c r="O43" s="15"/>
    </row>
    <row r="44" spans="1:22">
      <c r="A44" s="20" t="s">
        <v>17</v>
      </c>
      <c r="B44" s="14">
        <f>B25-B27</f>
        <v>24856.5</v>
      </c>
      <c r="C44" s="47">
        <f>C25-C27</f>
        <v>-31741.260000000017</v>
      </c>
      <c r="E44" s="39" t="s">
        <v>123</v>
      </c>
      <c r="H44" s="18"/>
      <c r="I44" s="15"/>
      <c r="J44" s="15"/>
      <c r="K44" s="15"/>
      <c r="L44" s="15"/>
      <c r="M44" s="15"/>
      <c r="N44" s="15"/>
      <c r="O44" s="15"/>
      <c r="P44" s="18"/>
    </row>
    <row r="45" spans="1:22">
      <c r="A45" s="46" t="s">
        <v>48</v>
      </c>
      <c r="B45" s="21"/>
      <c r="C45" s="14">
        <v>3325.14</v>
      </c>
      <c r="H45" s="18"/>
      <c r="I45" s="15"/>
      <c r="J45" s="15"/>
      <c r="K45" s="15"/>
      <c r="L45" s="15"/>
      <c r="M45" s="15"/>
      <c r="N45" s="15"/>
      <c r="O45" s="15"/>
      <c r="P45" s="18"/>
      <c r="Q45" s="18"/>
      <c r="R45" s="15"/>
      <c r="S45" s="15"/>
      <c r="T45" s="15"/>
      <c r="U45" s="15"/>
      <c r="V45" s="15"/>
    </row>
    <row r="46" spans="1:22">
      <c r="A46" s="46" t="s">
        <v>49</v>
      </c>
      <c r="B46" s="21"/>
      <c r="C46" s="14">
        <v>367.12</v>
      </c>
      <c r="H46" s="18"/>
      <c r="I46" s="15"/>
      <c r="J46" s="15"/>
      <c r="K46" s="15"/>
      <c r="L46" s="15"/>
      <c r="M46" s="15"/>
      <c r="N46" s="15"/>
      <c r="O46" s="15"/>
      <c r="P46" s="18"/>
      <c r="Q46" s="18"/>
      <c r="R46" s="15"/>
      <c r="S46" s="15"/>
      <c r="T46" s="15"/>
      <c r="U46" s="15"/>
      <c r="V46" s="15"/>
    </row>
    <row r="47" spans="1:22">
      <c r="A47" s="46" t="s">
        <v>50</v>
      </c>
      <c r="B47" s="21"/>
      <c r="C47" s="14">
        <v>13536.04</v>
      </c>
      <c r="H47" s="18"/>
      <c r="I47" s="15"/>
      <c r="J47" s="15"/>
      <c r="K47" s="15"/>
      <c r="L47" s="15"/>
      <c r="M47" s="15"/>
      <c r="N47" s="15"/>
      <c r="O47" s="15"/>
      <c r="P47" s="15"/>
      <c r="Q47" s="18"/>
      <c r="R47" s="15"/>
      <c r="S47" s="15"/>
      <c r="T47" s="15"/>
      <c r="U47" s="15"/>
      <c r="V47" s="15"/>
    </row>
    <row r="48" spans="1:22">
      <c r="A48" s="46" t="s">
        <v>100</v>
      </c>
      <c r="B48" s="21"/>
      <c r="C48" s="14">
        <v>1165.79</v>
      </c>
      <c r="E48" s="10">
        <v>75.61</v>
      </c>
      <c r="F48" s="10">
        <v>1090.18</v>
      </c>
      <c r="H48" s="18"/>
      <c r="I48" s="15"/>
      <c r="J48" s="15"/>
      <c r="K48" s="15"/>
      <c r="L48" s="15"/>
      <c r="M48" s="15"/>
      <c r="N48" s="15"/>
      <c r="O48" s="15"/>
      <c r="P48" s="15"/>
      <c r="Q48" s="18"/>
      <c r="R48" s="15"/>
      <c r="S48" s="15"/>
      <c r="T48" s="15"/>
      <c r="U48" s="15"/>
      <c r="V48" s="15"/>
    </row>
    <row r="49" spans="1:25">
      <c r="A49" s="46" t="s">
        <v>54</v>
      </c>
      <c r="B49" s="21"/>
      <c r="C49" s="14">
        <v>10000</v>
      </c>
      <c r="H49" s="18"/>
      <c r="I49" s="15"/>
      <c r="J49" s="15"/>
      <c r="K49" s="15"/>
      <c r="L49" s="15"/>
      <c r="M49" s="15"/>
      <c r="N49" s="15"/>
      <c r="O49" s="15"/>
      <c r="P49" s="15"/>
      <c r="Q49" s="18"/>
      <c r="R49" s="15"/>
      <c r="S49" s="15"/>
      <c r="T49" s="15"/>
      <c r="U49" s="15"/>
      <c r="V49" s="15"/>
    </row>
    <row r="50" spans="1:25">
      <c r="A50" s="48"/>
      <c r="B50" s="22"/>
      <c r="C50" s="49"/>
      <c r="H50" s="18"/>
      <c r="I50" s="15"/>
      <c r="J50" s="15"/>
      <c r="K50" s="15"/>
      <c r="L50" s="15"/>
      <c r="M50" s="15"/>
      <c r="N50" s="15"/>
      <c r="O50" s="15"/>
      <c r="P50" s="15"/>
      <c r="Q50" s="18"/>
      <c r="R50" s="15"/>
      <c r="S50" s="15"/>
      <c r="T50" s="15"/>
      <c r="U50" s="15"/>
      <c r="V50" s="15"/>
    </row>
    <row r="51" spans="1:25" ht="15.75">
      <c r="A51" s="77" t="s">
        <v>59</v>
      </c>
      <c r="B51" s="77"/>
      <c r="C51" s="77"/>
      <c r="D51" s="22"/>
      <c r="H51" s="18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50"/>
    </row>
    <row r="52" spans="1:25">
      <c r="B52" s="11" t="s">
        <v>2</v>
      </c>
      <c r="C52" s="12" t="s">
        <v>3</v>
      </c>
      <c r="D52" s="10" t="s">
        <v>60</v>
      </c>
      <c r="H52" s="18"/>
      <c r="I52" s="15"/>
      <c r="J52" s="15"/>
      <c r="K52" s="15"/>
      <c r="L52" s="15"/>
      <c r="M52" s="15"/>
      <c r="N52" s="15"/>
      <c r="O52" s="15"/>
      <c r="P52" s="15"/>
      <c r="Q52" s="15"/>
    </row>
    <row r="53" spans="1:25">
      <c r="A53" s="13" t="s">
        <v>61</v>
      </c>
      <c r="B53" s="14">
        <f>B44</f>
        <v>24856.5</v>
      </c>
      <c r="C53" s="47">
        <f>C44</f>
        <v>-31741.260000000017</v>
      </c>
      <c r="D53" s="41"/>
      <c r="E53" s="69" t="s">
        <v>102</v>
      </c>
      <c r="H53" s="18"/>
      <c r="I53" s="15"/>
      <c r="J53" s="15"/>
      <c r="K53" s="15"/>
      <c r="L53" s="15"/>
      <c r="M53" s="15"/>
      <c r="N53" s="15"/>
      <c r="O53" s="15"/>
      <c r="P53" s="15"/>
      <c r="Q53" s="50"/>
    </row>
    <row r="54" spans="1:25">
      <c r="A54" s="13" t="s">
        <v>33</v>
      </c>
      <c r="B54" s="14"/>
      <c r="C54" s="17"/>
      <c r="D54" s="43"/>
      <c r="E54" s="42"/>
      <c r="H54" s="18"/>
      <c r="I54" s="15"/>
      <c r="J54" s="15"/>
      <c r="K54" s="15"/>
      <c r="L54" s="15"/>
      <c r="M54" s="15"/>
      <c r="N54" s="15"/>
      <c r="O54" s="15"/>
      <c r="P54" s="15"/>
      <c r="Q54" s="15"/>
    </row>
    <row r="55" spans="1:25">
      <c r="A55" s="13" t="s">
        <v>62</v>
      </c>
      <c r="B55" s="14"/>
      <c r="C55" s="17"/>
      <c r="D55" s="43"/>
      <c r="E55" s="42"/>
      <c r="F55" s="39" t="s">
        <v>106</v>
      </c>
      <c r="H55" s="18"/>
      <c r="I55" s="15"/>
      <c r="J55" s="15"/>
      <c r="K55" s="15"/>
      <c r="L55" s="15"/>
      <c r="M55" s="15"/>
      <c r="N55" s="15"/>
      <c r="O55" s="15"/>
      <c r="P55" s="15"/>
      <c r="Q55" s="15"/>
    </row>
    <row r="56" spans="1:25">
      <c r="A56" s="13" t="s">
        <v>20</v>
      </c>
      <c r="B56" s="14">
        <v>862.34</v>
      </c>
      <c r="C56" s="14">
        <v>862.34</v>
      </c>
      <c r="D56" s="43"/>
      <c r="E56" s="42"/>
      <c r="F56" s="39" t="s">
        <v>103</v>
      </c>
      <c r="H56" s="18"/>
      <c r="I56" s="15"/>
      <c r="J56" s="15"/>
      <c r="K56" s="15"/>
      <c r="L56" s="15"/>
      <c r="M56" s="15"/>
      <c r="N56" s="15"/>
      <c r="O56" s="15"/>
      <c r="P56" s="15"/>
      <c r="Q56" s="15"/>
      <c r="X56" s="16"/>
      <c r="Y56" s="15"/>
    </row>
    <row r="57" spans="1:25">
      <c r="A57" s="13" t="s">
        <v>63</v>
      </c>
      <c r="B57" s="14">
        <v>862.34</v>
      </c>
      <c r="C57" s="14">
        <v>862.34</v>
      </c>
      <c r="D57" s="43"/>
      <c r="E57" s="42"/>
      <c r="F57" s="39" t="s">
        <v>103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X57" s="16"/>
      <c r="Y57" s="15"/>
    </row>
    <row r="58" spans="1:25">
      <c r="A58" s="13" t="s">
        <v>64</v>
      </c>
      <c r="B58" s="14"/>
      <c r="C58" s="17"/>
      <c r="D58" s="43"/>
      <c r="E58" s="42"/>
      <c r="F58" s="39" t="s">
        <v>103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X58" s="16"/>
      <c r="Y58" s="15"/>
    </row>
    <row r="59" spans="1:25">
      <c r="A59" s="13" t="s">
        <v>65</v>
      </c>
      <c r="B59" s="14"/>
      <c r="C59" s="17"/>
      <c r="D59" s="43"/>
      <c r="E59" s="42"/>
      <c r="F59" s="39" t="s">
        <v>105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X59" s="16"/>
      <c r="Y59" s="15"/>
    </row>
    <row r="60" spans="1:25">
      <c r="A60" s="13" t="s">
        <v>66</v>
      </c>
      <c r="B60" s="64"/>
      <c r="C60" s="17"/>
      <c r="D60" s="43"/>
      <c r="E60" s="42"/>
      <c r="F60" s="39" t="s">
        <v>103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X60" s="16"/>
      <c r="Y60" s="15"/>
    </row>
    <row r="61" spans="1:25">
      <c r="A61" s="13" t="s">
        <v>67</v>
      </c>
      <c r="B61" s="14"/>
      <c r="C61" s="25">
        <v>35000</v>
      </c>
      <c r="D61" s="43"/>
      <c r="E61" s="42" t="s">
        <v>68</v>
      </c>
      <c r="F61" s="39" t="s">
        <v>103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X61" s="16"/>
      <c r="Y61" s="15"/>
    </row>
    <row r="62" spans="1:25">
      <c r="A62" s="13" t="s">
        <v>104</v>
      </c>
      <c r="B62" s="14">
        <v>3000</v>
      </c>
      <c r="C62" s="17">
        <v>3000</v>
      </c>
      <c r="D62" s="43"/>
      <c r="E62" s="42"/>
      <c r="F62" s="39"/>
      <c r="H62" s="15"/>
      <c r="I62" s="15"/>
      <c r="J62" s="15"/>
      <c r="K62" s="15"/>
      <c r="L62" s="15"/>
      <c r="M62" s="15"/>
      <c r="N62" s="15"/>
      <c r="O62" s="15"/>
      <c r="P62" s="15"/>
      <c r="Q62" s="15"/>
      <c r="X62" s="16"/>
      <c r="Y62" s="15"/>
    </row>
    <row r="63" spans="1:25">
      <c r="A63" s="13" t="s">
        <v>69</v>
      </c>
      <c r="B63" s="14">
        <v>4200</v>
      </c>
      <c r="C63" s="17">
        <v>4200</v>
      </c>
      <c r="D63" s="43"/>
      <c r="E63" s="42"/>
      <c r="F63" s="39" t="s">
        <v>103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Y63" s="15"/>
    </row>
    <row r="64" spans="1:25">
      <c r="A64" s="13" t="s">
        <v>112</v>
      </c>
      <c r="B64" s="14">
        <v>2789.97</v>
      </c>
      <c r="C64" s="47">
        <v>3146.06</v>
      </c>
      <c r="D64" s="43"/>
      <c r="E64" s="62"/>
      <c r="F64" s="39" t="s">
        <v>103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24">
      <c r="A65" s="13" t="s">
        <v>70</v>
      </c>
      <c r="B65" s="14">
        <v>5453.8</v>
      </c>
      <c r="C65" s="14">
        <v>5453.8</v>
      </c>
      <c r="D65" s="43"/>
      <c r="E65" s="42"/>
      <c r="F65" s="39" t="s">
        <v>103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24">
      <c r="A66" s="13" t="s">
        <v>71</v>
      </c>
      <c r="B66" s="14"/>
      <c r="C66" s="25">
        <v>132.41999999999999</v>
      </c>
      <c r="D66" s="43"/>
      <c r="E66" s="23"/>
      <c r="F66" s="39" t="s">
        <v>103</v>
      </c>
      <c r="G66" s="23" t="s">
        <v>72</v>
      </c>
      <c r="H66" s="15"/>
      <c r="I66" s="15"/>
      <c r="J66" s="26" t="s">
        <v>73</v>
      </c>
      <c r="K66" s="15"/>
      <c r="L66" s="15"/>
      <c r="M66" s="15"/>
      <c r="N66" s="15"/>
      <c r="O66" s="15"/>
      <c r="P66" s="15"/>
      <c r="Q66" s="15"/>
      <c r="X66" s="15"/>
    </row>
    <row r="67" spans="1:24">
      <c r="A67" s="13" t="s">
        <v>74</v>
      </c>
      <c r="B67" s="14"/>
      <c r="C67" s="17"/>
      <c r="D67" s="43"/>
      <c r="E67" s="42"/>
      <c r="F67" s="39" t="s">
        <v>103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X67" s="15"/>
    </row>
    <row r="68" spans="1:24">
      <c r="A68" s="13" t="s">
        <v>18</v>
      </c>
      <c r="B68" s="17"/>
      <c r="C68" s="17"/>
      <c r="P68" s="15"/>
      <c r="Q68" s="15"/>
      <c r="X68" s="15"/>
    </row>
    <row r="69" spans="1:24">
      <c r="A69" s="32" t="s">
        <v>27</v>
      </c>
      <c r="B69" s="17">
        <v>0</v>
      </c>
      <c r="C69" s="25">
        <v>571.02</v>
      </c>
      <c r="D69" s="51"/>
      <c r="E69" s="31"/>
      <c r="F69" s="31"/>
      <c r="G69" s="30"/>
      <c r="P69" s="15"/>
      <c r="Q69" s="15"/>
      <c r="X69" s="15"/>
    </row>
    <row r="70" spans="1:24">
      <c r="X70" s="15"/>
    </row>
    <row r="71" spans="1:24">
      <c r="A71" s="52"/>
      <c r="B71" s="52"/>
      <c r="C71" s="52"/>
      <c r="D71" s="52"/>
      <c r="E71" s="52"/>
      <c r="F71" s="24"/>
      <c r="G71" s="24"/>
    </row>
    <row r="72" spans="1:24" ht="15.75">
      <c r="A72" s="77" t="s">
        <v>75</v>
      </c>
      <c r="B72" s="77"/>
      <c r="C72" s="77"/>
      <c r="D72" s="52"/>
      <c r="E72" s="57" t="s">
        <v>115</v>
      </c>
    </row>
    <row r="73" spans="1:24" ht="11.25" customHeight="1">
      <c r="A73" s="13" t="s">
        <v>76</v>
      </c>
      <c r="B73" s="14">
        <v>28603.05</v>
      </c>
      <c r="C73" s="25">
        <f>C53+B74</f>
        <v>-27994.790000000015</v>
      </c>
      <c r="D73" s="52"/>
      <c r="E73" s="39" t="s">
        <v>108</v>
      </c>
    </row>
    <row r="74" spans="1:24" ht="11.25" customHeight="1">
      <c r="A74" s="13" t="s">
        <v>83</v>
      </c>
      <c r="B74" s="28">
        <v>3746.47</v>
      </c>
      <c r="C74" s="29">
        <v>3746.47</v>
      </c>
      <c r="D74" s="52"/>
      <c r="E74" s="15"/>
      <c r="F74" s="23"/>
      <c r="H74" s="23"/>
    </row>
    <row r="75" spans="1:24" ht="11.25" customHeight="1">
      <c r="A75" s="13" t="s">
        <v>112</v>
      </c>
      <c r="B75" s="28"/>
      <c r="C75" s="47">
        <f>C64</f>
        <v>3146.06</v>
      </c>
      <c r="D75" s="52"/>
      <c r="E75" s="15"/>
      <c r="F75" s="23"/>
      <c r="H75" s="23"/>
    </row>
    <row r="76" spans="1:24">
      <c r="A76" s="13" t="s">
        <v>77</v>
      </c>
      <c r="B76" s="14">
        <f>B73</f>
        <v>28603.05</v>
      </c>
      <c r="C76" s="25">
        <f>C73-C75</f>
        <v>-31140.850000000017</v>
      </c>
      <c r="E76" s="39" t="s">
        <v>108</v>
      </c>
    </row>
    <row r="77" spans="1:24">
      <c r="A77" s="13" t="s">
        <v>91</v>
      </c>
      <c r="B77" s="14">
        <v>6837.36</v>
      </c>
      <c r="C77" s="25">
        <f>C76*B77/B76</f>
        <v>-7444.0034246697505</v>
      </c>
      <c r="E77" s="39" t="s">
        <v>108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4">
      <c r="A78" s="13" t="s">
        <v>78</v>
      </c>
      <c r="B78" s="14"/>
      <c r="C78" s="17"/>
      <c r="E78" s="27"/>
    </row>
    <row r="79" spans="1:24">
      <c r="A79" s="13" t="s">
        <v>92</v>
      </c>
      <c r="B79" s="14"/>
      <c r="C79" s="17"/>
      <c r="E79" s="39" t="s">
        <v>108</v>
      </c>
    </row>
    <row r="80" spans="1:24">
      <c r="A80" s="13" t="s">
        <v>28</v>
      </c>
      <c r="B80" s="29">
        <v>6895.3</v>
      </c>
      <c r="C80" s="25">
        <f>C77</f>
        <v>-7444.0034246697505</v>
      </c>
      <c r="E80" s="39" t="s">
        <v>108</v>
      </c>
    </row>
    <row r="81" spans="1:15">
      <c r="A81" s="13" t="s">
        <v>93</v>
      </c>
      <c r="B81" s="29"/>
      <c r="C81" s="29"/>
      <c r="E81" s="15"/>
    </row>
    <row r="82" spans="1:15" ht="11.25" customHeight="1">
      <c r="A82" s="32" t="s">
        <v>94</v>
      </c>
      <c r="B82" s="29">
        <v>6654.87</v>
      </c>
      <c r="C82" s="25">
        <f>C76*B82/B76</f>
        <v>-7245.3220352200233</v>
      </c>
      <c r="E82" s="39" t="s">
        <v>109</v>
      </c>
      <c r="F82" s="24"/>
      <c r="G82" s="39"/>
      <c r="H82" s="24"/>
      <c r="I82" s="39"/>
    </row>
    <row r="83" spans="1:15">
      <c r="A83" s="13" t="s">
        <v>95</v>
      </c>
      <c r="B83" s="29"/>
      <c r="C83" s="40"/>
      <c r="E83" s="39"/>
      <c r="F83" s="24"/>
      <c r="G83" s="39"/>
      <c r="H83" s="24"/>
      <c r="I83" s="39"/>
    </row>
    <row r="84" spans="1:15">
      <c r="A84" s="13" t="s">
        <v>96</v>
      </c>
      <c r="B84" s="29">
        <v>378.51</v>
      </c>
      <c r="C84" s="29">
        <v>378.51</v>
      </c>
      <c r="E84" s="39" t="s">
        <v>108</v>
      </c>
    </row>
    <row r="85" spans="1:15">
      <c r="A85" s="13" t="s">
        <v>97</v>
      </c>
      <c r="B85" s="29">
        <v>57.94</v>
      </c>
      <c r="C85" s="56"/>
      <c r="E85" s="39" t="s">
        <v>108</v>
      </c>
    </row>
    <row r="86" spans="1:15">
      <c r="A86" s="13" t="s">
        <v>79</v>
      </c>
      <c r="B86" s="28"/>
      <c r="C86" s="29"/>
      <c r="E86" s="15"/>
      <c r="G86" s="10" t="s">
        <v>89</v>
      </c>
    </row>
    <row r="87" spans="1:15">
      <c r="A87" s="13" t="s">
        <v>80</v>
      </c>
      <c r="B87" s="28">
        <v>266.19</v>
      </c>
      <c r="C87" s="28">
        <v>266.19</v>
      </c>
      <c r="E87" s="39" t="s">
        <v>108</v>
      </c>
      <c r="G87" s="10" t="s">
        <v>90</v>
      </c>
    </row>
    <row r="88" spans="1:15">
      <c r="A88" s="13" t="s">
        <v>81</v>
      </c>
      <c r="B88" s="28">
        <v>3.6</v>
      </c>
      <c r="C88" s="28">
        <v>3.6</v>
      </c>
      <c r="E88" s="15"/>
    </row>
    <row r="89" spans="1:15">
      <c r="A89" s="13" t="s">
        <v>82</v>
      </c>
      <c r="B89" s="28">
        <v>0.72</v>
      </c>
      <c r="C89" s="28">
        <v>0.72</v>
      </c>
      <c r="E89" s="15"/>
    </row>
    <row r="90" spans="1:15">
      <c r="A90" s="13" t="s">
        <v>84</v>
      </c>
      <c r="B90" s="28"/>
      <c r="C90" s="29"/>
      <c r="G90" s="15"/>
    </row>
    <row r="91" spans="1:15">
      <c r="A91" s="13" t="s">
        <v>98</v>
      </c>
      <c r="B91" s="28"/>
      <c r="C91" s="40">
        <v>200</v>
      </c>
      <c r="E91" s="63"/>
      <c r="G91" s="15"/>
    </row>
    <row r="92" spans="1:15">
      <c r="A92" s="13" t="s">
        <v>85</v>
      </c>
      <c r="B92" s="28"/>
      <c r="C92" s="40"/>
      <c r="E92" s="60"/>
      <c r="F92" s="30"/>
      <c r="I92" s="30"/>
      <c r="K92" s="30"/>
      <c r="L92" s="30"/>
      <c r="M92" s="30"/>
      <c r="N92" s="30"/>
      <c r="O92" s="30"/>
    </row>
    <row r="93" spans="1:15">
      <c r="A93" s="13" t="s">
        <v>117</v>
      </c>
      <c r="B93" s="28"/>
      <c r="C93" s="40">
        <v>480</v>
      </c>
      <c r="E93" s="60" t="s">
        <v>113</v>
      </c>
      <c r="F93" s="30"/>
      <c r="I93" s="30" t="s">
        <v>26</v>
      </c>
      <c r="K93" s="30"/>
      <c r="L93" s="30"/>
      <c r="M93" s="30"/>
      <c r="N93" s="30"/>
      <c r="O93" s="30"/>
    </row>
    <row r="94" spans="1:15">
      <c r="A94" s="13" t="s">
        <v>124</v>
      </c>
      <c r="B94" s="28">
        <v>240.43</v>
      </c>
      <c r="C94" s="58"/>
      <c r="F94" s="16"/>
      <c r="G94" s="39"/>
    </row>
    <row r="95" spans="1:15">
      <c r="A95" s="13" t="s">
        <v>86</v>
      </c>
      <c r="B95" s="28">
        <v>3792.42</v>
      </c>
      <c r="C95" s="54"/>
      <c r="G95" s="15"/>
    </row>
    <row r="96" spans="1:15">
      <c r="A96" s="13" t="s">
        <v>87</v>
      </c>
      <c r="B96" s="14">
        <v>90</v>
      </c>
      <c r="C96" s="58"/>
      <c r="G96" s="15"/>
      <c r="J96" s="31"/>
      <c r="K96" s="31"/>
      <c r="L96" s="31"/>
      <c r="M96" s="31"/>
      <c r="N96" s="31"/>
      <c r="O96" s="31"/>
    </row>
    <row r="97" spans="1:8">
      <c r="A97" s="13" t="s">
        <v>88</v>
      </c>
      <c r="B97" s="14">
        <v>18</v>
      </c>
      <c r="C97" s="58"/>
      <c r="G97" s="15"/>
    </row>
    <row r="98" spans="1:8">
      <c r="A98" s="32" t="s">
        <v>99</v>
      </c>
      <c r="B98" s="14">
        <v>572.07000000000005</v>
      </c>
      <c r="C98" s="21"/>
    </row>
    <row r="99" spans="1:8">
      <c r="A99" s="32" t="s">
        <v>29</v>
      </c>
      <c r="B99" s="17">
        <v>650</v>
      </c>
      <c r="C99" s="17">
        <v>650</v>
      </c>
      <c r="F99" s="39"/>
      <c r="G99" s="39"/>
    </row>
    <row r="100" spans="1:8">
      <c r="A100" s="32" t="s">
        <v>120</v>
      </c>
      <c r="B100" s="17">
        <v>650</v>
      </c>
      <c r="C100" s="17">
        <v>650</v>
      </c>
      <c r="F100" s="39"/>
      <c r="G100" s="39"/>
    </row>
    <row r="101" spans="1:8">
      <c r="A101" s="32" t="s">
        <v>107</v>
      </c>
      <c r="B101" s="17">
        <v>0.36</v>
      </c>
      <c r="C101" s="58"/>
      <c r="F101" s="39"/>
      <c r="G101" s="39"/>
    </row>
    <row r="102" spans="1:8">
      <c r="A102" s="32" t="s">
        <v>119</v>
      </c>
      <c r="B102" s="17">
        <v>0.05</v>
      </c>
      <c r="C102" s="17">
        <v>0.05</v>
      </c>
      <c r="F102" s="39"/>
      <c r="G102" s="39"/>
    </row>
    <row r="103" spans="1:8">
      <c r="A103" s="32" t="s">
        <v>30</v>
      </c>
      <c r="B103" s="17">
        <v>378.51</v>
      </c>
      <c r="C103" s="53"/>
    </row>
    <row r="104" spans="1:8">
      <c r="A104" s="33" t="s">
        <v>31</v>
      </c>
      <c r="B104" s="34"/>
      <c r="C104" s="35"/>
      <c r="F104" s="16"/>
    </row>
    <row r="105" spans="1:8">
      <c r="A105" s="36" t="s">
        <v>32</v>
      </c>
      <c r="B105" s="14">
        <v>12697.87</v>
      </c>
      <c r="C105" s="25">
        <f>C82+C84-C91-C93+C98+C99+C100+C102</f>
        <v>-6246.7620352200229</v>
      </c>
      <c r="E105" s="59" t="s">
        <v>111</v>
      </c>
      <c r="F105" s="57"/>
      <c r="G105" s="61">
        <f>C105-B105</f>
        <v>-18944.632035220024</v>
      </c>
      <c r="H105" s="10" t="s">
        <v>114</v>
      </c>
    </row>
    <row r="108" spans="1:8" ht="12.75" customHeight="1">
      <c r="A108" s="78" t="s">
        <v>44</v>
      </c>
      <c r="B108" s="78"/>
      <c r="C108" s="78"/>
      <c r="D108" s="78"/>
      <c r="E108" s="78"/>
      <c r="F108" s="78"/>
      <c r="G108" s="78"/>
    </row>
    <row r="109" spans="1:8" ht="27.75" customHeight="1">
      <c r="A109" s="78"/>
      <c r="B109" s="78"/>
      <c r="C109" s="78"/>
      <c r="D109" s="78"/>
      <c r="E109" s="78"/>
      <c r="F109" s="78"/>
      <c r="G109" s="78"/>
    </row>
    <row r="110" spans="1:8" ht="29.25" customHeight="1">
      <c r="A110" s="79" t="s">
        <v>34</v>
      </c>
      <c r="B110" s="79"/>
      <c r="C110" s="79"/>
      <c r="D110" s="79"/>
      <c r="E110" s="79"/>
      <c r="F110" s="79"/>
    </row>
    <row r="111" spans="1:8" ht="12.75" customHeight="1">
      <c r="A111" s="80" t="s">
        <v>35</v>
      </c>
      <c r="B111" s="80"/>
      <c r="C111" s="80"/>
      <c r="D111" s="80"/>
      <c r="E111" s="80"/>
      <c r="F111" s="37"/>
      <c r="G111" s="37"/>
    </row>
    <row r="112" spans="1:8" ht="36.75" customHeight="1">
      <c r="A112" s="80"/>
      <c r="B112" s="80"/>
      <c r="C112" s="80"/>
      <c r="D112" s="80"/>
      <c r="E112" s="80"/>
    </row>
    <row r="113" spans="1:7" ht="27" customHeight="1">
      <c r="A113" s="81" t="s">
        <v>37</v>
      </c>
      <c r="B113" s="81"/>
      <c r="C113" s="81"/>
      <c r="D113" s="38"/>
      <c r="E113" s="38"/>
    </row>
    <row r="114" spans="1:7" ht="27" customHeight="1">
      <c r="A114" s="82" t="s">
        <v>38</v>
      </c>
      <c r="B114" s="82"/>
      <c r="C114" s="82"/>
      <c r="D114" s="82"/>
      <c r="E114" s="82"/>
    </row>
    <row r="115" spans="1:7" ht="27" customHeight="1">
      <c r="A115" s="83" t="s">
        <v>36</v>
      </c>
      <c r="B115" s="83"/>
      <c r="C115" s="83"/>
      <c r="D115" s="83"/>
    </row>
    <row r="116" spans="1:7" ht="30.75" customHeight="1">
      <c r="A116" s="84" t="s">
        <v>39</v>
      </c>
      <c r="B116" s="84"/>
      <c r="C116" s="84"/>
      <c r="D116" s="85" t="s">
        <v>42</v>
      </c>
      <c r="E116" s="85"/>
    </row>
    <row r="117" spans="1:7" ht="30.75" customHeight="1">
      <c r="A117" s="89" t="s">
        <v>134</v>
      </c>
      <c r="B117" s="89"/>
      <c r="C117" s="89"/>
      <c r="D117" s="89"/>
      <c r="E117" s="70"/>
    </row>
    <row r="118" spans="1:7" ht="32.25" customHeight="1">
      <c r="A118" s="86" t="s">
        <v>40</v>
      </c>
      <c r="B118" s="86"/>
      <c r="C118" s="86"/>
      <c r="D118" s="86"/>
      <c r="E118" s="86"/>
    </row>
    <row r="119" spans="1:7" ht="22.5" customHeight="1">
      <c r="A119" s="87" t="s">
        <v>41</v>
      </c>
      <c r="B119" s="87"/>
      <c r="C119" s="87"/>
      <c r="D119" s="87"/>
      <c r="E119" s="87"/>
      <c r="F119" s="85" t="s">
        <v>43</v>
      </c>
      <c r="G119" s="85"/>
    </row>
    <row r="120" spans="1:7">
      <c r="A120" s="88" t="s">
        <v>46</v>
      </c>
      <c r="B120" s="88"/>
      <c r="C120" s="88"/>
      <c r="D120" s="88"/>
      <c r="E120" s="88"/>
      <c r="F120" s="85" t="s">
        <v>45</v>
      </c>
      <c r="G120" s="85"/>
    </row>
    <row r="121" spans="1:7" ht="12.75" customHeight="1">
      <c r="A121" s="88"/>
      <c r="B121" s="88"/>
      <c r="C121" s="88"/>
      <c r="D121" s="88"/>
      <c r="E121" s="88"/>
    </row>
    <row r="122" spans="1:7" ht="32.25" customHeight="1">
      <c r="A122" s="88"/>
      <c r="B122" s="88"/>
      <c r="C122" s="88"/>
      <c r="D122" s="88"/>
      <c r="E122" s="88"/>
    </row>
    <row r="123" spans="1:7" ht="75.75" customHeight="1">
      <c r="A123" s="80" t="s">
        <v>47</v>
      </c>
      <c r="B123" s="80"/>
      <c r="C123" s="80"/>
      <c r="D123" s="80"/>
      <c r="E123" s="80"/>
      <c r="F123" s="80"/>
      <c r="G123" s="80"/>
    </row>
  </sheetData>
  <mergeCells count="20">
    <mergeCell ref="F119:G119"/>
    <mergeCell ref="A120:E122"/>
    <mergeCell ref="F120:G120"/>
    <mergeCell ref="A123:G123"/>
    <mergeCell ref="A117:D117"/>
    <mergeCell ref="A115:D115"/>
    <mergeCell ref="A116:C116"/>
    <mergeCell ref="D116:E116"/>
    <mergeCell ref="A118:E118"/>
    <mergeCell ref="A119:E119"/>
    <mergeCell ref="A108:G109"/>
    <mergeCell ref="A110:F110"/>
    <mergeCell ref="A111:E112"/>
    <mergeCell ref="A113:C113"/>
    <mergeCell ref="A114:E114"/>
    <mergeCell ref="B1:C1"/>
    <mergeCell ref="B18:C18"/>
    <mergeCell ref="A23:C23"/>
    <mergeCell ref="A51:C51"/>
    <mergeCell ref="A72:C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2019-12-31T05:36:20Z</cp:lastPrinted>
  <dcterms:created xsi:type="dcterms:W3CDTF">2017-11-15T07:39:37Z</dcterms:created>
  <dcterms:modified xsi:type="dcterms:W3CDTF">2022-12-16T21:17:19Z</dcterms:modified>
</cp:coreProperties>
</file>