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11" sheetId="2" r:id="rId1"/>
  </sheets>
  <calcPr calcId="125725"/>
</workbook>
</file>

<file path=xl/calcChain.xml><?xml version="1.0" encoding="utf-8"?>
<calcChain xmlns="http://schemas.openxmlformats.org/spreadsheetml/2006/main">
  <c r="E75" i="2"/>
  <c r="C91" s="1"/>
  <c r="C79"/>
  <c r="C83" s="1"/>
  <c r="D14" l="1"/>
  <c r="C24" l="1"/>
  <c r="B24"/>
  <c r="B17"/>
  <c r="B13"/>
  <c r="B9"/>
  <c r="B19" l="1"/>
  <c r="B42" l="1"/>
  <c r="B50" s="1"/>
  <c r="C42"/>
  <c r="C50" s="1"/>
  <c r="C69" s="1"/>
  <c r="C75" s="1"/>
  <c r="C90" s="1"/>
  <c r="C17"/>
  <c r="D17" s="1"/>
  <c r="C13"/>
  <c r="D13" s="1"/>
  <c r="C9"/>
  <c r="D9" s="1"/>
  <c r="C5"/>
  <c r="D5" s="1"/>
  <c r="C94" l="1"/>
  <c r="E94" s="1"/>
  <c r="C19"/>
</calcChain>
</file>

<file path=xl/sharedStrings.xml><?xml version="1.0" encoding="utf-8"?>
<sst xmlns="http://schemas.openxmlformats.org/spreadsheetml/2006/main" count="126" uniqueCount="106">
  <si>
    <t>1' -εξόδων</t>
  </si>
  <si>
    <t>1' -εσόδων</t>
  </si>
  <si>
    <t>χτες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</si>
  <si>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</si>
  <si>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</si>
  <si>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</si>
  <si>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</si>
  <si>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</si>
  <si>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</si>
  <si>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</si>
  <si>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</si>
  <si>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εκαθαριστική</t>
  </si>
  <si>
    <t>τζιρος</t>
  </si>
  <si>
    <t>εξοδα</t>
  </si>
  <si>
    <t>αποσβέσεις</t>
  </si>
  <si>
    <t>μισθοί</t>
  </si>
  <si>
    <t>έξοδα τρίτων</t>
  </si>
  <si>
    <t>κέρδος</t>
  </si>
  <si>
    <t>εσοδα</t>
  </si>
  <si>
    <t>ιδιόχρηση</t>
  </si>
  <si>
    <t>έξοδα</t>
  </si>
  <si>
    <t>ΦΠΑ =16%</t>
  </si>
  <si>
    <t>παγια</t>
  </si>
  <si>
    <t>παρακρατησεις 2011</t>
  </si>
  <si>
    <t>τεληΕΛΤΑ κλπ</t>
  </si>
  <si>
    <t>προμηθεια τραπεζων</t>
  </si>
  <si>
    <t>ποσό έδρας</t>
  </si>
  <si>
    <t>περαίωση</t>
  </si>
  <si>
    <t>ποσό πληρωμής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</si>
  <si>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</si>
  <si>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</si>
  <si>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4.3] δεν έχει γίνει καμία κίνηση από εκκίνηση δραστηριότητας = 1998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</si>
  <si>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</si>
  <si>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</si>
  <si>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</si>
  <si>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</si>
  <si>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</si>
  <si>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</si>
  <si>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</si>
  <si>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</si>
  <si>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</si>
  <si>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</si>
  <si>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</si>
  <si>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ασφάλιστρα ζωής</t>
  </si>
  <si>
    <t>οικογενειακές δαπάνες</t>
  </si>
  <si>
    <t>δηλωθεν εισόδημα</t>
  </si>
  <si>
    <t>εισόδημα φορολογητέο</t>
  </si>
  <si>
    <t>τοκοι δανείων</t>
  </si>
  <si>
    <t>δανεια</t>
  </si>
  <si>
    <t>δωρεές</t>
  </si>
  <si>
    <t>γιαΕκαθαριστικό</t>
  </si>
  <si>
    <t>δωρεαν παραχώρηση σύζηγο</t>
  </si>
  <si>
    <t>δαπάνες παροχής υπηρεσιών</t>
  </si>
  <si>
    <t>ενοίκο διαμερίσματος</t>
  </si>
  <si>
    <t>ποια ποσά περικλείει ΚΑΙ ποιών ετών ΚΑΙ με τι αιτία το καθένα  ;;???;;</t>
  </si>
  <si>
    <t>η κάθε δόση , τι εξοφλεί , ΚΑΙ με τι ποσό ;;;???</t>
  </si>
  <si>
    <t>παροχές τρίτων , φόροι , τέλη</t>
  </si>
  <si>
    <t>ακίνητα</t>
  </si>
  <si>
    <t>ε3 = 12/11/2012</t>
  </si>
  <si>
    <t>ε1 = 12/11/2012</t>
  </si>
  <si>
    <t>εκαθαριστικό = 01/02/2013</t>
  </si>
  <si>
    <t>εισπραχθεισα προκαταβολη 2010</t>
  </si>
  <si>
    <t>προκαταβολη  για 2012</t>
  </si>
  <si>
    <t>τοκοι δανείων ΤΕΜΠΜΕ</t>
  </si>
  <si>
    <t>έπρεπε να πάνε στα βιβλία εξόδων</t>
  </si>
  <si>
    <t>επιχειρηματική ζημιά του συζύγου</t>
  </si>
  <si>
    <t>ΤΑΜΕΙΑ</t>
  </si>
  <si>
    <t>επιβάρυνση φόρου απόδ</t>
  </si>
  <si>
    <t>μείωση επιστροφής φόρου</t>
  </si>
  <si>
    <t>ειδική εισφορά αλληλεγγύης</t>
  </si>
  <si>
    <t>ΝΑΙ</t>
  </si>
  <si>
    <t>σήμα BMW</t>
  </si>
  <si>
    <t>σήμα Jenifer</t>
  </si>
  <si>
    <t>φόρος κλίμακας</t>
  </si>
  <si>
    <t>μειώσεις φόρου</t>
  </si>
  <si>
    <t>φορος κύριος</t>
  </si>
  <si>
    <t>από φόρο zηλ = 4.675,96 … αφαιρεί το 4.296,93 της τερζίδου /// ΓΙΑΤΙ ΔΕΝ το κάνει ΌΛΑ τα έτη με την ζημιά του συζήγου ;;;;;;;;;!!!!!!!!!!!!!!!!</t>
  </si>
  <si>
    <t>παρακρατησεις zηλ 2011</t>
  </si>
  <si>
    <t xml:space="preserve">zηλ = </t>
  </si>
  <si>
    <t>ταμεία zηλ</t>
  </si>
  <si>
    <t>εκπτώσεις εισοδήματος zηλ</t>
  </si>
  <si>
    <t>συμπληρωματικός φόρος</t>
  </si>
  <si>
    <t>βιβλια κατάσχεση</t>
  </si>
  <si>
    <t>zηλ = 23.234,83</t>
  </si>
  <si>
    <t>σωστό = 22.905,61</t>
  </si>
  <si>
    <t>zηλ = 1.564,19</t>
  </si>
  <si>
    <t>zηλ = λάθος λογιστή στηνν εξαγωγή κέρδους</t>
  </si>
  <si>
    <t>ενοίκιο + ασφάλιστρα</t>
  </si>
  <si>
    <t>δωρές</t>
  </si>
  <si>
    <t>φόρος &amp; συμπληρωματικός</t>
  </si>
  <si>
    <t>zηλ = 520</t>
  </si>
  <si>
    <t>φόρος λόγω εκπρόθεσμου zηλ</t>
  </si>
  <si>
    <t>επιβάρυνση φόρου απόδ zηλ</t>
  </si>
  <si>
    <t>ποσό έδρας zηλ</t>
  </si>
  <si>
    <t>ειδική εισφορά αλληλεγγύης zηλ</t>
  </si>
  <si>
    <t>zηλ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</si>
  <si>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</si>
  <si>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</si>
  <si>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</si>
  <si>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281φ = διπλοπληρωμή ΤΑΝ -9% σε προσύμφωνα  του παππού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</si>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</sst>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68">
    <xf numFmtId="0" fontId="0" fillId="0" borderId="0" xfId="0"/>
    <xf numFmtId="0" fontId="4" fillId="0" borderId="1" xfId="0" applyFont="1" applyBorder="1"/>
    <xf numFmtId="43" fontId="4" fillId="0" borderId="0" xfId="1" applyFont="1"/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4" fillId="0" borderId="1" xfId="1" applyFont="1" applyBorder="1"/>
    <xf numFmtId="0" fontId="9" fillId="0" borderId="1" xfId="0" applyFont="1" applyBorder="1"/>
    <xf numFmtId="43" fontId="4" fillId="3" borderId="1" xfId="1" applyFont="1" applyFill="1" applyBorder="1"/>
    <xf numFmtId="43" fontId="4" fillId="0" borderId="1" xfId="1" applyFont="1" applyFill="1" applyBorder="1"/>
    <xf numFmtId="0" fontId="13" fillId="5" borderId="0" xfId="0" applyFont="1" applyFill="1" applyAlignment="1">
      <alignment horizontal="center"/>
    </xf>
    <xf numFmtId="0" fontId="4" fillId="0" borderId="1" xfId="0" applyFont="1" applyFill="1" applyBorder="1"/>
    <xf numFmtId="43" fontId="4" fillId="4" borderId="1" xfId="1" applyFont="1" applyFill="1" applyBorder="1"/>
    <xf numFmtId="43" fontId="4" fillId="0" borderId="0" xfId="0" applyNumberFormat="1" applyFont="1"/>
    <xf numFmtId="0" fontId="10" fillId="0" borderId="0" xfId="0" applyFont="1"/>
    <xf numFmtId="43" fontId="4" fillId="0" borderId="0" xfId="1" applyFont="1" applyFill="1" applyBorder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Fill="1" applyAlignment="1"/>
    <xf numFmtId="0" fontId="8" fillId="0" borderId="0" xfId="0" applyFont="1" applyFill="1" applyAlignment="1">
      <alignment wrapText="1"/>
    </xf>
    <xf numFmtId="43" fontId="10" fillId="0" borderId="1" xfId="1" applyFont="1" applyFill="1" applyBorder="1"/>
    <xf numFmtId="43" fontId="4" fillId="0" borderId="1" xfId="1" applyFont="1" applyBorder="1" applyAlignment="1"/>
    <xf numFmtId="0" fontId="4" fillId="0" borderId="0" xfId="0" applyFont="1" applyFill="1" applyBorder="1" applyAlignment="1"/>
    <xf numFmtId="43" fontId="10" fillId="0" borderId="0" xfId="1" applyFont="1"/>
    <xf numFmtId="0" fontId="4" fillId="0" borderId="0" xfId="0" applyFont="1"/>
    <xf numFmtId="0" fontId="4" fillId="0" borderId="1" xfId="0" applyFont="1" applyBorder="1" applyAlignment="1"/>
    <xf numFmtId="0" fontId="4" fillId="0" borderId="0" xfId="0" applyFont="1"/>
    <xf numFmtId="43" fontId="4" fillId="0" borderId="0" xfId="1" applyFont="1" applyFill="1"/>
    <xf numFmtId="43" fontId="5" fillId="0" borderId="1" xfId="1" applyFont="1" applyFill="1" applyBorder="1"/>
    <xf numFmtId="43" fontId="10" fillId="0" borderId="1" xfId="1" applyFont="1" applyBorder="1"/>
    <xf numFmtId="43" fontId="10" fillId="0" borderId="0" xfId="0" applyNumberFormat="1" applyFont="1"/>
    <xf numFmtId="43" fontId="10" fillId="0" borderId="1" xfId="1" applyFont="1" applyBorder="1" applyAlignment="1">
      <alignment horizontal="center"/>
    </xf>
    <xf numFmtId="0" fontId="4" fillId="0" borderId="0" xfId="0" applyFont="1"/>
    <xf numFmtId="43" fontId="10" fillId="0" borderId="0" xfId="1" applyFont="1" applyFill="1"/>
    <xf numFmtId="43" fontId="5" fillId="0" borderId="1" xfId="1" applyFont="1" applyBorder="1" applyAlignment="1">
      <alignment horizontal="center"/>
    </xf>
    <xf numFmtId="43" fontId="5" fillId="0" borderId="1" xfId="1" applyFont="1" applyBorder="1"/>
    <xf numFmtId="43" fontId="4" fillId="9" borderId="1" xfId="1" applyFont="1" applyFill="1" applyBorder="1" applyAlignment="1">
      <alignment horizontal="center"/>
    </xf>
    <xf numFmtId="43" fontId="5" fillId="0" borderId="0" xfId="0" applyNumberFormat="1" applyFont="1"/>
    <xf numFmtId="43" fontId="6" fillId="0" borderId="0" xfId="0" applyNumberFormat="1" applyFont="1"/>
    <xf numFmtId="43" fontId="4" fillId="2" borderId="1" xfId="1" applyFont="1" applyFill="1" applyBorder="1"/>
    <xf numFmtId="0" fontId="5" fillId="0" borderId="0" xfId="0" applyFont="1"/>
    <xf numFmtId="0" fontId="10" fillId="0" borderId="0" xfId="0" applyFont="1" applyFill="1" applyAlignment="1">
      <alignment horizontal="left"/>
    </xf>
    <xf numFmtId="0" fontId="4" fillId="0" borderId="0" xfId="0" applyFont="1" applyFill="1"/>
    <xf numFmtId="14" fontId="4" fillId="0" borderId="1" xfId="1" applyNumberFormat="1" applyFont="1" applyFill="1" applyBorder="1"/>
    <xf numFmtId="43" fontId="4" fillId="8" borderId="1" xfId="1" applyFont="1" applyFill="1" applyBorder="1"/>
    <xf numFmtId="43" fontId="10" fillId="0" borderId="0" xfId="1" applyFont="1" applyBorder="1"/>
    <xf numFmtId="43" fontId="4" fillId="9" borderId="1" xfId="1" applyFont="1" applyFill="1" applyBorder="1"/>
    <xf numFmtId="43" fontId="10" fillId="9" borderId="1" xfId="1" applyFont="1" applyFill="1" applyBorder="1"/>
    <xf numFmtId="43" fontId="5" fillId="0" borderId="0" xfId="1" applyFont="1"/>
    <xf numFmtId="4" fontId="5" fillId="0" borderId="0" xfId="0" applyNumberFormat="1" applyFont="1"/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left"/>
    </xf>
    <xf numFmtId="0" fontId="6" fillId="6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/>
    </xf>
    <xf numFmtId="0" fontId="6" fillId="0" borderId="3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FF00FF"/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topLeftCell="A61" workbookViewId="0">
      <selection activeCell="A85" sqref="A85"/>
    </sheetView>
  </sheetViews>
  <sheetFormatPr defaultRowHeight="12.75"/>
  <cols>
    <col min="1" max="1" width="30.6640625" style="27" customWidth="1"/>
    <col min="2" max="5" width="11.44140625" style="27" bestFit="1" customWidth="1"/>
    <col min="6" max="6" width="9.44140625" style="27" bestFit="1" customWidth="1"/>
    <col min="7" max="7" width="9.21875" style="27" bestFit="1" customWidth="1"/>
    <col min="8" max="8" width="10.109375" style="27" customWidth="1"/>
    <col min="9" max="9" width="9.21875" style="27" bestFit="1" customWidth="1"/>
    <col min="10" max="11" width="8.88671875" style="27"/>
    <col min="12" max="12" width="9.21875" style="27" bestFit="1" customWidth="1"/>
    <col min="13" max="13" width="8.88671875" style="27"/>
    <col min="14" max="14" width="23.5546875" style="27" bestFit="1" customWidth="1"/>
    <col min="15" max="16384" width="8.88671875" style="27"/>
  </cols>
  <sheetData>
    <row r="1" spans="1:5">
      <c r="A1" s="10">
        <v>2011</v>
      </c>
      <c r="B1" s="65" t="s">
        <v>21</v>
      </c>
      <c r="C1" s="65"/>
      <c r="D1" s="3"/>
      <c r="E1" s="3"/>
    </row>
    <row r="2" spans="1:5">
      <c r="B2" s="4" t="s">
        <v>2</v>
      </c>
      <c r="C2" s="5" t="s">
        <v>3</v>
      </c>
    </row>
    <row r="3" spans="1:5">
      <c r="A3" s="1" t="s">
        <v>1</v>
      </c>
      <c r="B3" s="6"/>
      <c r="C3" s="6">
        <v>2776.95</v>
      </c>
    </row>
    <row r="4" spans="1:5">
      <c r="A4" s="1" t="s">
        <v>0</v>
      </c>
      <c r="B4" s="6"/>
      <c r="C4" s="6">
        <v>309.74</v>
      </c>
    </row>
    <row r="5" spans="1:5">
      <c r="A5" s="1" t="s">
        <v>4</v>
      </c>
      <c r="B5" s="6">
        <v>2113.15</v>
      </c>
      <c r="C5" s="6">
        <f>C3-C4</f>
        <v>2467.21</v>
      </c>
      <c r="D5" s="13">
        <f>B5-C5</f>
        <v>-354.05999999999995</v>
      </c>
    </row>
    <row r="6" spans="1:5">
      <c r="B6" s="2"/>
      <c r="C6" s="2"/>
      <c r="D6" s="13"/>
    </row>
    <row r="7" spans="1:5">
      <c r="A7" s="1" t="s">
        <v>5</v>
      </c>
      <c r="B7" s="6">
        <v>2483.6799999999998</v>
      </c>
      <c r="C7" s="6">
        <v>2787.28</v>
      </c>
      <c r="D7" s="13"/>
    </row>
    <row r="8" spans="1:5">
      <c r="A8" s="1" t="s">
        <v>6</v>
      </c>
      <c r="B8" s="6">
        <v>144.68</v>
      </c>
      <c r="C8" s="6">
        <v>144.68</v>
      </c>
      <c r="D8" s="13"/>
    </row>
    <row r="9" spans="1:5">
      <c r="A9" s="1" t="s">
        <v>4</v>
      </c>
      <c r="B9" s="6">
        <f>B7-B8</f>
        <v>2339</v>
      </c>
      <c r="C9" s="6">
        <f>C7-C8</f>
        <v>2642.6000000000004</v>
      </c>
      <c r="D9" s="13">
        <f t="shared" ref="D9:D17" si="0">B9-C9</f>
        <v>-303.60000000000036</v>
      </c>
    </row>
    <row r="10" spans="1:5">
      <c r="B10" s="2"/>
      <c r="C10" s="2"/>
      <c r="D10" s="13"/>
    </row>
    <row r="11" spans="1:5">
      <c r="A11" s="1" t="s">
        <v>7</v>
      </c>
      <c r="B11" s="6">
        <v>2963.8</v>
      </c>
      <c r="C11" s="6">
        <v>3215.17</v>
      </c>
      <c r="D11" s="13"/>
    </row>
    <row r="12" spans="1:5">
      <c r="A12" s="1" t="s">
        <v>8</v>
      </c>
      <c r="B12" s="6">
        <v>140.16</v>
      </c>
      <c r="C12" s="6">
        <v>140.16</v>
      </c>
      <c r="D12" s="13"/>
    </row>
    <row r="13" spans="1:5">
      <c r="A13" s="1" t="s">
        <v>4</v>
      </c>
      <c r="B13" s="6">
        <f>B11-B12</f>
        <v>2823.6400000000003</v>
      </c>
      <c r="C13" s="6">
        <f>C11-C12</f>
        <v>3075.01</v>
      </c>
      <c r="D13" s="13">
        <f t="shared" si="0"/>
        <v>-251.36999999999989</v>
      </c>
    </row>
    <row r="14" spans="1:5">
      <c r="B14" s="2"/>
      <c r="C14" s="2"/>
      <c r="D14" s="13">
        <f t="shared" si="0"/>
        <v>0</v>
      </c>
    </row>
    <row r="15" spans="1:5">
      <c r="A15" s="1" t="s">
        <v>9</v>
      </c>
      <c r="B15" s="6">
        <v>2088.9899999999998</v>
      </c>
      <c r="C15" s="6">
        <v>2195.3200000000002</v>
      </c>
      <c r="D15" s="13"/>
    </row>
    <row r="16" spans="1:5">
      <c r="A16" s="1" t="s">
        <v>10</v>
      </c>
      <c r="B16" s="6">
        <v>184.04</v>
      </c>
      <c r="C16" s="6">
        <v>174.99</v>
      </c>
      <c r="D16" s="13"/>
    </row>
    <row r="17" spans="1:13">
      <c r="A17" s="1" t="s">
        <v>4</v>
      </c>
      <c r="B17" s="6">
        <f>B15-B16</f>
        <v>1904.9499999999998</v>
      </c>
      <c r="C17" s="6">
        <f>C15-C16</f>
        <v>2020.3300000000002</v>
      </c>
      <c r="D17" s="13">
        <f t="shared" si="0"/>
        <v>-115.38000000000034</v>
      </c>
    </row>
    <row r="18" spans="1:13">
      <c r="B18" s="2"/>
      <c r="C18" s="2"/>
    </row>
    <row r="19" spans="1:13">
      <c r="A19" s="28" t="s">
        <v>11</v>
      </c>
      <c r="B19" s="24">
        <f>B5+B9+B13+B17</f>
        <v>9180.74</v>
      </c>
      <c r="C19" s="24">
        <f>C5+C9+C13+C17</f>
        <v>10205.150000000001</v>
      </c>
    </row>
    <row r="20" spans="1:13" ht="15.75">
      <c r="A20" s="67" t="s">
        <v>58</v>
      </c>
      <c r="B20" s="67"/>
      <c r="C20" s="67"/>
      <c r="J20" s="35"/>
      <c r="K20" s="35"/>
      <c r="L20" s="35"/>
      <c r="M20" s="35"/>
    </row>
    <row r="21" spans="1:13">
      <c r="B21" s="4" t="s">
        <v>2</v>
      </c>
      <c r="C21" s="5" t="s">
        <v>3</v>
      </c>
      <c r="G21" s="35" t="s">
        <v>95</v>
      </c>
      <c r="J21" s="35"/>
      <c r="K21" s="35"/>
      <c r="L21" s="35"/>
      <c r="M21" s="35"/>
    </row>
    <row r="22" spans="1:13">
      <c r="A22" s="7" t="s">
        <v>12</v>
      </c>
      <c r="B22" s="6">
        <v>61317.52</v>
      </c>
      <c r="C22" s="32">
        <v>60160.56</v>
      </c>
      <c r="D22" s="26"/>
      <c r="E22" s="13"/>
      <c r="G22" s="51">
        <v>27079</v>
      </c>
      <c r="J22" s="35"/>
      <c r="K22" s="35"/>
      <c r="L22" s="35"/>
      <c r="M22" s="35"/>
    </row>
    <row r="23" spans="1:13">
      <c r="A23" s="11" t="s">
        <v>22</v>
      </c>
      <c r="B23" s="9"/>
      <c r="C23" s="9"/>
      <c r="G23" s="51"/>
      <c r="J23" s="35"/>
      <c r="K23" s="35"/>
      <c r="L23" s="35"/>
      <c r="M23" s="35"/>
    </row>
    <row r="24" spans="1:13">
      <c r="A24" s="7" t="s">
        <v>13</v>
      </c>
      <c r="B24" s="6">
        <f>SUM(D25:D41)</f>
        <v>35193.980000000003</v>
      </c>
      <c r="C24" s="32">
        <f>SUM(E25:E41)</f>
        <v>53652.130000000005</v>
      </c>
      <c r="D24" s="4" t="s">
        <v>2</v>
      </c>
      <c r="E24" s="5" t="s">
        <v>3</v>
      </c>
      <c r="G24" s="51">
        <v>4173.3900000000003</v>
      </c>
      <c r="J24" s="35"/>
      <c r="K24" s="35"/>
      <c r="L24" s="35"/>
      <c r="M24" s="35"/>
    </row>
    <row r="25" spans="1:13">
      <c r="A25" s="1" t="s">
        <v>14</v>
      </c>
      <c r="B25" s="8"/>
      <c r="C25" s="8"/>
      <c r="D25" s="6">
        <v>3468.53</v>
      </c>
      <c r="E25" s="31">
        <v>3468.53</v>
      </c>
      <c r="F25" s="2"/>
      <c r="G25" s="51"/>
      <c r="I25" s="14" t="s">
        <v>24</v>
      </c>
      <c r="J25" s="35"/>
      <c r="K25" s="35"/>
      <c r="L25" s="35"/>
      <c r="M25" s="35"/>
    </row>
    <row r="26" spans="1:13">
      <c r="A26" s="1" t="s">
        <v>19</v>
      </c>
      <c r="B26" s="8"/>
      <c r="C26" s="8"/>
      <c r="D26" s="6">
        <v>1724.68</v>
      </c>
      <c r="E26" s="6">
        <v>1724.68</v>
      </c>
      <c r="G26" s="51"/>
      <c r="I26" s="33" t="s">
        <v>25</v>
      </c>
      <c r="J26" s="35"/>
      <c r="K26" s="35"/>
      <c r="L26" s="35"/>
      <c r="M26" s="35"/>
    </row>
    <row r="27" spans="1:13">
      <c r="A27" s="1" t="s">
        <v>15</v>
      </c>
      <c r="B27" s="8"/>
      <c r="C27" s="8"/>
      <c r="D27" s="6">
        <v>21892.99</v>
      </c>
      <c r="E27" s="6">
        <v>21892.99</v>
      </c>
      <c r="G27" s="51">
        <v>1230.53</v>
      </c>
      <c r="J27" s="35"/>
      <c r="K27" s="35"/>
      <c r="L27" s="35"/>
      <c r="M27" s="35"/>
    </row>
    <row r="28" spans="1:13">
      <c r="A28" s="1" t="s">
        <v>16</v>
      </c>
      <c r="B28" s="8"/>
      <c r="C28" s="8"/>
      <c r="D28" s="6">
        <v>300</v>
      </c>
      <c r="E28" s="6"/>
      <c r="G28" s="51">
        <v>2114.77</v>
      </c>
      <c r="J28" s="35"/>
      <c r="K28" s="35"/>
      <c r="L28" s="35"/>
      <c r="M28" s="35"/>
    </row>
    <row r="29" spans="1:13">
      <c r="A29" s="1" t="s">
        <v>56</v>
      </c>
      <c r="B29" s="8"/>
      <c r="C29" s="8"/>
      <c r="D29" s="6"/>
      <c r="E29" s="6"/>
      <c r="G29" s="51">
        <v>100</v>
      </c>
      <c r="J29" s="35"/>
      <c r="K29" s="35"/>
      <c r="L29" s="35"/>
      <c r="M29" s="35"/>
    </row>
    <row r="30" spans="1:13">
      <c r="A30" s="1" t="s">
        <v>20</v>
      </c>
      <c r="B30" s="8"/>
      <c r="C30" s="8"/>
      <c r="D30" s="6">
        <v>7807.78</v>
      </c>
      <c r="E30" s="32">
        <v>8409.4699999999993</v>
      </c>
      <c r="G30" s="51">
        <v>727.09</v>
      </c>
      <c r="J30" s="43"/>
      <c r="K30" s="14"/>
      <c r="L30" s="35"/>
      <c r="M30" s="35"/>
    </row>
    <row r="31" spans="1:13" s="35" customFormat="1">
      <c r="A31" s="1" t="s">
        <v>66</v>
      </c>
      <c r="B31" s="8"/>
      <c r="C31" s="8"/>
      <c r="D31" s="6"/>
      <c r="E31" s="32">
        <v>6056.08</v>
      </c>
      <c r="L31" s="2"/>
    </row>
    <row r="32" spans="1:13" s="35" customFormat="1">
      <c r="A32" s="1"/>
      <c r="B32" s="8"/>
      <c r="C32" s="8"/>
      <c r="D32" s="6"/>
      <c r="E32" s="32">
        <v>5463.69</v>
      </c>
      <c r="F32" s="14" t="s">
        <v>96</v>
      </c>
      <c r="J32" s="26"/>
      <c r="K32" s="2"/>
    </row>
    <row r="33" spans="1:25" s="35" customFormat="1">
      <c r="A33" s="1"/>
      <c r="B33" s="8"/>
      <c r="C33" s="8"/>
      <c r="D33" s="6"/>
      <c r="E33" s="32">
        <v>5463.69</v>
      </c>
      <c r="F33" s="14" t="s">
        <v>97</v>
      </c>
      <c r="J33" s="26"/>
      <c r="K33" s="2"/>
    </row>
    <row r="34" spans="1:25" s="35" customFormat="1">
      <c r="A34" s="1"/>
      <c r="B34" s="8"/>
      <c r="C34" s="8"/>
      <c r="D34" s="6"/>
      <c r="E34" s="12"/>
      <c r="F34" s="14" t="s">
        <v>98</v>
      </c>
      <c r="J34" s="26"/>
      <c r="K34" s="2"/>
    </row>
    <row r="35" spans="1:25" s="35" customFormat="1">
      <c r="A35" s="1"/>
      <c r="B35" s="8"/>
      <c r="C35" s="8"/>
      <c r="D35" s="6"/>
      <c r="E35" s="12"/>
      <c r="F35" s="14" t="s">
        <v>99</v>
      </c>
      <c r="J35" s="26"/>
      <c r="K35" s="2"/>
    </row>
    <row r="36" spans="1:25" s="35" customFormat="1">
      <c r="A36" s="1"/>
      <c r="B36" s="8"/>
      <c r="C36" s="8"/>
      <c r="D36" s="6"/>
      <c r="E36" s="12">
        <v>299.5</v>
      </c>
      <c r="F36" s="44" t="s">
        <v>100</v>
      </c>
      <c r="J36" s="26"/>
      <c r="K36" s="2"/>
    </row>
    <row r="37" spans="1:25" s="35" customFormat="1">
      <c r="A37" s="1"/>
      <c r="B37" s="8"/>
      <c r="C37" s="8"/>
      <c r="D37" s="6"/>
      <c r="E37" s="9">
        <v>299.5</v>
      </c>
      <c r="F37" s="54" t="s">
        <v>101</v>
      </c>
      <c r="J37" s="26"/>
      <c r="K37" s="2"/>
    </row>
    <row r="38" spans="1:25" s="35" customFormat="1">
      <c r="A38" s="1"/>
      <c r="B38" s="8"/>
      <c r="C38" s="8"/>
      <c r="D38" s="6"/>
      <c r="E38" s="9">
        <v>287</v>
      </c>
      <c r="F38" s="14" t="s">
        <v>102</v>
      </c>
      <c r="J38" s="26"/>
      <c r="K38" s="2"/>
    </row>
    <row r="39" spans="1:25" s="35" customFormat="1">
      <c r="A39" s="1"/>
      <c r="B39" s="8"/>
      <c r="C39" s="8"/>
      <c r="D39" s="6"/>
      <c r="E39" s="9">
        <v>287</v>
      </c>
      <c r="F39" s="14" t="s">
        <v>103</v>
      </c>
      <c r="J39" s="26"/>
      <c r="K39" s="2"/>
    </row>
    <row r="40" spans="1:25" s="35" customFormat="1">
      <c r="A40" s="1"/>
      <c r="B40" s="8"/>
      <c r="C40" s="8"/>
      <c r="D40" s="6"/>
      <c r="E40" s="12"/>
      <c r="F40" s="14" t="s">
        <v>104</v>
      </c>
      <c r="J40" s="26"/>
      <c r="K40" s="2"/>
    </row>
    <row r="41" spans="1:25" s="35" customFormat="1">
      <c r="A41" s="1"/>
      <c r="B41" s="8"/>
      <c r="C41" s="8"/>
      <c r="D41" s="6"/>
      <c r="E41" s="12"/>
      <c r="F41" s="14" t="s">
        <v>105</v>
      </c>
      <c r="J41" s="26"/>
      <c r="K41" s="2"/>
    </row>
    <row r="42" spans="1:25">
      <c r="A42" s="7" t="s">
        <v>17</v>
      </c>
      <c r="B42" s="6">
        <f>B22-B24</f>
        <v>26123.539999999994</v>
      </c>
      <c r="C42" s="32">
        <f>C22-C24</f>
        <v>6508.429999999993</v>
      </c>
      <c r="E42" s="43" t="s">
        <v>83</v>
      </c>
      <c r="F42" s="35"/>
      <c r="G42" s="14" t="s">
        <v>84</v>
      </c>
      <c r="I42" s="14"/>
      <c r="J42" s="26"/>
      <c r="K42" s="35"/>
      <c r="L42" s="35"/>
      <c r="M42" s="35"/>
    </row>
    <row r="43" spans="1:25">
      <c r="J43" s="26"/>
      <c r="K43" s="35"/>
      <c r="L43" s="35"/>
      <c r="M43" s="35"/>
    </row>
    <row r="44" spans="1:25" s="35" customFormat="1">
      <c r="A44" s="11" t="s">
        <v>82</v>
      </c>
      <c r="B44" s="47" t="s">
        <v>70</v>
      </c>
      <c r="C44" s="45"/>
      <c r="J44" s="26"/>
    </row>
    <row r="45" spans="1:25" s="35" customFormat="1">
      <c r="A45" s="1" t="s">
        <v>27</v>
      </c>
      <c r="B45" s="9"/>
      <c r="C45" s="46"/>
      <c r="D45" s="43"/>
      <c r="E45" s="43" t="s">
        <v>78</v>
      </c>
      <c r="I45" s="13"/>
      <c r="J45" s="26"/>
    </row>
    <row r="46" spans="1:25" s="35" customFormat="1">
      <c r="J46" s="26"/>
    </row>
    <row r="47" spans="1:25">
      <c r="J47" s="26"/>
      <c r="N47" s="35"/>
      <c r="O47" s="35"/>
      <c r="P47" s="35"/>
      <c r="Q47" s="35"/>
      <c r="R47" s="35"/>
    </row>
    <row r="48" spans="1:25" ht="15.75">
      <c r="A48" s="66" t="s">
        <v>59</v>
      </c>
      <c r="B48" s="66"/>
      <c r="C48" s="66"/>
      <c r="D48" s="15"/>
      <c r="G48" s="14"/>
      <c r="J48" s="26"/>
      <c r="N48" s="35"/>
      <c r="O48" s="35"/>
      <c r="P48" s="35"/>
      <c r="Q48" s="35"/>
      <c r="R48" s="35"/>
      <c r="S48" s="35"/>
      <c r="T48" s="14"/>
      <c r="U48" s="35"/>
      <c r="V48" s="35"/>
      <c r="W48" s="35"/>
      <c r="X48" s="35"/>
      <c r="Y48" s="35"/>
    </row>
    <row r="49" spans="1:25">
      <c r="B49" s="4" t="s">
        <v>2</v>
      </c>
      <c r="C49" s="5" t="s">
        <v>3</v>
      </c>
      <c r="D49" s="15" t="s">
        <v>50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>
      <c r="A50" s="1" t="s">
        <v>18</v>
      </c>
      <c r="B50" s="6">
        <f>B42</f>
        <v>26123.539999999994</v>
      </c>
      <c r="C50" s="32">
        <f>C42</f>
        <v>6508.429999999993</v>
      </c>
      <c r="D50" s="2"/>
      <c r="E50" s="43" t="s">
        <v>83</v>
      </c>
      <c r="F50" s="35"/>
      <c r="G50" s="14" t="s">
        <v>84</v>
      </c>
      <c r="N50" s="35"/>
      <c r="O50" s="35"/>
      <c r="P50" s="35"/>
      <c r="Q50" s="35"/>
      <c r="R50" s="35"/>
      <c r="S50" s="35"/>
      <c r="T50" s="13"/>
      <c r="U50" s="35"/>
      <c r="V50" s="35"/>
      <c r="W50" s="35"/>
      <c r="X50" s="35"/>
      <c r="Y50" s="35"/>
    </row>
    <row r="51" spans="1:25" s="35" customFormat="1">
      <c r="A51" s="1" t="s">
        <v>79</v>
      </c>
      <c r="B51" s="6"/>
      <c r="C51" s="32"/>
      <c r="D51" s="2"/>
      <c r="E51" s="13"/>
      <c r="G51" s="13"/>
      <c r="T51" s="13"/>
    </row>
    <row r="52" spans="1:25" s="35" customFormat="1">
      <c r="A52" s="1" t="s">
        <v>23</v>
      </c>
      <c r="B52" s="6"/>
      <c r="C52" s="38"/>
      <c r="D52" s="2"/>
      <c r="E52" s="43" t="s">
        <v>90</v>
      </c>
      <c r="G52" s="13"/>
      <c r="T52" s="13"/>
    </row>
    <row r="53" spans="1:25" s="35" customFormat="1">
      <c r="A53" s="1" t="s">
        <v>61</v>
      </c>
      <c r="B53" s="17">
        <v>10058.75</v>
      </c>
      <c r="C53" s="49">
        <v>0</v>
      </c>
      <c r="D53" s="2"/>
      <c r="E53" s="13"/>
      <c r="G53" s="13"/>
      <c r="T53" s="13"/>
    </row>
    <row r="54" spans="1:25" s="35" customFormat="1">
      <c r="A54" s="1" t="s">
        <v>86</v>
      </c>
      <c r="B54" s="6"/>
      <c r="C54" s="32">
        <v>329.22</v>
      </c>
      <c r="D54" s="48">
        <v>329.22</v>
      </c>
      <c r="E54" s="13"/>
      <c r="G54" s="13"/>
      <c r="T54" s="13"/>
    </row>
    <row r="55" spans="1:25">
      <c r="A55" s="1" t="s">
        <v>79</v>
      </c>
      <c r="B55" s="49"/>
      <c r="C55" s="49"/>
      <c r="D55" s="2"/>
      <c r="N55" s="35"/>
      <c r="O55" s="35"/>
      <c r="P55" s="35"/>
      <c r="Q55" s="35"/>
      <c r="R55" s="35"/>
      <c r="S55" s="35"/>
      <c r="T55" s="13"/>
      <c r="U55" s="35"/>
      <c r="V55" s="35"/>
      <c r="W55" s="35"/>
      <c r="X55" s="35"/>
      <c r="Y55" s="35"/>
    </row>
    <row r="56" spans="1:25">
      <c r="A56" s="1" t="s">
        <v>19</v>
      </c>
      <c r="B56" s="6">
        <v>1724.68</v>
      </c>
      <c r="C56" s="6">
        <v>1724.68</v>
      </c>
      <c r="D56" s="2"/>
      <c r="E56" s="2"/>
      <c r="H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>
      <c r="A57" s="1" t="s">
        <v>51</v>
      </c>
      <c r="B57" s="6">
        <v>1724.68</v>
      </c>
      <c r="C57" s="6">
        <v>1724.68</v>
      </c>
      <c r="D57" s="2">
        <v>51.74</v>
      </c>
      <c r="E57" s="2"/>
      <c r="H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>
      <c r="A58" s="1" t="s">
        <v>44</v>
      </c>
      <c r="B58" s="6"/>
      <c r="C58" s="9"/>
      <c r="D58" s="2"/>
      <c r="E58" s="2"/>
      <c r="G58" s="13"/>
      <c r="H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>
      <c r="A59" s="1" t="s">
        <v>52</v>
      </c>
      <c r="B59" s="6"/>
      <c r="C59" s="6"/>
      <c r="D59" s="2"/>
      <c r="E59" s="2"/>
      <c r="G59" s="13"/>
      <c r="H59" s="35"/>
      <c r="I59" s="13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>
      <c r="A60" s="1" t="s">
        <v>49</v>
      </c>
      <c r="B60" s="42"/>
      <c r="C60" s="12"/>
      <c r="D60" s="2">
        <v>3000</v>
      </c>
      <c r="E60" s="2"/>
      <c r="G60" s="13"/>
      <c r="H60" s="2"/>
      <c r="N60" s="35"/>
      <c r="O60" s="35"/>
      <c r="P60" s="35"/>
      <c r="Q60" s="35"/>
      <c r="R60" s="35"/>
      <c r="S60" s="35"/>
      <c r="T60" s="13"/>
      <c r="U60" s="35"/>
      <c r="V60" s="35"/>
      <c r="W60" s="35"/>
      <c r="X60" s="35"/>
      <c r="Y60" s="35"/>
    </row>
    <row r="61" spans="1:25">
      <c r="A61" s="1" t="s">
        <v>48</v>
      </c>
      <c r="B61" s="6"/>
      <c r="C61" s="9"/>
      <c r="D61" s="2"/>
      <c r="G61" s="13"/>
      <c r="H61" s="2"/>
      <c r="I61" s="13"/>
      <c r="N61" s="35"/>
      <c r="O61" s="35"/>
      <c r="P61" s="35"/>
      <c r="Q61" s="35"/>
      <c r="R61" s="35"/>
      <c r="S61" s="35"/>
      <c r="T61" s="13"/>
      <c r="U61" s="35"/>
      <c r="V61" s="13"/>
      <c r="W61" s="35"/>
      <c r="X61" s="35"/>
      <c r="Y61" s="35"/>
    </row>
    <row r="62" spans="1:25">
      <c r="A62" s="1" t="s">
        <v>53</v>
      </c>
      <c r="B62" s="6">
        <v>3360</v>
      </c>
      <c r="C62" s="6">
        <v>3360</v>
      </c>
      <c r="D62" s="2">
        <v>55.92</v>
      </c>
      <c r="G62" s="13"/>
      <c r="H62" s="2"/>
      <c r="N62" s="35"/>
      <c r="O62" s="35"/>
      <c r="P62" s="35"/>
      <c r="Q62" s="35"/>
      <c r="R62" s="35"/>
      <c r="S62" s="35"/>
      <c r="T62" s="13"/>
      <c r="U62" s="35"/>
      <c r="V62" s="35"/>
      <c r="W62" s="35"/>
      <c r="X62" s="35"/>
      <c r="Y62" s="35"/>
    </row>
    <row r="63" spans="1:25">
      <c r="A63" s="1" t="s">
        <v>65</v>
      </c>
      <c r="B63" s="49"/>
      <c r="C63" s="49"/>
      <c r="D63" s="2"/>
      <c r="G63" s="13"/>
      <c r="H63" s="2"/>
      <c r="I63" s="13"/>
      <c r="N63" s="35"/>
      <c r="O63" s="35"/>
      <c r="P63" s="35"/>
      <c r="Q63" s="35"/>
      <c r="R63" s="35"/>
      <c r="S63" s="35"/>
      <c r="T63" s="13"/>
      <c r="U63" s="2"/>
      <c r="V63" s="13"/>
      <c r="W63" s="35"/>
      <c r="X63" s="35"/>
      <c r="Y63" s="35"/>
    </row>
    <row r="64" spans="1:25">
      <c r="A64" s="1" t="s">
        <v>47</v>
      </c>
      <c r="B64" s="6">
        <v>15362.22</v>
      </c>
      <c r="C64" s="6">
        <v>15362.22</v>
      </c>
      <c r="D64" s="36">
        <v>750</v>
      </c>
      <c r="H64" s="2"/>
      <c r="I64" s="2"/>
      <c r="N64" s="35"/>
      <c r="O64" s="35"/>
      <c r="P64" s="35"/>
      <c r="Q64" s="35"/>
      <c r="R64" s="35"/>
      <c r="S64" s="35"/>
      <c r="T64" s="13"/>
      <c r="U64" s="2"/>
      <c r="V64" s="35"/>
      <c r="W64" s="35"/>
      <c r="X64" s="35"/>
      <c r="Y64" s="35"/>
    </row>
    <row r="65" spans="1:25" s="29" customFormat="1">
      <c r="A65" s="1" t="s">
        <v>63</v>
      </c>
      <c r="B65" s="6"/>
      <c r="C65" s="23">
        <v>604.04</v>
      </c>
      <c r="D65" s="30"/>
      <c r="E65" s="14" t="s">
        <v>64</v>
      </c>
      <c r="H65" s="2"/>
      <c r="I65" s="2"/>
      <c r="N65" s="35"/>
      <c r="O65" s="35"/>
      <c r="P65" s="35"/>
      <c r="Q65" s="35"/>
      <c r="R65" s="35"/>
      <c r="S65" s="35"/>
      <c r="T65" s="13"/>
      <c r="U65" s="2"/>
      <c r="V65" s="13"/>
      <c r="W65" s="35"/>
      <c r="X65" s="35"/>
      <c r="Y65" s="35"/>
    </row>
    <row r="66" spans="1:25">
      <c r="A66" s="1" t="s">
        <v>43</v>
      </c>
      <c r="B66" s="6">
        <v>1462</v>
      </c>
      <c r="C66" s="9">
        <v>1462</v>
      </c>
      <c r="D66" s="2">
        <v>134.12</v>
      </c>
      <c r="E66" s="43" t="s">
        <v>85</v>
      </c>
      <c r="N66" s="35"/>
      <c r="O66" s="35"/>
      <c r="P66" s="35"/>
      <c r="Q66" s="35"/>
      <c r="R66" s="35"/>
      <c r="S66" s="35"/>
      <c r="T66" s="13"/>
      <c r="U66" s="2"/>
      <c r="V66" s="13"/>
      <c r="W66" s="35"/>
      <c r="X66" s="35"/>
      <c r="Y66" s="35"/>
    </row>
    <row r="67" spans="1:25">
      <c r="N67" s="35"/>
      <c r="O67" s="35"/>
      <c r="P67" s="35"/>
      <c r="Q67" s="35"/>
      <c r="R67" s="35"/>
      <c r="S67" s="35"/>
      <c r="T67" s="13"/>
      <c r="U67" s="2"/>
      <c r="V67" s="13"/>
      <c r="W67" s="35"/>
      <c r="X67" s="35"/>
      <c r="Y67" s="35"/>
    </row>
    <row r="68" spans="1:25" ht="15.75">
      <c r="B68" s="66" t="s">
        <v>60</v>
      </c>
      <c r="C68" s="66"/>
      <c r="E68" s="14" t="s">
        <v>95</v>
      </c>
      <c r="N68" s="35"/>
      <c r="O68" s="35"/>
      <c r="P68" s="35"/>
      <c r="Q68" s="35"/>
      <c r="R68" s="35"/>
      <c r="S68" s="35"/>
      <c r="T68" s="13"/>
      <c r="U68" s="2"/>
      <c r="V68" s="13"/>
      <c r="W68" s="35"/>
      <c r="X68" s="35"/>
      <c r="Y68" s="35"/>
    </row>
    <row r="69" spans="1:25">
      <c r="A69" s="1" t="s">
        <v>45</v>
      </c>
      <c r="B69" s="6">
        <v>29469.42</v>
      </c>
      <c r="C69" s="23">
        <f>C50+C70</f>
        <v>9854.309999999994</v>
      </c>
      <c r="D69" s="35"/>
      <c r="E69" s="52">
        <v>23234.83</v>
      </c>
      <c r="F69" s="35"/>
      <c r="G69" s="14" t="s">
        <v>84</v>
      </c>
      <c r="H69" s="13"/>
      <c r="N69" s="35"/>
      <c r="O69" s="35"/>
      <c r="P69" s="35"/>
      <c r="Q69" s="35"/>
      <c r="R69" s="35"/>
      <c r="S69" s="35"/>
      <c r="T69" s="35"/>
      <c r="U69" s="2"/>
      <c r="V69" s="2"/>
      <c r="W69" s="35"/>
      <c r="X69" s="35"/>
      <c r="Y69" s="35"/>
    </row>
    <row r="70" spans="1:25" s="35" customFormat="1">
      <c r="A70" s="1" t="s">
        <v>57</v>
      </c>
      <c r="B70" s="37">
        <v>3345.88</v>
      </c>
      <c r="C70" s="37">
        <v>3345.88</v>
      </c>
      <c r="E70" s="14"/>
      <c r="F70" s="13"/>
      <c r="G70" s="16"/>
      <c r="H70" s="13"/>
      <c r="U70" s="2"/>
      <c r="V70" s="2"/>
    </row>
    <row r="71" spans="1:25" s="35" customFormat="1">
      <c r="A71" s="1" t="s">
        <v>86</v>
      </c>
      <c r="B71" s="6"/>
      <c r="C71" s="32">
        <v>329.22</v>
      </c>
      <c r="E71" s="14">
        <v>329.22</v>
      </c>
      <c r="F71" s="13"/>
      <c r="G71" s="16"/>
      <c r="H71" s="13"/>
      <c r="U71" s="2"/>
      <c r="V71" s="2"/>
    </row>
    <row r="72" spans="1:25" s="35" customFormat="1">
      <c r="A72" s="1" t="s">
        <v>47</v>
      </c>
      <c r="B72" s="6"/>
      <c r="C72" s="32">
        <v>750</v>
      </c>
      <c r="E72" s="14"/>
      <c r="F72" s="13"/>
      <c r="G72" s="16"/>
      <c r="H72" s="13"/>
      <c r="U72" s="2"/>
      <c r="V72" s="2"/>
    </row>
    <row r="73" spans="1:25" s="35" customFormat="1">
      <c r="A73" s="1" t="s">
        <v>88</v>
      </c>
      <c r="B73" s="6"/>
      <c r="C73" s="32">
        <v>3000</v>
      </c>
      <c r="E73" s="14"/>
      <c r="F73" s="13"/>
      <c r="G73" s="16"/>
      <c r="H73" s="13"/>
      <c r="U73" s="2"/>
      <c r="V73" s="2"/>
    </row>
    <row r="74" spans="1:25" s="35" customFormat="1">
      <c r="A74" s="1" t="s">
        <v>80</v>
      </c>
      <c r="B74" s="49"/>
      <c r="C74" s="50"/>
      <c r="E74" s="53"/>
      <c r="F74" s="13"/>
      <c r="G74" s="16"/>
      <c r="H74" s="13"/>
      <c r="U74" s="2"/>
      <c r="V74" s="2"/>
    </row>
    <row r="75" spans="1:25" s="35" customFormat="1">
      <c r="A75" s="1" t="s">
        <v>46</v>
      </c>
      <c r="B75" s="6">
        <v>29469.42</v>
      </c>
      <c r="C75" s="32">
        <f>C69-C71-C72-C73</f>
        <v>5775.0899999999947</v>
      </c>
      <c r="E75" s="51">
        <f>E69-E71</f>
        <v>22905.61</v>
      </c>
      <c r="F75" s="13"/>
      <c r="G75" s="16"/>
      <c r="H75" s="13"/>
      <c r="U75" s="2"/>
      <c r="V75" s="2"/>
    </row>
    <row r="76" spans="1:25" s="35" customFormat="1">
      <c r="A76" s="1" t="s">
        <v>73</v>
      </c>
      <c r="B76" s="6">
        <v>5134.3</v>
      </c>
      <c r="C76" s="32">
        <v>333</v>
      </c>
      <c r="E76" s="51">
        <v>2828.71</v>
      </c>
      <c r="F76" s="13"/>
      <c r="G76" s="16"/>
      <c r="H76" s="13"/>
      <c r="U76" s="2"/>
      <c r="V76" s="2"/>
    </row>
    <row r="77" spans="1:25" s="35" customFormat="1">
      <c r="A77" s="1" t="s">
        <v>74</v>
      </c>
      <c r="B77" s="6">
        <v>190.12</v>
      </c>
      <c r="C77" s="9">
        <v>190.12</v>
      </c>
      <c r="E77" s="51">
        <v>149</v>
      </c>
      <c r="F77" s="35" t="s">
        <v>87</v>
      </c>
      <c r="G77" s="16"/>
      <c r="H77" s="13"/>
      <c r="U77" s="2"/>
      <c r="V77" s="2"/>
    </row>
    <row r="78" spans="1:25">
      <c r="A78" s="1" t="s">
        <v>81</v>
      </c>
      <c r="B78" s="6">
        <v>51.74</v>
      </c>
      <c r="C78" s="9">
        <v>51.74</v>
      </c>
      <c r="D78" s="35"/>
      <c r="E78" s="2"/>
      <c r="F78" s="13"/>
      <c r="G78" s="16"/>
      <c r="J78" s="2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>
      <c r="A79" s="1" t="s">
        <v>89</v>
      </c>
      <c r="B79" s="6">
        <v>5732.65</v>
      </c>
      <c r="C79" s="23">
        <f>C76-C77+C78</f>
        <v>194.62</v>
      </c>
      <c r="D79" s="35"/>
      <c r="E79" s="51">
        <v>3259.68</v>
      </c>
      <c r="F79" s="13"/>
      <c r="G79" s="1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s="35" customFormat="1">
      <c r="A80" s="1" t="s">
        <v>23</v>
      </c>
      <c r="B80" s="17"/>
      <c r="C80" s="34">
        <v>1148.1199999999999</v>
      </c>
      <c r="E80" s="51">
        <v>520</v>
      </c>
      <c r="F80" s="13"/>
      <c r="G80" s="16"/>
      <c r="H80" s="25"/>
    </row>
    <row r="81" spans="1:26" s="35" customFormat="1">
      <c r="A81" s="1" t="s">
        <v>61</v>
      </c>
      <c r="B81" s="17">
        <v>10058.75</v>
      </c>
      <c r="C81" s="50">
        <v>0</v>
      </c>
      <c r="E81" s="2"/>
      <c r="F81" s="13"/>
      <c r="G81" s="16"/>
      <c r="H81" s="35" t="s">
        <v>71</v>
      </c>
    </row>
    <row r="82" spans="1:26" s="35" customFormat="1">
      <c r="A82" s="1" t="s">
        <v>68</v>
      </c>
      <c r="B82" s="38">
        <v>29.17</v>
      </c>
      <c r="C82" s="38">
        <v>29.17</v>
      </c>
      <c r="E82" s="2"/>
      <c r="F82" s="13"/>
      <c r="G82" s="16"/>
      <c r="H82" s="35" t="s">
        <v>72</v>
      </c>
    </row>
    <row r="83" spans="1:26" s="35" customFormat="1">
      <c r="A83" s="1" t="s">
        <v>75</v>
      </c>
      <c r="B83" s="6">
        <v>-4296.93</v>
      </c>
      <c r="C83" s="23">
        <f>C79-C80-C81+C82</f>
        <v>-924.32999999999993</v>
      </c>
      <c r="E83" s="51">
        <v>2739.68</v>
      </c>
      <c r="F83" s="13"/>
      <c r="G83" s="16"/>
    </row>
    <row r="84" spans="1:26" s="35" customFormat="1">
      <c r="A84" s="1" t="s">
        <v>67</v>
      </c>
      <c r="B84" s="38">
        <v>736.73</v>
      </c>
      <c r="C84" s="38">
        <v>736.73</v>
      </c>
      <c r="E84" s="51"/>
      <c r="F84" s="13"/>
      <c r="G84" s="16"/>
    </row>
    <row r="85" spans="1:26" s="35" customFormat="1">
      <c r="A85" s="1" t="s">
        <v>92</v>
      </c>
      <c r="B85" s="38">
        <v>580.87</v>
      </c>
      <c r="C85" s="38">
        <v>580.87</v>
      </c>
      <c r="E85" s="51">
        <v>580.87</v>
      </c>
      <c r="F85" s="13"/>
      <c r="G85" s="16"/>
    </row>
    <row r="86" spans="1:26" s="35" customFormat="1">
      <c r="A86" s="1" t="s">
        <v>91</v>
      </c>
      <c r="B86" s="6">
        <v>82.19</v>
      </c>
      <c r="C86" s="31">
        <v>82.19</v>
      </c>
      <c r="E86" s="51">
        <v>82.19</v>
      </c>
      <c r="F86" s="13"/>
      <c r="G86" s="16"/>
    </row>
    <row r="87" spans="1:26" s="35" customFormat="1">
      <c r="A87" s="1" t="s">
        <v>77</v>
      </c>
      <c r="B87" s="17"/>
      <c r="C87" s="34">
        <v>5295.8</v>
      </c>
      <c r="E87" s="2"/>
      <c r="F87" s="13"/>
      <c r="G87" s="16"/>
    </row>
    <row r="88" spans="1:26" s="35" customFormat="1">
      <c r="A88" s="11" t="s">
        <v>26</v>
      </c>
      <c r="B88" s="31">
        <v>400</v>
      </c>
      <c r="C88" s="31">
        <v>400</v>
      </c>
      <c r="F88" s="13"/>
      <c r="G88" s="16"/>
    </row>
    <row r="89" spans="1:26" s="35" customFormat="1">
      <c r="A89" s="11" t="s">
        <v>93</v>
      </c>
      <c r="B89" s="31">
        <v>400</v>
      </c>
      <c r="C89" s="31">
        <v>400</v>
      </c>
      <c r="F89" s="13"/>
      <c r="G89" s="2"/>
      <c r="H89" s="40"/>
    </row>
    <row r="90" spans="1:26">
      <c r="A90" s="11" t="s">
        <v>69</v>
      </c>
      <c r="B90" s="31">
        <v>589.39</v>
      </c>
      <c r="C90" s="23">
        <f>C75*B90/B75</f>
        <v>115.50211355024962</v>
      </c>
      <c r="D90" s="35"/>
      <c r="E90" s="40"/>
      <c r="F90" s="13"/>
      <c r="G90" s="2"/>
      <c r="H90" s="33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s="35" customFormat="1">
      <c r="A91" s="11" t="s">
        <v>94</v>
      </c>
      <c r="B91" s="38">
        <v>464.7</v>
      </c>
      <c r="C91" s="32">
        <f>E75*B91/E69</f>
        <v>458.11555182456681</v>
      </c>
      <c r="E91" s="40"/>
      <c r="F91" s="13"/>
      <c r="G91" s="2"/>
      <c r="H91" s="33"/>
    </row>
    <row r="92" spans="1:26">
      <c r="A92" s="1" t="s">
        <v>62</v>
      </c>
      <c r="B92" s="39"/>
      <c r="C92" s="39"/>
      <c r="D92" s="35"/>
      <c r="G92" s="2"/>
      <c r="H92" s="33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>
      <c r="A93" s="1" t="s">
        <v>66</v>
      </c>
      <c r="B93" s="31"/>
      <c r="C93" s="31"/>
      <c r="D93" s="14">
        <v>6056.08</v>
      </c>
      <c r="E93" s="14"/>
      <c r="H93" s="40"/>
      <c r="M93" s="2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>
      <c r="A94" s="18" t="s">
        <v>28</v>
      </c>
      <c r="B94" s="6">
        <v>379.03</v>
      </c>
      <c r="C94" s="23">
        <f>C83+C84+C85+C86-C87+C88+C89+C90+C91</f>
        <v>-3446.7223346251835</v>
      </c>
      <c r="D94" s="35"/>
      <c r="E94" s="41">
        <f>C94-B94</f>
        <v>-3825.7523346251837</v>
      </c>
      <c r="F94" s="41"/>
      <c r="G94" s="33" t="s">
        <v>76</v>
      </c>
      <c r="I94" s="41"/>
      <c r="J94" s="35"/>
    </row>
    <row r="95" spans="1:26">
      <c r="D95" s="35"/>
      <c r="E95" s="19"/>
      <c r="F95" s="20"/>
    </row>
    <row r="96" spans="1:26">
      <c r="A96" s="14" t="s">
        <v>54</v>
      </c>
      <c r="E96" s="19"/>
      <c r="F96" s="20"/>
    </row>
    <row r="97" spans="1:7">
      <c r="A97" s="14" t="s">
        <v>55</v>
      </c>
      <c r="E97" s="19"/>
      <c r="F97" s="20"/>
    </row>
    <row r="98" spans="1:7">
      <c r="E98" s="19"/>
      <c r="F98" s="20"/>
    </row>
    <row r="99" spans="1:7" s="35" customFormat="1"/>
    <row r="100" spans="1:7" s="35" customFormat="1" ht="12.75" customHeight="1">
      <c r="A100" s="61" t="s">
        <v>39</v>
      </c>
      <c r="B100" s="61"/>
      <c r="C100" s="61"/>
      <c r="D100" s="61"/>
      <c r="E100" s="61"/>
      <c r="F100" s="61"/>
      <c r="G100" s="61"/>
    </row>
    <row r="101" spans="1:7" s="35" customFormat="1" ht="33.75" customHeight="1">
      <c r="A101" s="61"/>
      <c r="B101" s="61"/>
      <c r="C101" s="61"/>
      <c r="D101" s="61"/>
      <c r="E101" s="61"/>
      <c r="F101" s="61"/>
      <c r="G101" s="61"/>
    </row>
    <row r="102" spans="1:7" s="35" customFormat="1" ht="29.25" customHeight="1">
      <c r="A102" s="62" t="s">
        <v>29</v>
      </c>
      <c r="B102" s="62"/>
      <c r="C102" s="62"/>
      <c r="D102" s="62"/>
      <c r="E102" s="62"/>
      <c r="F102" s="62"/>
    </row>
    <row r="103" spans="1:7" s="35" customFormat="1" ht="12.75" customHeight="1">
      <c r="A103" s="55" t="s">
        <v>30</v>
      </c>
      <c r="B103" s="55"/>
      <c r="C103" s="55"/>
      <c r="D103" s="55"/>
      <c r="E103" s="55"/>
      <c r="F103" s="21"/>
      <c r="G103" s="21"/>
    </row>
    <row r="104" spans="1:7" s="35" customFormat="1" ht="54" customHeight="1">
      <c r="A104" s="55"/>
      <c r="B104" s="55"/>
      <c r="C104" s="55"/>
      <c r="D104" s="55"/>
      <c r="E104" s="55"/>
    </row>
    <row r="105" spans="1:7" s="35" customFormat="1" ht="27" customHeight="1">
      <c r="A105" s="63" t="s">
        <v>32</v>
      </c>
      <c r="B105" s="63"/>
      <c r="C105" s="63"/>
      <c r="D105" s="22"/>
      <c r="E105" s="22"/>
    </row>
    <row r="106" spans="1:7" s="35" customFormat="1" ht="27" customHeight="1">
      <c r="A106" s="56" t="s">
        <v>33</v>
      </c>
      <c r="B106" s="56"/>
      <c r="C106" s="56"/>
      <c r="D106" s="56"/>
      <c r="E106" s="56"/>
    </row>
    <row r="107" spans="1:7" s="35" customFormat="1" ht="27" customHeight="1">
      <c r="A107" s="57" t="s">
        <v>31</v>
      </c>
      <c r="B107" s="57"/>
      <c r="C107" s="57"/>
      <c r="D107" s="57"/>
    </row>
    <row r="108" spans="1:7" s="35" customFormat="1" ht="30.75" customHeight="1">
      <c r="A108" s="64" t="s">
        <v>34</v>
      </c>
      <c r="B108" s="64"/>
      <c r="C108" s="64"/>
      <c r="D108" s="60" t="s">
        <v>37</v>
      </c>
      <c r="E108" s="60"/>
    </row>
    <row r="109" spans="1:7" s="35" customFormat="1" ht="32.25" customHeight="1">
      <c r="A109" s="58" t="s">
        <v>35</v>
      </c>
      <c r="B109" s="58"/>
      <c r="C109" s="58"/>
      <c r="D109" s="58"/>
      <c r="E109" s="58"/>
    </row>
    <row r="110" spans="1:7" s="35" customFormat="1" ht="29.25" customHeight="1">
      <c r="A110" s="59" t="s">
        <v>36</v>
      </c>
      <c r="B110" s="59"/>
      <c r="C110" s="59"/>
      <c r="D110" s="59"/>
      <c r="E110" s="59"/>
      <c r="F110" s="60" t="s">
        <v>38</v>
      </c>
      <c r="G110" s="60"/>
    </row>
    <row r="111" spans="1:7" s="35" customFormat="1">
      <c r="A111" s="55" t="s">
        <v>41</v>
      </c>
      <c r="B111" s="55"/>
      <c r="C111" s="55"/>
      <c r="D111" s="55"/>
      <c r="E111" s="55"/>
      <c r="F111" s="60" t="s">
        <v>40</v>
      </c>
      <c r="G111" s="60"/>
    </row>
    <row r="112" spans="1:7" s="35" customFormat="1" ht="12.75" customHeight="1">
      <c r="A112" s="55"/>
      <c r="B112" s="55"/>
      <c r="C112" s="55"/>
      <c r="D112" s="55"/>
      <c r="E112" s="55"/>
    </row>
    <row r="113" spans="1:7" s="35" customFormat="1" ht="32.25" customHeight="1">
      <c r="A113" s="55"/>
      <c r="B113" s="55"/>
      <c r="C113" s="55"/>
      <c r="D113" s="55"/>
      <c r="E113" s="55"/>
    </row>
    <row r="114" spans="1:7" s="35" customFormat="1" ht="87.75" customHeight="1">
      <c r="A114" s="55" t="s">
        <v>42</v>
      </c>
      <c r="B114" s="55"/>
      <c r="C114" s="55"/>
      <c r="D114" s="55"/>
      <c r="E114" s="55"/>
      <c r="F114" s="55"/>
      <c r="G114" s="55"/>
    </row>
    <row r="115" spans="1:7" s="35" customFormat="1"/>
    <row r="116" spans="1:7" s="35" customFormat="1"/>
  </sheetData>
  <mergeCells count="18">
    <mergeCell ref="B1:C1"/>
    <mergeCell ref="B68:C68"/>
    <mergeCell ref="A20:C20"/>
    <mergeCell ref="A48:C48"/>
    <mergeCell ref="A100:G101"/>
    <mergeCell ref="A102:F102"/>
    <mergeCell ref="A103:E104"/>
    <mergeCell ref="A105:C105"/>
    <mergeCell ref="A108:C108"/>
    <mergeCell ref="D108:E108"/>
    <mergeCell ref="A114:G114"/>
    <mergeCell ref="A106:E106"/>
    <mergeCell ref="A107:D107"/>
    <mergeCell ref="A109:E109"/>
    <mergeCell ref="A110:E110"/>
    <mergeCell ref="F110:G110"/>
    <mergeCell ref="A111:E113"/>
    <mergeCell ref="F111:G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2022-12-16T21:00:12Z</dcterms:modified>
</cp:coreProperties>
</file>