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10" sheetId="8" r:id="rId1"/>
  </sheets>
  <calcPr calcId="125725"/>
</workbook>
</file>

<file path=xl/calcChain.xml><?xml version="1.0" encoding="utf-8"?>
<calcChain xmlns="http://schemas.openxmlformats.org/spreadsheetml/2006/main">
  <c r="F66" i="8"/>
  <c r="G39"/>
  <c r="C80"/>
  <c r="G15"/>
  <c r="G38" s="1"/>
  <c r="B9" l="1"/>
  <c r="C15" l="1"/>
  <c r="C36" s="1"/>
  <c r="C45" s="1"/>
  <c r="B15"/>
  <c r="B36" s="1"/>
  <c r="B45" s="1"/>
  <c r="C8"/>
  <c r="C5"/>
  <c r="C66" l="1"/>
  <c r="C71" s="1"/>
  <c r="C72" s="1"/>
  <c r="C9"/>
  <c r="D9" s="1"/>
  <c r="C75" l="1"/>
  <c r="C81"/>
  <c r="C83" l="1"/>
  <c r="E83" s="1"/>
</calcChain>
</file>

<file path=xl/sharedStrings.xml><?xml version="1.0" encoding="utf-8"?>
<sst xmlns="http://schemas.openxmlformats.org/spreadsheetml/2006/main" count="118" uniqueCount="104">
  <si>
    <t>χτες</t>
  </si>
  <si>
    <t>σημερα</t>
  </si>
  <si>
    <t>αποτελεσμα</t>
  </si>
  <si>
    <t>3' -εσόδων</t>
  </si>
  <si>
    <t>3' -εξόδων</t>
  </si>
  <si>
    <t>4' -εσόδων</t>
  </si>
  <si>
    <t>4' -εξόδων</t>
  </si>
  <si>
    <t>εκαθαριστική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</si>
  <si>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</si>
  <si>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</si>
  <si>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</si>
  <si>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</si>
  <si>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</si>
  <si>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</si>
  <si>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</si>
  <si>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</si>
  <si>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ιδιόχρηση</t>
  </si>
  <si>
    <t>έξοδα</t>
  </si>
  <si>
    <t>παγια</t>
  </si>
  <si>
    <t>με3ο</t>
  </si>
  <si>
    <t>ΦΠΑ =16% από 1-7</t>
  </si>
  <si>
    <t>παρακρατησεις 2010</t>
  </si>
  <si>
    <t>τεληΕΛΤΑ κλπ</t>
  </si>
  <si>
    <t>προμηθεια τραπεζων</t>
  </si>
  <si>
    <t>περαίωση</t>
  </si>
  <si>
    <t>ποσό πληρωμής</t>
  </si>
  <si>
    <t>βεβαιωμένοι τόκοι ,πρόστιμα κλπ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</si>
  <si>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</si>
  <si>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</si>
  <si>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</si>
  <si>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</si>
  <si>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</si>
  <si>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</si>
  <si>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</si>
  <si>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</si>
  <si>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</si>
  <si>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</si>
  <si>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</si>
  <si>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</si>
  <si>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</si>
  <si>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ιατρικά</t>
  </si>
  <si>
    <t>οικογενειακές δαπάνες</t>
  </si>
  <si>
    <t>δηλωθεν εισόδημα</t>
  </si>
  <si>
    <t>εισόδημα φορολογητέο</t>
  </si>
  <si>
    <t>τοκοι δανείων</t>
  </si>
  <si>
    <t>δανεια</t>
  </si>
  <si>
    <t>δωρεές</t>
  </si>
  <si>
    <t>γιαΕκαθαριστικό</t>
  </si>
  <si>
    <t>δωρεαν παραχώρηση σύζηγο</t>
  </si>
  <si>
    <t>δαπάνες παροχής υπηρεσιών</t>
  </si>
  <si>
    <t>ενοίκο διαμερίσματος</t>
  </si>
  <si>
    <t>επιχειρηματική ζημιάς του συζύγου</t>
  </si>
  <si>
    <t>παροχές τρίτων , φόροι , τέλη</t>
  </si>
  <si>
    <t>ακίνητα</t>
  </si>
  <si>
    <t>ΔΕΝ έχω με υπογραφές παραλαβής</t>
  </si>
  <si>
    <t>ε3 = 6/7/2011</t>
  </si>
  <si>
    <t>ε1 = 6/7/2011</t>
  </si>
  <si>
    <t>εκαθαριστικό = 18/07/2011</t>
  </si>
  <si>
    <t>ασφαλειαΖωης</t>
  </si>
  <si>
    <t>για 2008-2009</t>
  </si>
  <si>
    <t>1ο - 6ο = ΔΕΝ έχουν καταχωρηθεί ως ΕΣΟΔΟ = 4.963,57</t>
  </si>
  <si>
    <t>εισπραχθεισα προκαταβολη 2009</t>
  </si>
  <si>
    <t>προκαταβολη  για 2011</t>
  </si>
  <si>
    <t>τοκοι δανείων ΤΕΜΠΜΕ</t>
  </si>
  <si>
    <t>ΤΑΜΕΙΑ</t>
  </si>
  <si>
    <t>σήμα BMW</t>
  </si>
  <si>
    <t>σήμα Jenifer</t>
  </si>
  <si>
    <t>φόρος κλίμακας</t>
  </si>
  <si>
    <t>μειώσεις φόρου</t>
  </si>
  <si>
    <t>φόρος κύριος</t>
  </si>
  <si>
    <t>ΤΑΣ=</t>
  </si>
  <si>
    <t>ΤΑΝ=5.913,12</t>
  </si>
  <si>
    <t>συμπληρωματικός φόρος</t>
  </si>
  <si>
    <t>παρακρατησεις zηλ 2010</t>
  </si>
  <si>
    <t xml:space="preserve">zηλ = </t>
  </si>
  <si>
    <t>βιβλια κατάσχεση</t>
  </si>
  <si>
    <t>ΝΑΙ</t>
  </si>
  <si>
    <t>ταμεία zηλ</t>
  </si>
  <si>
    <t>έπρεπε να πάνε στα βιβλία εξόδων /// τα τρώμε στο ΤΕΜΠΜΕ</t>
  </si>
  <si>
    <t>εκπτώσεις εισοδήματος</t>
  </si>
  <si>
    <t>εκπτώσεις εισοδήματος zηλ</t>
  </si>
  <si>
    <t>zηλ = 0</t>
  </si>
  <si>
    <t>φορος &amp; συμπληρωματικός</t>
  </si>
  <si>
    <t>μείωση internet</t>
  </si>
  <si>
    <t>δαπάνες μη εκπιπτόμενες</t>
  </si>
  <si>
    <t>παρακρατησεις zηλ για 2010</t>
  </si>
  <si>
    <t>ιατρικά + τόκοι</t>
  </si>
  <si>
    <t>ιατρικά + ταμεία</t>
  </si>
  <si>
    <t>αποδειξεις + ενοκιοΔαφνη +ασφάλιστρα /// βάζει &amp; του zηλ</t>
  </si>
  <si>
    <t>zηλ = 92,41</t>
  </si>
  <si>
    <t>zηλ</t>
  </si>
  <si>
    <t xml:space="preserve">zηλ = αντί 17.317,77 = 15.563,98 </t>
  </si>
  <si>
    <t>zηλ = ΕΞΩ δαπΜΗεκπιπτ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</si>
  <si>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</si>
  <si>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</si>
  <si>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</si>
  <si>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281φ = διπλοπληρωμή ΤΑΝ -9% σε προσύμφωνα  του παππού</t>
  </si>
  <si>
    <t>281ω = διπλοπληρωμές κ-18-15-17 σε πράξεις (= εκτέλεση - ΒΑΣΕΙ προσυμφώνου ή  προτάσεων )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</si>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</sst>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theme="1" tint="4.9989318521683403E-2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68">
    <xf numFmtId="0" fontId="0" fillId="0" borderId="0" xfId="0"/>
    <xf numFmtId="0" fontId="4" fillId="0" borderId="1" xfId="0" applyFont="1" applyBorder="1"/>
    <xf numFmtId="0" fontId="4" fillId="0" borderId="0" xfId="0" applyFont="1"/>
    <xf numFmtId="43" fontId="4" fillId="0" borderId="0" xfId="1" applyFont="1"/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4" fillId="0" borderId="1" xfId="1" applyFont="1" applyBorder="1"/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43" fontId="4" fillId="0" borderId="1" xfId="1" applyFont="1" applyFill="1" applyBorder="1"/>
    <xf numFmtId="43" fontId="4" fillId="2" borderId="1" xfId="1" applyFont="1" applyFill="1" applyBorder="1"/>
    <xf numFmtId="43" fontId="4" fillId="4" borderId="1" xfId="1" applyFont="1" applyFill="1" applyBorder="1"/>
    <xf numFmtId="43" fontId="4" fillId="0" borderId="0" xfId="0" applyNumberFormat="1" applyFont="1"/>
    <xf numFmtId="0" fontId="10" fillId="0" borderId="0" xfId="0" applyFont="1"/>
    <xf numFmtId="43" fontId="4" fillId="0" borderId="0" xfId="1" applyFont="1" applyFill="1" applyBorder="1"/>
    <xf numFmtId="0" fontId="4" fillId="4" borderId="0" xfId="0" applyFont="1" applyFill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Fill="1" applyAlignment="1"/>
    <xf numFmtId="0" fontId="8" fillId="0" borderId="0" xfId="0" applyFont="1" applyFill="1" applyAlignment="1">
      <alignment wrapText="1"/>
    </xf>
    <xf numFmtId="43" fontId="4" fillId="0" borderId="1" xfId="1" applyFont="1" applyFill="1" applyBorder="1" applyAlignment="1">
      <alignment horizontal="center"/>
    </xf>
    <xf numFmtId="43" fontId="10" fillId="0" borderId="1" xfId="1" applyFont="1" applyFill="1" applyBorder="1"/>
    <xf numFmtId="43" fontId="4" fillId="0" borderId="1" xfId="1" applyFont="1" applyBorder="1" applyAlignment="1"/>
    <xf numFmtId="43" fontId="10" fillId="3" borderId="1" xfId="1" applyFont="1" applyFill="1" applyBorder="1"/>
    <xf numFmtId="0" fontId="4" fillId="0" borderId="0" xfId="0" applyFont="1"/>
    <xf numFmtId="43" fontId="4" fillId="0" borderId="4" xfId="1" applyFont="1" applyBorder="1"/>
    <xf numFmtId="0" fontId="4" fillId="9" borderId="4" xfId="0" applyFont="1" applyFill="1" applyBorder="1"/>
    <xf numFmtId="43" fontId="10" fillId="0" borderId="0" xfId="0" applyNumberFormat="1" applyFont="1" applyFill="1"/>
    <xf numFmtId="0" fontId="5" fillId="6" borderId="1" xfId="0" applyFont="1" applyFill="1" applyBorder="1" applyAlignment="1"/>
    <xf numFmtId="0" fontId="4" fillId="0" borderId="0" xfId="0" applyFont="1"/>
    <xf numFmtId="43" fontId="4" fillId="2" borderId="0" xfId="1" applyFont="1" applyFill="1"/>
    <xf numFmtId="0" fontId="4" fillId="0" borderId="1" xfId="0" applyFont="1" applyBorder="1"/>
    <xf numFmtId="43" fontId="4" fillId="0" borderId="0" xfId="1" applyFont="1"/>
    <xf numFmtId="0" fontId="4" fillId="0" borderId="1" xfId="0" applyFont="1" applyFill="1" applyBorder="1"/>
    <xf numFmtId="43" fontId="4" fillId="0" borderId="1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4" fillId="0" borderId="0" xfId="0" applyFont="1"/>
    <xf numFmtId="0" fontId="17" fillId="5" borderId="0" xfId="0" applyFont="1" applyFill="1" applyAlignment="1">
      <alignment horizontal="center"/>
    </xf>
    <xf numFmtId="43" fontId="10" fillId="0" borderId="1" xfId="1" applyFont="1" applyBorder="1"/>
    <xf numFmtId="43" fontId="10" fillId="0" borderId="0" xfId="0" applyNumberFormat="1" applyFont="1"/>
    <xf numFmtId="43" fontId="10" fillId="0" borderId="0" xfId="1" applyFont="1"/>
    <xf numFmtId="0" fontId="4" fillId="7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left"/>
    </xf>
    <xf numFmtId="43" fontId="10" fillId="0" borderId="1" xfId="1" applyFont="1" applyFill="1" applyBorder="1" applyAlignment="1">
      <alignment horizontal="center"/>
    </xf>
    <xf numFmtId="43" fontId="6" fillId="0" borderId="0" xfId="0" applyNumberFormat="1" applyFont="1"/>
    <xf numFmtId="0" fontId="5" fillId="0" borderId="0" xfId="0" applyFont="1"/>
    <xf numFmtId="14" fontId="4" fillId="0" borderId="1" xfId="1" applyNumberFormat="1" applyFont="1" applyFill="1" applyBorder="1"/>
    <xf numFmtId="4" fontId="10" fillId="0" borderId="0" xfId="0" applyNumberFormat="1" applyFont="1"/>
    <xf numFmtId="4" fontId="4" fillId="0" borderId="0" xfId="0" applyNumberFormat="1" applyFont="1"/>
    <xf numFmtId="43" fontId="5" fillId="0" borderId="0" xfId="1" applyFont="1"/>
    <xf numFmtId="0" fontId="4" fillId="0" borderId="0" xfId="0" applyFont="1" applyAlignment="1">
      <alignment horizontal="center"/>
    </xf>
    <xf numFmtId="43" fontId="10" fillId="10" borderId="1" xfId="1" applyFont="1" applyFill="1" applyBorder="1"/>
    <xf numFmtId="43" fontId="10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center"/>
    </xf>
    <xf numFmtId="0" fontId="6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3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3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topLeftCell="A49" workbookViewId="0">
      <selection activeCell="F67" sqref="F67"/>
    </sheetView>
  </sheetViews>
  <sheetFormatPr defaultRowHeight="12.75"/>
  <cols>
    <col min="1" max="1" width="23.6640625" style="2" customWidth="1"/>
    <col min="2" max="3" width="10" style="2" bestFit="1" customWidth="1"/>
    <col min="4" max="4" width="12.44140625" style="2" bestFit="1" customWidth="1"/>
    <col min="5" max="5" width="11.44140625" style="2" bestFit="1" customWidth="1"/>
    <col min="6" max="6" width="9.88671875" style="2" customWidth="1"/>
    <col min="7" max="7" width="9.21875" style="2" bestFit="1" customWidth="1"/>
    <col min="8" max="9" width="8.88671875" style="2"/>
    <col min="10" max="10" width="9.21875" style="2" bestFit="1" customWidth="1"/>
    <col min="11" max="11" width="18.88671875" style="2" customWidth="1"/>
    <col min="12" max="12" width="22.77734375" style="2" bestFit="1" customWidth="1"/>
    <col min="13" max="13" width="9.21875" style="2" bestFit="1" customWidth="1"/>
    <col min="14" max="16" width="8.88671875" style="2"/>
    <col min="17" max="17" width="12.33203125" style="2" customWidth="1"/>
    <col min="18" max="16384" width="8.88671875" style="2"/>
  </cols>
  <sheetData>
    <row r="1" spans="1:23" ht="15.75">
      <c r="A1" s="42">
        <v>2010</v>
      </c>
      <c r="B1" s="62" t="s">
        <v>20</v>
      </c>
      <c r="C1" s="62"/>
      <c r="D1" s="4"/>
      <c r="E1" s="4"/>
    </row>
    <row r="2" spans="1:23">
      <c r="B2" s="5" t="s">
        <v>0</v>
      </c>
      <c r="C2" s="6" t="s">
        <v>1</v>
      </c>
    </row>
    <row r="3" spans="1:23">
      <c r="A3" s="1" t="s">
        <v>3</v>
      </c>
      <c r="B3" s="7"/>
      <c r="C3" s="11"/>
    </row>
    <row r="4" spans="1:23">
      <c r="A4" s="1" t="s">
        <v>4</v>
      </c>
      <c r="B4" s="7"/>
      <c r="C4" s="7">
        <v>284.45</v>
      </c>
    </row>
    <row r="5" spans="1:23" ht="13.5" thickBot="1">
      <c r="A5" s="31" t="s">
        <v>2</v>
      </c>
      <c r="B5" s="30">
        <v>3031.52</v>
      </c>
      <c r="C5" s="30">
        <f>C3-C4</f>
        <v>-284.45</v>
      </c>
    </row>
    <row r="6" spans="1:23">
      <c r="A6" s="1" t="s">
        <v>5</v>
      </c>
      <c r="B6" s="7"/>
      <c r="C6" s="11">
        <v>8653.81</v>
      </c>
      <c r="D6" s="17" t="s">
        <v>19</v>
      </c>
    </row>
    <row r="7" spans="1:23">
      <c r="A7" s="1" t="s">
        <v>6</v>
      </c>
      <c r="B7" s="7"/>
      <c r="C7" s="7">
        <v>343.62</v>
      </c>
    </row>
    <row r="8" spans="1:23" ht="13.5" thickBot="1">
      <c r="A8" s="31" t="s">
        <v>2</v>
      </c>
      <c r="B8" s="30">
        <v>4995.2299999999996</v>
      </c>
      <c r="C8" s="30">
        <f>C6-C7</f>
        <v>8310.1899999999987</v>
      </c>
    </row>
    <row r="9" spans="1:23">
      <c r="A9" s="33" t="s">
        <v>7</v>
      </c>
      <c r="B9" s="27">
        <f>B5+B8</f>
        <v>8026.75</v>
      </c>
      <c r="C9" s="27">
        <f>C5+C8</f>
        <v>8025.7399999999989</v>
      </c>
      <c r="D9" s="32">
        <f>C9-B9</f>
        <v>-1.0100000000011278</v>
      </c>
    </row>
    <row r="10" spans="1:23"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3" ht="15.75">
      <c r="A11" s="62" t="s">
        <v>55</v>
      </c>
      <c r="B11" s="62"/>
      <c r="C11" s="62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>
      <c r="B12" s="5" t="s">
        <v>0</v>
      </c>
      <c r="C12" s="6" t="s">
        <v>1</v>
      </c>
      <c r="G12" s="41" t="s">
        <v>90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>
      <c r="A13" s="8" t="s">
        <v>8</v>
      </c>
      <c r="B13" s="7">
        <v>110233.66</v>
      </c>
      <c r="C13" s="11">
        <v>110233.66</v>
      </c>
      <c r="G13" s="37">
        <v>21000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>
      <c r="A14" s="8" t="s">
        <v>18</v>
      </c>
      <c r="B14" s="7">
        <v>457.24</v>
      </c>
      <c r="C14" s="11">
        <v>457.24</v>
      </c>
      <c r="G14" s="37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>
      <c r="A15" s="8" t="s">
        <v>9</v>
      </c>
      <c r="B15" s="7">
        <f>SUM(D16:D35)</f>
        <v>40941.64</v>
      </c>
      <c r="C15" s="43">
        <f>SUM(E16:E35)</f>
        <v>56230.29</v>
      </c>
      <c r="D15" s="5" t="s">
        <v>0</v>
      </c>
      <c r="E15" s="6" t="s">
        <v>1</v>
      </c>
      <c r="G15" s="37">
        <f>SUM(G18:G21)</f>
        <v>5436.02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>
      <c r="A16" s="1" t="s">
        <v>11</v>
      </c>
      <c r="B16" s="9"/>
      <c r="C16" s="9"/>
      <c r="D16" s="7">
        <v>4527.13</v>
      </c>
      <c r="E16" s="26">
        <v>3925.76</v>
      </c>
      <c r="G16" s="37"/>
      <c r="I16" s="15" t="s">
        <v>22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>
      <c r="A17" s="1" t="s">
        <v>16</v>
      </c>
      <c r="B17" s="9"/>
      <c r="C17" s="9"/>
      <c r="D17" s="7">
        <v>1724.68</v>
      </c>
      <c r="E17" s="11">
        <v>1724.68</v>
      </c>
      <c r="G17" s="37"/>
      <c r="I17" s="44" t="s">
        <v>23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>
      <c r="A18" s="1" t="s">
        <v>12</v>
      </c>
      <c r="B18" s="28">
        <v>24829.05</v>
      </c>
      <c r="C18" s="9"/>
      <c r="D18" s="7">
        <v>25243.19</v>
      </c>
      <c r="E18" s="11">
        <v>25243.19</v>
      </c>
      <c r="G18" s="37">
        <v>1236.69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>
      <c r="A19" s="1" t="s">
        <v>13</v>
      </c>
      <c r="B19" s="9"/>
      <c r="C19" s="9"/>
      <c r="D19" s="7">
        <v>300</v>
      </c>
      <c r="E19" s="7"/>
      <c r="G19" s="37">
        <v>300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29" customFormat="1">
      <c r="A20" s="1" t="s">
        <v>52</v>
      </c>
      <c r="B20" s="9"/>
      <c r="C20" s="9"/>
      <c r="D20" s="7">
        <v>3200</v>
      </c>
      <c r="E20" s="7"/>
      <c r="G20" s="37">
        <v>2099.46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>
      <c r="A21" s="1" t="s">
        <v>17</v>
      </c>
      <c r="B21" s="9"/>
      <c r="C21" s="9"/>
      <c r="D21" s="7">
        <v>5946.64</v>
      </c>
      <c r="E21" s="7">
        <v>9619.11</v>
      </c>
      <c r="G21" s="37">
        <v>1799.87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41" customFormat="1">
      <c r="A22" s="36" t="s">
        <v>84</v>
      </c>
      <c r="B22" s="9"/>
      <c r="C22" s="9"/>
      <c r="D22" s="7"/>
      <c r="E22" s="7"/>
      <c r="G22" s="37"/>
      <c r="H22" s="37">
        <v>1753.79</v>
      </c>
    </row>
    <row r="23" spans="1:23">
      <c r="A23" s="10" t="s">
        <v>10</v>
      </c>
      <c r="B23" s="9"/>
      <c r="C23" s="9"/>
      <c r="D23" s="12">
        <v>0</v>
      </c>
      <c r="E23" s="11">
        <v>948.55</v>
      </c>
      <c r="F23" s="51"/>
      <c r="G23" s="15" t="s">
        <v>60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41" customFormat="1">
      <c r="A24" s="36"/>
      <c r="B24" s="9"/>
      <c r="C24" s="9"/>
      <c r="D24" s="7"/>
      <c r="E24" s="7"/>
      <c r="F24" s="45">
        <v>4963.57</v>
      </c>
      <c r="G24" s="37" t="s">
        <v>71</v>
      </c>
      <c r="I24" s="46" t="s">
        <v>70</v>
      </c>
    </row>
    <row r="25" spans="1:23" s="41" customFormat="1">
      <c r="A25" s="36"/>
      <c r="B25" s="9"/>
      <c r="C25" s="9"/>
      <c r="D25" s="7"/>
      <c r="E25" s="11">
        <v>6680</v>
      </c>
      <c r="F25" s="15" t="s">
        <v>93</v>
      </c>
    </row>
    <row r="26" spans="1:23" s="41" customFormat="1">
      <c r="A26" s="36"/>
      <c r="B26" s="9"/>
      <c r="C26" s="9"/>
      <c r="D26" s="7"/>
      <c r="E26" s="11">
        <v>6680</v>
      </c>
      <c r="F26" s="15" t="s">
        <v>94</v>
      </c>
    </row>
    <row r="27" spans="1:23" s="41" customFormat="1">
      <c r="A27" s="36"/>
      <c r="B27" s="9"/>
      <c r="C27" s="9"/>
      <c r="D27" s="7"/>
      <c r="E27" s="13"/>
      <c r="F27" s="15" t="s">
        <v>95</v>
      </c>
    </row>
    <row r="28" spans="1:23" s="41" customFormat="1">
      <c r="A28" s="36"/>
      <c r="B28" s="9"/>
      <c r="C28" s="9"/>
      <c r="D28" s="7"/>
      <c r="E28" s="13"/>
      <c r="F28" s="15" t="s">
        <v>96</v>
      </c>
    </row>
    <row r="29" spans="1:23" s="41" customFormat="1">
      <c r="A29" s="36"/>
      <c r="B29" s="9"/>
      <c r="C29" s="9"/>
      <c r="D29" s="7"/>
      <c r="E29" s="13"/>
      <c r="F29" s="15" t="s">
        <v>97</v>
      </c>
    </row>
    <row r="30" spans="1:23" s="41" customFormat="1">
      <c r="A30" s="36"/>
      <c r="B30" s="9"/>
      <c r="C30" s="9"/>
      <c r="D30" s="7"/>
      <c r="E30" s="13">
        <v>353</v>
      </c>
      <c r="F30" s="48" t="s">
        <v>98</v>
      </c>
    </row>
    <row r="31" spans="1:23" s="41" customFormat="1">
      <c r="A31" s="36"/>
      <c r="B31" s="9"/>
      <c r="C31" s="9"/>
      <c r="D31" s="7"/>
      <c r="E31" s="11">
        <v>354</v>
      </c>
      <c r="F31" s="58" t="s">
        <v>99</v>
      </c>
    </row>
    <row r="32" spans="1:23" s="41" customFormat="1">
      <c r="A32" s="36"/>
      <c r="B32" s="9"/>
      <c r="C32" s="9"/>
      <c r="D32" s="7"/>
      <c r="E32" s="11">
        <v>351</v>
      </c>
      <c r="F32" s="15" t="s">
        <v>100</v>
      </c>
    </row>
    <row r="33" spans="1:23" s="41" customFormat="1">
      <c r="A33" s="36"/>
      <c r="B33" s="9"/>
      <c r="C33" s="9"/>
      <c r="D33" s="7"/>
      <c r="E33" s="11">
        <v>351</v>
      </c>
      <c r="F33" s="15" t="s">
        <v>101</v>
      </c>
    </row>
    <row r="34" spans="1:23" s="41" customFormat="1">
      <c r="A34" s="36"/>
      <c r="B34" s="9"/>
      <c r="C34" s="9"/>
      <c r="D34" s="7"/>
      <c r="E34" s="13"/>
      <c r="F34" s="15" t="s">
        <v>102</v>
      </c>
    </row>
    <row r="35" spans="1:23" s="41" customFormat="1">
      <c r="A35" s="36"/>
      <c r="B35" s="9"/>
      <c r="C35" s="9"/>
      <c r="D35" s="7"/>
      <c r="E35" s="13"/>
      <c r="F35" s="15" t="s">
        <v>103</v>
      </c>
    </row>
    <row r="36" spans="1:23">
      <c r="A36" s="8" t="s">
        <v>14</v>
      </c>
      <c r="B36" s="7">
        <f>B13-B15</f>
        <v>69292.02</v>
      </c>
      <c r="C36" s="43">
        <f>C13-C15</f>
        <v>54003.37</v>
      </c>
      <c r="E36" s="51" t="s">
        <v>91</v>
      </c>
      <c r="G36" s="5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>
      <c r="A38" s="38" t="s">
        <v>75</v>
      </c>
      <c r="B38" s="11" t="s">
        <v>76</v>
      </c>
      <c r="C38" s="47"/>
      <c r="D38" s="41"/>
      <c r="E38" s="41"/>
      <c r="G38" s="14">
        <f>G13-G15</f>
        <v>15563.98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41" customFormat="1">
      <c r="A39" s="36" t="s">
        <v>24</v>
      </c>
      <c r="B39" s="11">
        <v>680</v>
      </c>
      <c r="C39" s="52">
        <v>40479</v>
      </c>
      <c r="D39" s="51" t="s">
        <v>59</v>
      </c>
      <c r="E39" s="51" t="s">
        <v>74</v>
      </c>
      <c r="G39" s="14">
        <f>G38-11241.32</f>
        <v>4322.66</v>
      </c>
    </row>
    <row r="40" spans="1:23" s="41" customFormat="1">
      <c r="J40" s="14"/>
      <c r="K40" s="54"/>
    </row>
    <row r="41" spans="1:23">
      <c r="K41" s="14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5.75">
      <c r="A43" s="62" t="s">
        <v>56</v>
      </c>
      <c r="B43" s="62"/>
      <c r="C43" s="62"/>
      <c r="D43" s="16"/>
      <c r="E43" s="15" t="s">
        <v>54</v>
      </c>
      <c r="G43" s="15"/>
      <c r="L43" s="41"/>
      <c r="M43" s="41"/>
      <c r="N43" s="41"/>
      <c r="O43" s="41"/>
      <c r="P43" s="41"/>
      <c r="Q43" s="41"/>
      <c r="R43" s="14"/>
      <c r="S43" s="41"/>
      <c r="T43" s="41"/>
      <c r="U43" s="41"/>
      <c r="V43" s="41"/>
      <c r="W43" s="41"/>
    </row>
    <row r="44" spans="1:23">
      <c r="B44" s="5" t="s">
        <v>0</v>
      </c>
      <c r="C44" s="6" t="s">
        <v>1</v>
      </c>
      <c r="D44" s="16" t="s">
        <v>47</v>
      </c>
      <c r="E44" s="56" t="s">
        <v>74</v>
      </c>
      <c r="H44" s="41" t="s">
        <v>58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>
      <c r="A45" s="1" t="s">
        <v>15</v>
      </c>
      <c r="B45" s="7">
        <f>B36</f>
        <v>69292.02</v>
      </c>
      <c r="C45" s="43">
        <f>C36</f>
        <v>54003.37</v>
      </c>
      <c r="D45" s="3"/>
      <c r="E45" s="55">
        <v>15563.98</v>
      </c>
      <c r="G45" s="14"/>
      <c r="H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41" customFormat="1">
      <c r="A46" s="36" t="s">
        <v>64</v>
      </c>
      <c r="B46" s="7"/>
      <c r="C46" s="7"/>
      <c r="D46" s="37"/>
      <c r="E46" s="37"/>
      <c r="G46" s="14"/>
    </row>
    <row r="47" spans="1:23" s="41" customFormat="1">
      <c r="A47" s="36" t="s">
        <v>77</v>
      </c>
      <c r="B47" s="7">
        <v>5439.84</v>
      </c>
      <c r="C47" s="7">
        <v>5439.84</v>
      </c>
      <c r="D47" s="37"/>
      <c r="E47" s="37"/>
      <c r="G47" s="14"/>
    </row>
    <row r="48" spans="1:23">
      <c r="A48" s="1" t="s">
        <v>26</v>
      </c>
      <c r="B48" s="7"/>
      <c r="C48" s="11"/>
      <c r="D48" s="3"/>
      <c r="E48" s="37"/>
      <c r="H48" s="41">
        <v>164.15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>
      <c r="A49" s="1" t="s">
        <v>40</v>
      </c>
      <c r="B49" s="7">
        <v>540</v>
      </c>
      <c r="C49" s="7">
        <v>540</v>
      </c>
      <c r="D49" s="3">
        <v>540</v>
      </c>
      <c r="E49" s="37">
        <v>30</v>
      </c>
      <c r="H49" s="41">
        <v>163.72999999999999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>
      <c r="A50" s="1" t="s">
        <v>16</v>
      </c>
      <c r="B50" s="7">
        <v>1724.68</v>
      </c>
      <c r="C50" s="7">
        <v>1724.68</v>
      </c>
      <c r="D50" s="3">
        <v>51.74</v>
      </c>
      <c r="E50" s="37"/>
      <c r="L50" s="41"/>
      <c r="M50" s="41"/>
      <c r="N50" s="41"/>
      <c r="O50" s="41"/>
      <c r="P50" s="41"/>
      <c r="Q50" s="41"/>
      <c r="R50" s="37"/>
      <c r="S50" s="41"/>
      <c r="T50" s="41"/>
      <c r="U50" s="41"/>
      <c r="V50" s="41"/>
      <c r="W50" s="41"/>
    </row>
    <row r="51" spans="1:23">
      <c r="A51" s="1" t="s">
        <v>48</v>
      </c>
      <c r="B51" s="7">
        <v>1724.68</v>
      </c>
      <c r="C51" s="7">
        <v>1724.68</v>
      </c>
      <c r="D51" s="3"/>
      <c r="E51" s="37"/>
      <c r="L51" s="41"/>
      <c r="M51" s="41"/>
      <c r="N51" s="41"/>
      <c r="O51" s="41"/>
      <c r="P51" s="41"/>
      <c r="Q51" s="41"/>
      <c r="R51" s="14"/>
      <c r="S51" s="37"/>
      <c r="T51" s="41"/>
      <c r="U51" s="41"/>
      <c r="V51" s="41"/>
      <c r="W51" s="41"/>
    </row>
    <row r="52" spans="1:23">
      <c r="A52" s="1" t="s">
        <v>41</v>
      </c>
      <c r="B52" s="7"/>
      <c r="C52" s="11"/>
      <c r="D52" s="3"/>
      <c r="E52" s="37"/>
      <c r="G52" s="14"/>
      <c r="H52" s="3"/>
      <c r="L52" s="41"/>
      <c r="M52" s="41"/>
      <c r="N52" s="41"/>
      <c r="O52" s="41"/>
      <c r="P52" s="41"/>
      <c r="Q52" s="41"/>
      <c r="R52" s="14"/>
      <c r="S52" s="37"/>
      <c r="T52" s="14"/>
      <c r="U52" s="41"/>
      <c r="V52" s="41"/>
      <c r="W52" s="41"/>
    </row>
    <row r="53" spans="1:23">
      <c r="A53" s="1" t="s">
        <v>49</v>
      </c>
      <c r="B53" s="7"/>
      <c r="C53" s="7"/>
      <c r="D53" s="3">
        <v>414.97</v>
      </c>
      <c r="E53" s="37">
        <v>105.49</v>
      </c>
      <c r="G53" s="14"/>
      <c r="H53" s="3"/>
      <c r="I53" s="14"/>
      <c r="L53" s="41"/>
      <c r="M53" s="41"/>
      <c r="N53" s="41"/>
      <c r="O53" s="41"/>
      <c r="P53" s="45"/>
      <c r="Q53" s="45"/>
      <c r="R53" s="14"/>
      <c r="S53" s="37"/>
      <c r="T53" s="41"/>
      <c r="U53" s="41"/>
      <c r="V53" s="41"/>
      <c r="W53" s="41"/>
    </row>
    <row r="54" spans="1:23">
      <c r="A54" s="1" t="s">
        <v>46</v>
      </c>
      <c r="B54" s="12"/>
      <c r="C54" s="13"/>
      <c r="D54" s="3">
        <v>3000</v>
      </c>
      <c r="E54" s="37"/>
      <c r="G54" s="14"/>
      <c r="H54" s="3"/>
      <c r="L54" s="41"/>
      <c r="M54" s="41"/>
      <c r="N54" s="41"/>
      <c r="O54" s="41"/>
      <c r="P54" s="41"/>
      <c r="Q54" s="41"/>
      <c r="R54" s="14"/>
      <c r="S54" s="37"/>
      <c r="T54" s="14"/>
      <c r="U54" s="41"/>
      <c r="V54" s="41"/>
      <c r="W54" s="41"/>
    </row>
    <row r="55" spans="1:23">
      <c r="A55" s="1" t="s">
        <v>45</v>
      </c>
      <c r="B55" s="7"/>
      <c r="C55" s="11"/>
      <c r="D55" s="3"/>
      <c r="E55" s="37"/>
      <c r="G55" s="14"/>
      <c r="H55" s="3"/>
      <c r="I55" s="14"/>
      <c r="L55" s="41"/>
      <c r="M55" s="41"/>
      <c r="N55" s="41"/>
      <c r="O55" s="41"/>
      <c r="P55" s="41"/>
      <c r="Q55" s="41"/>
      <c r="R55" s="14"/>
      <c r="S55" s="37"/>
      <c r="T55" s="41"/>
      <c r="U55" s="41"/>
      <c r="V55" s="41"/>
      <c r="W55" s="41"/>
    </row>
    <row r="56" spans="1:23">
      <c r="A56" s="1" t="s">
        <v>50</v>
      </c>
      <c r="B56" s="7">
        <v>3840</v>
      </c>
      <c r="C56" s="7">
        <v>3840</v>
      </c>
      <c r="D56" s="3">
        <v>193.8</v>
      </c>
      <c r="E56" s="37">
        <v>46.2</v>
      </c>
      <c r="G56" s="14"/>
      <c r="H56" s="3"/>
      <c r="L56" s="41"/>
      <c r="M56" s="41"/>
      <c r="N56" s="41"/>
      <c r="O56" s="41"/>
      <c r="P56" s="41"/>
      <c r="Q56" s="41"/>
      <c r="R56" s="14"/>
      <c r="S56" s="37"/>
      <c r="T56" s="14"/>
      <c r="U56" s="41"/>
      <c r="V56" s="41"/>
      <c r="W56" s="41"/>
    </row>
    <row r="57" spans="1:23">
      <c r="A57" s="1" t="s">
        <v>51</v>
      </c>
      <c r="B57" s="7"/>
      <c r="C57" s="11"/>
      <c r="D57" s="3"/>
      <c r="E57" s="41"/>
      <c r="G57" s="14"/>
      <c r="H57" s="3"/>
      <c r="I57" s="14"/>
      <c r="L57" s="41"/>
      <c r="M57" s="41"/>
      <c r="N57" s="41"/>
      <c r="O57" s="41"/>
      <c r="P57" s="41"/>
      <c r="Q57" s="41"/>
      <c r="R57" s="14"/>
      <c r="S57" s="37"/>
      <c r="T57" s="14"/>
      <c r="U57" s="41"/>
      <c r="V57" s="41"/>
      <c r="W57" s="41"/>
    </row>
    <row r="58" spans="1:23" s="41" customFormat="1">
      <c r="A58" s="36" t="s">
        <v>21</v>
      </c>
      <c r="B58" s="7"/>
      <c r="C58" s="11"/>
      <c r="D58" s="37"/>
      <c r="G58" s="14"/>
      <c r="H58" s="37"/>
      <c r="I58" s="14"/>
      <c r="R58" s="14"/>
      <c r="S58" s="37"/>
      <c r="T58" s="14"/>
    </row>
    <row r="59" spans="1:23" s="41" customFormat="1">
      <c r="A59" s="36" t="s">
        <v>85</v>
      </c>
      <c r="B59" s="7">
        <v>4200</v>
      </c>
      <c r="C59" s="11">
        <v>4200</v>
      </c>
      <c r="D59" s="37"/>
      <c r="G59" s="14"/>
      <c r="H59" s="37"/>
      <c r="I59" s="14"/>
      <c r="R59" s="14"/>
      <c r="S59" s="37"/>
      <c r="T59" s="14"/>
    </row>
    <row r="60" spans="1:23" s="41" customFormat="1">
      <c r="A60" s="36" t="s">
        <v>61</v>
      </c>
      <c r="B60" s="7">
        <v>6329.36</v>
      </c>
      <c r="C60" s="57">
        <v>0</v>
      </c>
      <c r="D60" s="37"/>
      <c r="G60" s="14"/>
      <c r="H60" s="37"/>
      <c r="I60" s="14"/>
      <c r="R60" s="14"/>
      <c r="S60" s="37"/>
      <c r="T60" s="14"/>
    </row>
    <row r="61" spans="1:23">
      <c r="A61" s="1" t="s">
        <v>44</v>
      </c>
      <c r="B61" s="7">
        <v>22699.46</v>
      </c>
      <c r="C61" s="7">
        <v>22699.46</v>
      </c>
      <c r="D61" s="3">
        <v>1073.6099999999999</v>
      </c>
      <c r="E61" s="41" t="s">
        <v>74</v>
      </c>
      <c r="H61" s="3"/>
      <c r="I61" s="3"/>
      <c r="L61" s="41"/>
      <c r="M61" s="41"/>
      <c r="N61" s="41"/>
      <c r="O61" s="41"/>
      <c r="P61" s="41"/>
      <c r="Q61" s="41"/>
      <c r="R61" s="14"/>
      <c r="S61" s="37"/>
      <c r="T61" s="14"/>
      <c r="U61" s="41"/>
      <c r="V61" s="41"/>
      <c r="W61" s="41"/>
    </row>
    <row r="62" spans="1:23" s="34" customFormat="1">
      <c r="A62" s="1" t="s">
        <v>63</v>
      </c>
      <c r="B62" s="7"/>
      <c r="C62" s="26">
        <v>1079.98</v>
      </c>
      <c r="D62" s="35"/>
      <c r="E62" s="15" t="s">
        <v>78</v>
      </c>
      <c r="H62" s="3"/>
      <c r="I62" s="3"/>
      <c r="L62" s="41"/>
      <c r="M62" s="41"/>
      <c r="N62" s="41"/>
      <c r="O62" s="41"/>
      <c r="P62" s="41"/>
      <c r="Q62" s="41"/>
      <c r="R62" s="41"/>
      <c r="S62" s="37"/>
      <c r="T62" s="37"/>
      <c r="U62" s="41"/>
      <c r="V62" s="41"/>
      <c r="W62" s="41"/>
    </row>
    <row r="63" spans="1:23">
      <c r="A63" s="1" t="s">
        <v>39</v>
      </c>
      <c r="B63" s="7">
        <v>6369.34</v>
      </c>
      <c r="C63" s="7">
        <v>6369.34</v>
      </c>
      <c r="D63" s="3">
        <v>387.59</v>
      </c>
      <c r="E63" s="41" t="s">
        <v>89</v>
      </c>
      <c r="L63" s="41"/>
      <c r="M63" s="41"/>
      <c r="N63" s="41"/>
      <c r="O63" s="41"/>
      <c r="P63" s="41"/>
      <c r="Q63" s="41"/>
      <c r="R63" s="41"/>
      <c r="S63" s="37"/>
      <c r="T63" s="37"/>
      <c r="U63" s="41"/>
      <c r="V63" s="41"/>
      <c r="W63" s="41"/>
    </row>
    <row r="64" spans="1:23">
      <c r="L64" s="41"/>
      <c r="M64" s="41"/>
      <c r="N64" s="41"/>
      <c r="O64" s="41"/>
      <c r="P64" s="15"/>
      <c r="Q64" s="15"/>
      <c r="R64" s="41"/>
      <c r="S64" s="37"/>
      <c r="T64" s="37"/>
      <c r="U64" s="41"/>
      <c r="V64" s="41"/>
      <c r="W64" s="41"/>
    </row>
    <row r="65" spans="1:23" ht="15.75">
      <c r="A65" s="62" t="s">
        <v>57</v>
      </c>
      <c r="B65" s="62"/>
      <c r="C65" s="62"/>
      <c r="E65" s="56" t="s">
        <v>74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>
      <c r="A66" s="1" t="s">
        <v>42</v>
      </c>
      <c r="B66" s="7">
        <v>72637.899999999994</v>
      </c>
      <c r="C66" s="26">
        <f>C45+C67</f>
        <v>57349.25</v>
      </c>
      <c r="D66" s="41"/>
      <c r="E66" s="55">
        <v>15563.98</v>
      </c>
      <c r="F66" s="44">
        <f>G39</f>
        <v>4322.66</v>
      </c>
      <c r="G66" s="18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s="41" customFormat="1">
      <c r="A67" s="36" t="s">
        <v>53</v>
      </c>
      <c r="B67" s="39">
        <v>3345.88</v>
      </c>
      <c r="C67" s="25">
        <v>3345.88</v>
      </c>
      <c r="F67" s="14"/>
      <c r="G67" s="18"/>
    </row>
    <row r="68" spans="1:23" s="41" customFormat="1">
      <c r="A68" s="36" t="s">
        <v>92</v>
      </c>
      <c r="B68" s="39"/>
      <c r="C68" s="49">
        <v>1753.79</v>
      </c>
      <c r="F68" s="14"/>
      <c r="G68" s="18"/>
    </row>
    <row r="69" spans="1:23" s="41" customFormat="1">
      <c r="A69" s="36" t="s">
        <v>79</v>
      </c>
      <c r="B69" s="7">
        <v>1613.61</v>
      </c>
      <c r="C69" s="7">
        <v>1613.61</v>
      </c>
      <c r="D69" s="41" t="s">
        <v>86</v>
      </c>
      <c r="F69" s="14"/>
      <c r="G69" s="18"/>
    </row>
    <row r="70" spans="1:23" s="41" customFormat="1">
      <c r="A70" s="36" t="s">
        <v>80</v>
      </c>
      <c r="B70" s="7">
        <v>5469.84</v>
      </c>
      <c r="C70" s="7">
        <v>5469.84</v>
      </c>
      <c r="D70" s="41" t="s">
        <v>87</v>
      </c>
      <c r="F70" s="14"/>
      <c r="G70" s="18"/>
    </row>
    <row r="71" spans="1:23" s="41" customFormat="1">
      <c r="A71" s="36" t="s">
        <v>43</v>
      </c>
      <c r="B71" s="7">
        <v>71024.289999999994</v>
      </c>
      <c r="C71" s="26">
        <f>C66-C68-C69-C70</f>
        <v>48512.009999999995</v>
      </c>
      <c r="E71" s="37">
        <v>11847.93</v>
      </c>
      <c r="F71" s="14"/>
      <c r="G71" s="18"/>
    </row>
    <row r="72" spans="1:23" s="41" customFormat="1">
      <c r="A72" s="36" t="s">
        <v>67</v>
      </c>
      <c r="B72" s="7">
        <v>19469.72</v>
      </c>
      <c r="C72" s="26">
        <f>C71*B72/B71</f>
        <v>13298.482129665781</v>
      </c>
      <c r="F72" s="14"/>
      <c r="G72" s="18"/>
    </row>
    <row r="73" spans="1:23" s="41" customFormat="1">
      <c r="A73" s="36" t="s">
        <v>68</v>
      </c>
      <c r="B73" s="7">
        <v>1134.97</v>
      </c>
      <c r="C73" s="7">
        <v>1134.97</v>
      </c>
      <c r="D73" s="41" t="s">
        <v>88</v>
      </c>
      <c r="F73" s="14"/>
      <c r="G73" s="18"/>
    </row>
    <row r="74" spans="1:23">
      <c r="A74" s="36" t="s">
        <v>72</v>
      </c>
      <c r="B74" s="7">
        <v>51.74</v>
      </c>
      <c r="C74" s="11">
        <v>51.74</v>
      </c>
      <c r="D74" s="41"/>
      <c r="E74" s="41"/>
      <c r="F74" s="14"/>
      <c r="G74" s="18"/>
      <c r="H74" s="41" t="s">
        <v>65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s="41" customFormat="1">
      <c r="A75" s="41" t="s">
        <v>82</v>
      </c>
      <c r="B75" s="7">
        <v>18386.490000000002</v>
      </c>
      <c r="C75" s="26">
        <f>C72-C73+C74</f>
        <v>12215.252129665781</v>
      </c>
      <c r="F75" s="14"/>
      <c r="G75" s="18"/>
    </row>
    <row r="76" spans="1:23" s="41" customFormat="1">
      <c r="A76" s="36" t="s">
        <v>21</v>
      </c>
      <c r="B76" s="7"/>
      <c r="C76" s="11"/>
      <c r="F76" s="14"/>
      <c r="G76" s="18"/>
    </row>
    <row r="77" spans="1:23" s="29" customFormat="1">
      <c r="A77" s="36" t="s">
        <v>73</v>
      </c>
      <c r="B77" s="7">
        <v>4200</v>
      </c>
      <c r="C77" s="11">
        <v>4200</v>
      </c>
      <c r="D77" s="41"/>
      <c r="E77" s="41"/>
      <c r="F77" s="14"/>
      <c r="G77" s="18"/>
      <c r="H77" s="41" t="s">
        <v>66</v>
      </c>
      <c r="K77" s="41"/>
      <c r="L77" s="41"/>
      <c r="M77" s="41"/>
      <c r="N77" s="41"/>
      <c r="O77" s="41"/>
      <c r="P77" s="41"/>
      <c r="Q77" s="14"/>
      <c r="R77" s="18"/>
      <c r="S77" s="41"/>
      <c r="T77" s="41"/>
      <c r="U77" s="41"/>
      <c r="V77" s="41"/>
      <c r="W77" s="41"/>
    </row>
    <row r="78" spans="1:23">
      <c r="A78" s="36" t="s">
        <v>61</v>
      </c>
      <c r="B78" s="39">
        <v>6329.36</v>
      </c>
      <c r="C78" s="57"/>
      <c r="D78" s="41"/>
      <c r="E78" s="41"/>
      <c r="F78" s="14"/>
      <c r="G78" s="3"/>
      <c r="K78" s="41"/>
      <c r="L78" s="41"/>
      <c r="M78" s="41"/>
      <c r="N78" s="41"/>
      <c r="O78" s="41"/>
      <c r="P78" s="41"/>
      <c r="Q78" s="14"/>
      <c r="R78" s="18"/>
      <c r="S78" s="41"/>
      <c r="T78" s="41"/>
      <c r="U78" s="41"/>
      <c r="V78" s="41"/>
      <c r="W78" s="41"/>
    </row>
    <row r="79" spans="1:23">
      <c r="A79" s="36" t="s">
        <v>83</v>
      </c>
      <c r="B79" s="19">
        <v>63.96</v>
      </c>
      <c r="C79" s="25">
        <v>63.96</v>
      </c>
      <c r="D79" s="41"/>
      <c r="E79" s="41"/>
      <c r="G79" s="3"/>
      <c r="K79" s="41"/>
      <c r="L79" s="41"/>
      <c r="M79" s="41"/>
      <c r="N79" s="41"/>
      <c r="O79" s="41"/>
      <c r="P79" s="41"/>
      <c r="Q79" s="14"/>
      <c r="R79" s="18"/>
      <c r="S79" s="41"/>
      <c r="T79" s="41"/>
      <c r="U79" s="41"/>
      <c r="V79" s="41"/>
      <c r="W79" s="41"/>
    </row>
    <row r="80" spans="1:23">
      <c r="A80" s="36" t="s">
        <v>69</v>
      </c>
      <c r="B80" s="19">
        <v>12057.13</v>
      </c>
      <c r="C80" s="49">
        <f>C75-C77-C78-C79</f>
        <v>7951.2921296657814</v>
      </c>
      <c r="D80" s="41"/>
      <c r="E80" s="41" t="s">
        <v>81</v>
      </c>
      <c r="G80" s="3"/>
      <c r="K80" s="41"/>
      <c r="L80" s="41"/>
      <c r="M80" s="41"/>
      <c r="N80" s="41"/>
      <c r="O80" s="41"/>
      <c r="P80" s="41"/>
      <c r="Q80" s="14"/>
      <c r="R80" s="18"/>
      <c r="S80" s="41"/>
      <c r="T80" s="41"/>
      <c r="U80" s="41"/>
      <c r="V80" s="41"/>
      <c r="W80" s="41"/>
    </row>
    <row r="81" spans="1:23">
      <c r="A81" s="1" t="s">
        <v>62</v>
      </c>
      <c r="B81" s="19">
        <v>10058.75</v>
      </c>
      <c r="C81" s="40">
        <f>C72*B81/B72</f>
        <v>6870.4689703691511</v>
      </c>
      <c r="D81" s="41"/>
      <c r="E81" s="41"/>
      <c r="G81" s="3"/>
      <c r="K81" s="41"/>
      <c r="L81" s="41"/>
      <c r="M81" s="41"/>
      <c r="N81" s="41"/>
      <c r="O81" s="41"/>
      <c r="P81" s="41"/>
      <c r="Q81" s="14"/>
      <c r="R81" s="37"/>
      <c r="S81" s="41"/>
      <c r="T81" s="41"/>
      <c r="U81" s="37"/>
      <c r="V81" s="41"/>
      <c r="W81" s="41"/>
    </row>
    <row r="82" spans="1:23">
      <c r="A82" s="36" t="s">
        <v>64</v>
      </c>
      <c r="B82" s="39"/>
      <c r="C82" s="11"/>
      <c r="D82" s="53">
        <v>4963.57</v>
      </c>
      <c r="E82" s="53"/>
      <c r="K82" s="41"/>
      <c r="L82" s="41"/>
      <c r="M82" s="41"/>
      <c r="N82" s="41"/>
      <c r="O82" s="41"/>
      <c r="P82" s="41"/>
      <c r="Q82" s="41"/>
      <c r="R82" s="37"/>
      <c r="S82" s="41"/>
      <c r="T82" s="41"/>
      <c r="U82" s="37"/>
      <c r="V82" s="41"/>
      <c r="W82" s="41"/>
    </row>
    <row r="83" spans="1:23">
      <c r="A83" s="20" t="s">
        <v>25</v>
      </c>
      <c r="B83" s="7">
        <v>17787.740000000002</v>
      </c>
      <c r="C83" s="26">
        <f>C80+C81</f>
        <v>14821.761100034932</v>
      </c>
      <c r="D83" s="41"/>
      <c r="E83" s="50">
        <f>C83-B83</f>
        <v>-2965.97889996507</v>
      </c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>
      <c r="D84" s="41"/>
      <c r="E84" s="21"/>
      <c r="F84" s="22"/>
      <c r="K84" s="41"/>
      <c r="L84" s="41"/>
      <c r="M84" s="41"/>
      <c r="N84" s="41"/>
      <c r="O84" s="41"/>
      <c r="P84" s="41"/>
    </row>
    <row r="85" spans="1:23">
      <c r="E85" s="21"/>
      <c r="F85" s="22"/>
      <c r="K85" s="41"/>
      <c r="L85" s="41"/>
      <c r="M85" s="41"/>
      <c r="N85" s="41"/>
      <c r="O85" s="41"/>
      <c r="P85" s="41"/>
    </row>
    <row r="86" spans="1:23" s="41" customFormat="1"/>
    <row r="87" spans="1:23" s="41" customFormat="1" ht="12.75" customHeight="1">
      <c r="A87" s="63" t="s">
        <v>35</v>
      </c>
      <c r="B87" s="63"/>
      <c r="C87" s="63"/>
      <c r="D87" s="63"/>
      <c r="E87" s="63"/>
      <c r="F87" s="63"/>
      <c r="G87" s="63"/>
    </row>
    <row r="88" spans="1:23" s="41" customFormat="1" ht="33.75" customHeight="1">
      <c r="A88" s="63"/>
      <c r="B88" s="63"/>
      <c r="C88" s="63"/>
      <c r="D88" s="63"/>
      <c r="E88" s="63"/>
      <c r="F88" s="63"/>
      <c r="G88" s="63"/>
    </row>
    <row r="89" spans="1:23" s="41" customFormat="1" ht="29.25" customHeight="1">
      <c r="A89" s="64" t="s">
        <v>27</v>
      </c>
      <c r="B89" s="64"/>
      <c r="C89" s="64"/>
      <c r="D89" s="64"/>
      <c r="E89" s="64"/>
      <c r="F89" s="64"/>
    </row>
    <row r="90" spans="1:23" s="41" customFormat="1" ht="12.75" customHeight="1">
      <c r="A90" s="60" t="s">
        <v>28</v>
      </c>
      <c r="B90" s="60"/>
      <c r="C90" s="60"/>
      <c r="D90" s="60"/>
      <c r="E90" s="60"/>
      <c r="F90" s="23"/>
      <c r="G90" s="23"/>
    </row>
    <row r="91" spans="1:23" s="41" customFormat="1" ht="54" customHeight="1">
      <c r="A91" s="60"/>
      <c r="B91" s="60"/>
      <c r="C91" s="60"/>
      <c r="D91" s="60"/>
      <c r="E91" s="60"/>
    </row>
    <row r="92" spans="1:23" s="41" customFormat="1" ht="27" customHeight="1">
      <c r="A92" s="65" t="s">
        <v>29</v>
      </c>
      <c r="B92" s="65"/>
      <c r="C92" s="65"/>
      <c r="D92" s="24"/>
      <c r="E92" s="24"/>
    </row>
    <row r="93" spans="1:23" s="41" customFormat="1" ht="30.75" customHeight="1">
      <c r="A93" s="66" t="s">
        <v>30</v>
      </c>
      <c r="B93" s="66"/>
      <c r="C93" s="66"/>
      <c r="D93" s="59" t="s">
        <v>33</v>
      </c>
      <c r="E93" s="59"/>
    </row>
    <row r="94" spans="1:23" s="41" customFormat="1" ht="32.25" customHeight="1">
      <c r="A94" s="67" t="s">
        <v>31</v>
      </c>
      <c r="B94" s="67"/>
      <c r="C94" s="67"/>
      <c r="D94" s="67"/>
      <c r="E94" s="67"/>
    </row>
    <row r="95" spans="1:23" s="41" customFormat="1" ht="29.25" customHeight="1">
      <c r="A95" s="61" t="s">
        <v>32</v>
      </c>
      <c r="B95" s="61"/>
      <c r="C95" s="61"/>
      <c r="D95" s="61"/>
      <c r="E95" s="61"/>
      <c r="F95" s="59" t="s">
        <v>34</v>
      </c>
      <c r="G95" s="59"/>
    </row>
    <row r="96" spans="1:23" s="41" customFormat="1">
      <c r="A96" s="60" t="s">
        <v>37</v>
      </c>
      <c r="B96" s="60"/>
      <c r="C96" s="60"/>
      <c r="D96" s="60"/>
      <c r="E96" s="60"/>
      <c r="F96" s="59" t="s">
        <v>36</v>
      </c>
      <c r="G96" s="59"/>
    </row>
    <row r="97" spans="1:7" s="41" customFormat="1" ht="12.75" customHeight="1">
      <c r="A97" s="60"/>
      <c r="B97" s="60"/>
      <c r="C97" s="60"/>
      <c r="D97" s="60"/>
      <c r="E97" s="60"/>
    </row>
    <row r="98" spans="1:7" s="41" customFormat="1" ht="32.25" customHeight="1">
      <c r="A98" s="60"/>
      <c r="B98" s="60"/>
      <c r="C98" s="60"/>
      <c r="D98" s="60"/>
      <c r="E98" s="60"/>
    </row>
    <row r="99" spans="1:7" s="41" customFormat="1" ht="87.75" customHeight="1">
      <c r="A99" s="60" t="s">
        <v>38</v>
      </c>
      <c r="B99" s="60"/>
      <c r="C99" s="60"/>
      <c r="D99" s="60"/>
      <c r="E99" s="60"/>
      <c r="F99" s="60"/>
      <c r="G99" s="60"/>
    </row>
    <row r="100" spans="1:7" s="41" customFormat="1"/>
  </sheetData>
  <mergeCells count="16">
    <mergeCell ref="A93:C93"/>
    <mergeCell ref="D93:E93"/>
    <mergeCell ref="A94:E94"/>
    <mergeCell ref="B1:C1"/>
    <mergeCell ref="A11:C11"/>
    <mergeCell ref="A43:C43"/>
    <mergeCell ref="A65:C65"/>
    <mergeCell ref="A87:G88"/>
    <mergeCell ref="A89:F89"/>
    <mergeCell ref="A90:E91"/>
    <mergeCell ref="A92:C92"/>
    <mergeCell ref="F95:G95"/>
    <mergeCell ref="A96:E98"/>
    <mergeCell ref="F96:G96"/>
    <mergeCell ref="A99:G99"/>
    <mergeCell ref="A95:E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2022-12-16T20:55:45Z</dcterms:modified>
</cp:coreProperties>
</file>