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 tabRatio="895"/>
  </bookViews>
  <sheets>
    <sheet name="2009" sheetId="9" r:id="rId1"/>
  </sheets>
  <calcPr calcId="125725"/>
</workbook>
</file>

<file path=xl/calcChain.xml><?xml version="1.0" encoding="utf-8"?>
<calcChain xmlns="http://schemas.openxmlformats.org/spreadsheetml/2006/main">
  <c r="C60" i="9"/>
  <c r="C56"/>
  <c r="B57"/>
  <c r="C6"/>
  <c r="B6"/>
  <c r="G11" l="1"/>
  <c r="C25" l="1"/>
  <c r="C33" s="1"/>
  <c r="C54" s="1"/>
  <c r="B25"/>
  <c r="B33" s="1"/>
  <c r="B54" s="1"/>
  <c r="C61" l="1"/>
  <c r="C64" l="1"/>
  <c r="C67" s="1"/>
  <c r="C71" l="1"/>
  <c r="E71" s="1"/>
</calcChain>
</file>

<file path=xl/sharedStrings.xml><?xml version="1.0" encoding="utf-8"?>
<sst xmlns="http://schemas.openxmlformats.org/spreadsheetml/2006/main" count="133" uniqueCount="106">
  <si>
    <t>χτες</t>
  </si>
  <si>
    <t>σημερα</t>
  </si>
  <si>
    <t>τζιρος</t>
  </si>
  <si>
    <t>εξοδα</t>
  </si>
  <si>
    <t>ταμεια</t>
  </si>
  <si>
    <t>αποσβέσεις</t>
  </si>
  <si>
    <t>μισθοί</t>
  </si>
  <si>
    <t>έξοδα τρίτων</t>
  </si>
  <si>
    <t>κέρδος</t>
  </si>
  <si>
    <t>εσοδα</t>
  </si>
  <si>
    <t>ιδιόχρηση</t>
  </si>
  <si>
    <t>έξοδα</t>
  </si>
  <si>
    <t>παγια</t>
  </si>
  <si>
    <t>επιδοτηση παγιων 100 %</t>
  </si>
  <si>
    <t>επιδοτηση εξοδων 100 %</t>
  </si>
  <si>
    <t>τεληΕΛΤΑ κλπ</t>
  </si>
  <si>
    <t>προμηθεια τραπεζων</t>
  </si>
  <si>
    <t>περαίωση</t>
  </si>
  <si>
    <t>ποσό πληρωμής</t>
  </si>
  <si>
    <t>3.2]καταχώρηση ρυθμίσεων ΙΚΑ ή κρατήσεων λογαριασμών = από πληρωμές = από οφειλές 1/1/14</t>
  </si>
  <si>
    <t>3.3] καταχώρηση ρυθμίσεων ΙΚΑ ή κρατήσεων λογαριασμών περιόδου 1998 - 2013 =        από πληρωμές μόνο τα αναλογούντα πρόστιμα ή τόκοι ( αν πρέπει να μπουν )</t>
  </si>
  <si>
    <t>4.1] παρακράτηση = 20% . Από 2011 ΠΑΝΩ από 300 €</t>
  </si>
  <si>
    <t>5] αποσβέσεις = σταθερές ΜΕ αναφορά στο ποσοστό</t>
  </si>
  <si>
    <t>7.1] ταμεία = έως 2012 με βεβαίωση = από 1/1/13 καταχώρηση βάσει πληρωμών</t>
  </si>
  <si>
    <r>
      <t xml:space="preserve">7.2] δεν έχει γίνει </t>
    </r>
    <r>
      <rPr>
        <b/>
        <u/>
        <sz val="10"/>
        <color rgb="FFFF0000"/>
        <rFont val="Arial"/>
        <family val="2"/>
        <charset val="161"/>
      </rPr>
      <t>ποτέ</t>
    </r>
    <r>
      <rPr>
        <b/>
        <sz val="10"/>
        <color rgb="FFFF0000"/>
        <rFont val="Arial"/>
        <family val="2"/>
        <charset val="161"/>
      </rPr>
      <t xml:space="preserve"> μέχρι και το 2012 καταγραφή ταμείων στα έξοδα</t>
    </r>
  </si>
  <si>
    <t>ΙΔΕ συνημμένο Νο 1</t>
  </si>
  <si>
    <t>ΙΔΕ συνημμένο Νο 2</t>
  </si>
  <si>
    <t>1] για την περίοδο 1998-2012 θα υπάρξει προσφυγή στην δικαιοσύνη καθώς τα ποσά που (κακώς) έχουν αποδοθεί προς Δ.Ο.Υ. και Ταμεία είναι υπέρογκα . Φυσικά θα επανακαταχωρηθεί η κάθε πρέπουσα κίνηση</t>
  </si>
  <si>
    <t>ΙΔΕ συνημμένο Νο 3</t>
  </si>
  <si>
    <t>7.4] πόρος ΤΑΝ 5% επί παγίων πράξεων . ΜΕ ΕΝΣΗΜΑ . ΚΑΚΩΣ αποδίδονταν στα ταμεία .Μέχρι σήμερα αδυνατώ να εμπεδώσω πότε καταργηθήκαν . Θα υπάρξει έρευνα ΚΑΙ θα επακολουθήσουν οι σχετικές αυξομειώσεις σε ΦΠΑ -έσοδα -έξοδα</t>
  </si>
  <si>
    <t xml:space="preserve">7.6.γ] ΔΟΛΙΩΣ το Ταμείο Νομικών , ενώ γνώριζε από καταστάσεις ( του ταμείου ΑΛΛΑ και της Εθνικής τράπεζας ) τις πληρωμές της Συμβολαιογράφου , της καταλόγισε όποιες πληρωμές δεν είχε την συγκεκριμένη ημέρα του ελέγχου στους φακέλους της . ΚΑΚΟΥΡΓΗΜΑΤΙΚΩΣ κατελόγισε ως μη αποδοθείσα π.χ. την πρώτη πληρωμή του 8ος/1998 =283,57€ =κ15 =αΑεθνικής-8554812 =10/09/1998 ή τις 0,65(&amp;0,125) =532,24€(&amp;102,35€) =κ15(&amp;κ17) =αΑεθνικής -88(93) =14/05/2010 =για το συμβόλαιο 9.877/12ος/2010 ή την 0,65 =931,85€ =κ15 =αΑεθνικής -56 =15/10/2008 =για το συμβόλαιο 8.246/10ος/2008 </t>
  </si>
  <si>
    <t>ασφάλιστρα ζωής</t>
  </si>
  <si>
    <t>ΔΕΝ έχουν καταχωρηθεί ως ΕΣΟΔΟ</t>
  </si>
  <si>
    <t>ιατρικά</t>
  </si>
  <si>
    <t>οικογενειακές δαπάνες</t>
  </si>
  <si>
    <t>δηλωθεν εισόδημα</t>
  </si>
  <si>
    <t>εισόδημα φορολογητέο</t>
  </si>
  <si>
    <t>τοκοι δανείων</t>
  </si>
  <si>
    <t>δανεια</t>
  </si>
  <si>
    <t>δωρεές</t>
  </si>
  <si>
    <t>γιαΕκαθαριστικό</t>
  </si>
  <si>
    <t>δωρεαν παραχώρηση σύζηγο</t>
  </si>
  <si>
    <t>δαπάνες παροχής υπηρεσιών</t>
  </si>
  <si>
    <t>ενοίκο διαμερίσματος</t>
  </si>
  <si>
    <t>επιχειρηματική ζημιάς του συζύγου</t>
  </si>
  <si>
    <t>ποια ποσά περικλείει ΚΑΙ ποιών ετών ΚΑΙ με τι αιτία το καθένα  ;;???;;</t>
  </si>
  <si>
    <t>η κάθε δόση , τι εξοφλεί , ΚΑΙ με τι ποσό ;;;???</t>
  </si>
  <si>
    <t>ακίνητα</t>
  </si>
  <si>
    <t>ε3 = ??????????</t>
  </si>
  <si>
    <t>ε1 = ???????????????</t>
  </si>
  <si>
    <t>εκαθαριστικό = 18/06/2010</t>
  </si>
  <si>
    <t>ΔΕΝ έχω με υπογραφές παραλαβής</t>
  </si>
  <si>
    <t>προκαταβολη  για 2010</t>
  </si>
  <si>
    <t>εισπραχθεισα προκαταβολη 2008</t>
  </si>
  <si>
    <t>παρακρατησεις 2009</t>
  </si>
  <si>
    <t>τοκοι δανείων ΤΕΜΠΜΕ</t>
  </si>
  <si>
    <t>ΤΑΜΕΙΑ</t>
  </si>
  <si>
    <t>σήμα BMW</t>
  </si>
  <si>
    <t>σήμα Jenifer</t>
  </si>
  <si>
    <t>φόρος κλίμακας</t>
  </si>
  <si>
    <t>μειώσεις φόρου</t>
  </si>
  <si>
    <t>φόρος κύριος</t>
  </si>
  <si>
    <t>ΤΑΣ=3.932,73</t>
  </si>
  <si>
    <t>ΤΑΝ=6.173,21</t>
  </si>
  <si>
    <t>συμπληρωματικός φόρος</t>
  </si>
  <si>
    <t>zηλ = ΙΣΩΣ= 3.100</t>
  </si>
  <si>
    <t>zηλ = 27.729,73</t>
  </si>
  <si>
    <t xml:space="preserve">zηλ = </t>
  </si>
  <si>
    <t>zηλ = 24.256,97</t>
  </si>
  <si>
    <t>zηλ = 830,62</t>
  </si>
  <si>
    <t>zηλ = 18.546,16</t>
  </si>
  <si>
    <t>zηλ = 150</t>
  </si>
  <si>
    <t>zηλ = 2.976,92</t>
  </si>
  <si>
    <t>zηλ = 1.753,27</t>
  </si>
  <si>
    <t>βιβλια κατάσχεση</t>
  </si>
  <si>
    <t>ΝΑΙ</t>
  </si>
  <si>
    <t>ταμεία zηλ</t>
  </si>
  <si>
    <t>εκπτώσεις εισοδήματος</t>
  </si>
  <si>
    <t>εκπτώσεις εισοδήματος zηλ</t>
  </si>
  <si>
    <t>zηλ = 0</t>
  </si>
  <si>
    <t>φορος &amp; συμπληρωματικός</t>
  </si>
  <si>
    <t>έπρεπε να πάνε στα βιβλία εξόδων /// τα τρώμε στο ΤΕΜΠΜΕ</t>
  </si>
  <si>
    <t>zηλ = 18.287,21</t>
  </si>
  <si>
    <t>zηλ = 1.913,05</t>
  </si>
  <si>
    <t>zηλ = 48,91</t>
  </si>
  <si>
    <t>zηλ = 4.683,18</t>
  </si>
  <si>
    <t>zηλ = 13.604,03</t>
  </si>
  <si>
    <t>zηλ = 360</t>
  </si>
  <si>
    <t>zηλ = 220</t>
  </si>
  <si>
    <t>τόκοι δεδουλευμένοι</t>
  </si>
  <si>
    <t>ιατρικά + ταμεία + ασφάλιστρα + δαπΠαρΥπηρ</t>
  </si>
  <si>
    <t>ενοίκια &amp; zηλ</t>
  </si>
  <si>
    <t>μείωση internet</t>
  </si>
  <si>
    <t>zηλ = 11.492,07 - 22.733,39 = -11.241,32</t>
  </si>
  <si>
    <t>ΛΑΘΟΣ λογιστή zηλ</t>
  </si>
  <si>
    <t xml:space="preserve">ΤΑΜΕΙΑ -244ω1 = πούλια (ΤΑΝ - ΤΑΣ) , (εθνικη - ΕΛΤΑ) , (ΧΩΡΙΣ τιμολόγιο αγοράς = έξοδο) , ΧΑΡΤΟΣΗΜΑΣΜΕΝΑ στο αντίγραφο (1998-2016/6ο) </t>
  </si>
  <si>
    <t xml:space="preserve">244ω2 = πούλια στα αντίγραφα (ΤΑΝ - ΤΑΣ) , (εθνικη - ΕΛΤΑ) , (ως έσοδο στα συμβόλαια) (1998-2016/6ο) </t>
  </si>
  <si>
    <t>281υ = διπλοπληρωμή σε αγοραπωλησίες ΒΑΣΕΙ προσυμφώνου {{{ = ΌΧΙ υπολογισμός αρραβώνα ( ΤΑΝ ) }}}</t>
  </si>
  <si>
    <t>281φ = διπλοπληρωμή ΤΑΝ -9% σε προσύμφωνα  του παππού</t>
  </si>
  <si>
    <t>281ω = διπλοπληρωμές κ-18-15-17 σε πράξεις (= εκτέλεση - ΒΑΣΕΙ προσυμφώνου ή  προτάσεων )</t>
  </si>
  <si>
    <t>ΤΑΜΕΙΑ -283τ1 = ΤΑΧΔΙΚ (ΧΩΡΙΣ τιμολόγιο αγοράς = έξοδο) στο συμβόλαιο (1998 έως σήμερα)</t>
  </si>
  <si>
    <t>283τ2 = ΤΑΧΔΙΚ στο συμβόλαιο ως ΕΣΟΔΟ (1998-2018)</t>
  </si>
  <si>
    <t>ΤΑΜΕΙΑ -283τ3 = ΤΑΧΔΙΚ (ΧΩΡΙΣ τιμολόγιο αγοράς = έξοδο) στο αντίγραφο (1998 έως σήμερα)</t>
  </si>
  <si>
    <t>283τ4 = ΤΑΧΔΙΚ στο αντίγραφο ως ΕΣΟΔΟ (1998-2019)</t>
  </si>
  <si>
    <t xml:space="preserve">283φ1 = 283φ1 = χαρτόσημα (ως έσοδο) στα Τ.Π.Υ. &amp; Α.Π.Υ (1998-2019) </t>
  </si>
  <si>
    <t>ΤΑΜΕΙΑ -283φ2 = χαρτόσημα στα Τ.Π.Υ. &amp; Α.Π.Υ (ΧΩΡΙΣ τιμολόγιο αγοράς = έξοδο) (1998-2019)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</si>
</sst>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€_-;\-* #,##0\ _€_-;_-* &quot;-&quot;??\ _€_-;_-@_-"/>
  </numFmts>
  <fonts count="1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rgb="FFFF00FF"/>
      <name val="Arial"/>
      <family val="2"/>
      <charset val="161"/>
    </font>
    <font>
      <b/>
      <u/>
      <sz val="10"/>
      <color rgb="FFFF0000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theme="1" tint="4.9989318521683403E-2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</cellStyleXfs>
  <cellXfs count="67">
    <xf numFmtId="0" fontId="0" fillId="0" borderId="0" xfId="0"/>
    <xf numFmtId="164" fontId="5" fillId="6" borderId="1" xfId="2" applyFont="1" applyFill="1" applyBorder="1" applyAlignment="1">
      <alignment horizontal="center" wrapText="1"/>
    </xf>
    <xf numFmtId="164" fontId="5" fillId="6" borderId="1" xfId="3" applyFont="1" applyFill="1" applyBorder="1" applyAlignment="1">
      <alignment horizontal="center" wrapText="1"/>
    </xf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4" fillId="0" borderId="1" xfId="1" applyFont="1" applyBorder="1"/>
    <xf numFmtId="0" fontId="9" fillId="0" borderId="1" xfId="0" applyFont="1" applyBorder="1"/>
    <xf numFmtId="43" fontId="4" fillId="3" borderId="1" xfId="1" applyFont="1" applyFill="1" applyBorder="1"/>
    <xf numFmtId="0" fontId="6" fillId="0" borderId="1" xfId="0" applyFont="1" applyBorder="1"/>
    <xf numFmtId="43" fontId="4" fillId="0" borderId="1" xfId="1" applyFont="1" applyFill="1" applyBorder="1"/>
    <xf numFmtId="43" fontId="4" fillId="2" borderId="1" xfId="1" applyFont="1" applyFill="1" applyBorder="1"/>
    <xf numFmtId="43" fontId="4" fillId="4" borderId="1" xfId="1" applyFont="1" applyFill="1" applyBorder="1"/>
    <xf numFmtId="43" fontId="4" fillId="0" borderId="0" xfId="0" applyNumberFormat="1" applyFont="1"/>
    <xf numFmtId="0" fontId="10" fillId="0" borderId="0" xfId="0" applyFont="1"/>
    <xf numFmtId="43" fontId="4" fillId="0" borderId="0" xfId="1" applyFont="1" applyFill="1" applyBorder="1"/>
    <xf numFmtId="165" fontId="4" fillId="0" borderId="0" xfId="1" applyNumberFormat="1" applyFont="1"/>
    <xf numFmtId="43" fontId="4" fillId="0" borderId="1" xfId="1" applyFont="1" applyBorder="1" applyAlignment="1">
      <alignment horizontal="center"/>
    </xf>
    <xf numFmtId="43" fontId="8" fillId="0" borderId="1" xfId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15" fillId="0" borderId="0" xfId="0" applyFont="1" applyFill="1" applyAlignment="1"/>
    <xf numFmtId="0" fontId="8" fillId="0" borderId="0" xfId="0" applyFont="1" applyFill="1" applyAlignment="1">
      <alignment wrapText="1"/>
    </xf>
    <xf numFmtId="43" fontId="4" fillId="9" borderId="0" xfId="1" applyFont="1" applyFill="1"/>
    <xf numFmtId="43" fontId="10" fillId="0" borderId="1" xfId="1" applyFont="1" applyFill="1" applyBorder="1"/>
    <xf numFmtId="43" fontId="10" fillId="0" borderId="0" xfId="1" applyFont="1"/>
    <xf numFmtId="0" fontId="4" fillId="0" borderId="1" xfId="0" applyFont="1" applyBorder="1"/>
    <xf numFmtId="43" fontId="4" fillId="0" borderId="0" xfId="1" applyFont="1"/>
    <xf numFmtId="0" fontId="4" fillId="0" borderId="1" xfId="0" applyFont="1" applyFill="1" applyBorder="1"/>
    <xf numFmtId="43" fontId="10" fillId="0" borderId="1" xfId="1" applyFont="1" applyBorder="1"/>
    <xf numFmtId="0" fontId="4" fillId="0" borderId="0" xfId="0" applyFont="1"/>
    <xf numFmtId="43" fontId="10" fillId="0" borderId="0" xfId="1" applyFont="1" applyFill="1"/>
    <xf numFmtId="43" fontId="4" fillId="0" borderId="0" xfId="1" applyFont="1" applyFill="1"/>
    <xf numFmtId="43" fontId="10" fillId="0" borderId="0" xfId="0" applyNumberFormat="1" applyFont="1"/>
    <xf numFmtId="0" fontId="4" fillId="7" borderId="0" xfId="0" applyFont="1" applyFill="1"/>
    <xf numFmtId="0" fontId="4" fillId="0" borderId="0" xfId="0" applyFont="1" applyFill="1"/>
    <xf numFmtId="0" fontId="10" fillId="0" borderId="0" xfId="0" applyFont="1" applyFill="1" applyAlignment="1">
      <alignment horizontal="left"/>
    </xf>
    <xf numFmtId="0" fontId="17" fillId="5" borderId="0" xfId="0" applyFont="1" applyFill="1" applyAlignment="1">
      <alignment horizontal="center"/>
    </xf>
    <xf numFmtId="0" fontId="6" fillId="0" borderId="1" xfId="0" applyFont="1" applyFill="1" applyBorder="1"/>
    <xf numFmtId="0" fontId="10" fillId="0" borderId="0" xfId="0" applyFont="1" applyFill="1"/>
    <xf numFmtId="43" fontId="10" fillId="0" borderId="1" xfId="1" applyFont="1" applyFill="1" applyBorder="1"/>
    <xf numFmtId="43" fontId="10" fillId="0" borderId="0" xfId="1" applyFont="1"/>
    <xf numFmtId="0" fontId="4" fillId="0" borderId="1" xfId="0" applyFont="1" applyBorder="1"/>
    <xf numFmtId="43" fontId="4" fillId="0" borderId="0" xfId="1" applyFont="1"/>
    <xf numFmtId="43" fontId="4" fillId="0" borderId="1" xfId="1" applyFont="1" applyBorder="1"/>
    <xf numFmtId="43" fontId="4" fillId="0" borderId="1" xfId="1" applyFont="1" applyFill="1" applyBorder="1"/>
    <xf numFmtId="43" fontId="4" fillId="0" borderId="0" xfId="0" applyNumberFormat="1" applyFont="1"/>
    <xf numFmtId="0" fontId="10" fillId="0" borderId="0" xfId="0" applyFont="1"/>
    <xf numFmtId="165" fontId="4" fillId="0" borderId="0" xfId="1" applyNumberFormat="1" applyFont="1"/>
    <xf numFmtId="43" fontId="4" fillId="0" borderId="1" xfId="1" applyFont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4" fillId="0" borderId="0" xfId="0" applyFont="1"/>
    <xf numFmtId="43" fontId="10" fillId="0" borderId="1" xfId="1" applyFont="1" applyFill="1" applyBorder="1" applyAlignment="1">
      <alignment horizontal="center"/>
    </xf>
    <xf numFmtId="43" fontId="6" fillId="0" borderId="0" xfId="0" applyNumberFormat="1" applyFont="1"/>
    <xf numFmtId="43" fontId="4" fillId="10" borderId="1" xfId="1" applyFont="1" applyFill="1" applyBorder="1"/>
    <xf numFmtId="43" fontId="10" fillId="0" borderId="0" xfId="0" applyNumberFormat="1" applyFont="1" applyAlignment="1">
      <alignment horizontal="left"/>
    </xf>
    <xf numFmtId="43" fontId="10" fillId="10" borderId="1" xfId="1" applyFont="1" applyFill="1" applyBorder="1" applyAlignment="1">
      <alignment horizontal="center"/>
    </xf>
    <xf numFmtId="0" fontId="6" fillId="7" borderId="0" xfId="0" applyFont="1" applyFill="1" applyAlignment="1">
      <alignment horizontal="center" wrapText="1"/>
    </xf>
    <xf numFmtId="0" fontId="15" fillId="7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3" fillId="7" borderId="0" xfId="0" applyFont="1" applyFill="1" applyAlignment="1">
      <alignment horizontal="center" wrapText="1"/>
    </xf>
    <xf numFmtId="0" fontId="15" fillId="7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13" fillId="7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2" fillId="8" borderId="3" xfId="0" applyFont="1" applyFill="1" applyBorder="1" applyAlignment="1">
      <alignment horizontal="center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FF99FF"/>
      <color rgb="FF00FF00"/>
      <color rgb="FF00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topLeftCell="A43" workbookViewId="0">
      <selection activeCell="E71" sqref="E71"/>
    </sheetView>
  </sheetViews>
  <sheetFormatPr defaultRowHeight="12.75"/>
  <cols>
    <col min="1" max="1" width="25" style="30" customWidth="1"/>
    <col min="2" max="3" width="10" style="30" bestFit="1" customWidth="1"/>
    <col min="4" max="4" width="12.44140625" style="30" bestFit="1" customWidth="1"/>
    <col min="5" max="5" width="10.33203125" style="30" customWidth="1"/>
    <col min="6" max="6" width="10.21875" style="30" customWidth="1"/>
    <col min="7" max="7" width="11" style="30" customWidth="1"/>
    <col min="8" max="9" width="8.88671875" style="30"/>
    <col min="10" max="10" width="11.44140625" style="30" bestFit="1" customWidth="1"/>
    <col min="11" max="11" width="9.21875" style="30" bestFit="1" customWidth="1"/>
    <col min="12" max="16384" width="8.88671875" style="30"/>
  </cols>
  <sheetData>
    <row r="1" spans="1:22" ht="28.5" customHeight="1">
      <c r="A1" s="37">
        <v>2009</v>
      </c>
      <c r="B1" s="65"/>
      <c r="C1" s="65"/>
      <c r="D1" s="3"/>
      <c r="E1" s="3"/>
      <c r="F1" s="1" t="s">
        <v>13</v>
      </c>
      <c r="G1" s="2" t="s">
        <v>14</v>
      </c>
    </row>
    <row r="2" spans="1:22" ht="15.75">
      <c r="A2" s="66" t="s">
        <v>48</v>
      </c>
      <c r="B2" s="66"/>
      <c r="C2" s="66"/>
      <c r="D2" s="14" t="s">
        <v>51</v>
      </c>
      <c r="I2" s="14"/>
    </row>
    <row r="3" spans="1:22">
      <c r="B3" s="4" t="s">
        <v>0</v>
      </c>
      <c r="C3" s="5" t="s">
        <v>1</v>
      </c>
      <c r="J3" s="51" t="s">
        <v>82</v>
      </c>
    </row>
    <row r="4" spans="1:22">
      <c r="A4" s="7" t="s">
        <v>2</v>
      </c>
      <c r="B4" s="6">
        <v>100567.53</v>
      </c>
      <c r="C4" s="40">
        <v>86898.16</v>
      </c>
      <c r="D4" s="14"/>
      <c r="J4" s="30" t="s">
        <v>67</v>
      </c>
      <c r="V4" s="30" t="s">
        <v>66</v>
      </c>
    </row>
    <row r="5" spans="1:22">
      <c r="A5" s="7" t="s">
        <v>12</v>
      </c>
      <c r="B5" s="6">
        <v>4700.7299999999996</v>
      </c>
      <c r="C5" s="10">
        <v>4700.7299999999996</v>
      </c>
      <c r="F5" s="23">
        <v>4514.3500000000004</v>
      </c>
      <c r="J5" s="30" t="s">
        <v>67</v>
      </c>
      <c r="V5" s="30" t="s">
        <v>67</v>
      </c>
    </row>
    <row r="6" spans="1:22">
      <c r="A6" s="7" t="s">
        <v>3</v>
      </c>
      <c r="B6" s="6">
        <f>SUM(D7:D24)</f>
        <v>50249.96</v>
      </c>
      <c r="C6" s="29">
        <f>SUM(E7:E24)</f>
        <v>65120.18</v>
      </c>
      <c r="D6" s="4" t="s">
        <v>0</v>
      </c>
      <c r="E6" s="5" t="s">
        <v>1</v>
      </c>
      <c r="H6" s="14" t="s">
        <v>15</v>
      </c>
      <c r="J6" s="51" t="s">
        <v>85</v>
      </c>
      <c r="V6" s="30" t="s">
        <v>68</v>
      </c>
    </row>
    <row r="7" spans="1:22">
      <c r="A7" s="26" t="s">
        <v>5</v>
      </c>
      <c r="B7" s="8"/>
      <c r="C7" s="8"/>
      <c r="D7" s="6">
        <v>10978.86</v>
      </c>
      <c r="E7" s="29">
        <v>8971</v>
      </c>
      <c r="F7" s="14"/>
      <c r="H7" s="33" t="s">
        <v>16</v>
      </c>
      <c r="J7" s="51" t="s">
        <v>84</v>
      </c>
      <c r="V7" s="30" t="s">
        <v>69</v>
      </c>
    </row>
    <row r="8" spans="1:22">
      <c r="A8" s="26" t="s">
        <v>10</v>
      </c>
      <c r="B8" s="8"/>
      <c r="C8" s="8"/>
      <c r="D8" s="6">
        <v>1724.68</v>
      </c>
      <c r="E8" s="6">
        <v>1724.68</v>
      </c>
      <c r="J8" s="30" t="s">
        <v>67</v>
      </c>
    </row>
    <row r="9" spans="1:22">
      <c r="A9" s="26" t="s">
        <v>6</v>
      </c>
      <c r="B9" s="8"/>
      <c r="C9" s="8"/>
      <c r="D9" s="6">
        <v>23955.53</v>
      </c>
      <c r="E9" s="6">
        <v>23955.53</v>
      </c>
      <c r="F9" s="27"/>
      <c r="G9" s="23">
        <v>2735.11</v>
      </c>
      <c r="J9" s="30" t="s">
        <v>67</v>
      </c>
      <c r="V9" s="30" t="s">
        <v>70</v>
      </c>
    </row>
    <row r="10" spans="1:22">
      <c r="A10" s="26" t="s">
        <v>7</v>
      </c>
      <c r="B10" s="8"/>
      <c r="C10" s="8"/>
      <c r="D10" s="6">
        <v>169.5</v>
      </c>
      <c r="E10" s="6">
        <v>169.5</v>
      </c>
      <c r="F10" s="27"/>
      <c r="G10" s="27"/>
      <c r="J10" s="51" t="s">
        <v>71</v>
      </c>
      <c r="V10" s="30" t="s">
        <v>71</v>
      </c>
    </row>
    <row r="11" spans="1:22">
      <c r="A11" s="26" t="s">
        <v>11</v>
      </c>
      <c r="B11" s="8"/>
      <c r="C11" s="8"/>
      <c r="D11" s="6">
        <v>13421.39</v>
      </c>
      <c r="E11" s="6">
        <v>13591.39</v>
      </c>
      <c r="F11" s="25">
        <v>11195.78</v>
      </c>
      <c r="G11" s="23">
        <f>E11+170</f>
        <v>13761.39</v>
      </c>
      <c r="J11" s="51" t="s">
        <v>83</v>
      </c>
      <c r="V11" s="30" t="s">
        <v>72</v>
      </c>
    </row>
    <row r="12" spans="1:22">
      <c r="A12" s="9" t="s">
        <v>4</v>
      </c>
      <c r="B12" s="8"/>
      <c r="C12" s="8"/>
      <c r="D12" s="8">
        <v>0</v>
      </c>
      <c r="E12" s="10"/>
      <c r="F12" s="32">
        <v>10105.94</v>
      </c>
      <c r="G12" s="14" t="s">
        <v>32</v>
      </c>
      <c r="V12" s="30" t="s">
        <v>73</v>
      </c>
    </row>
    <row r="13" spans="1:22" s="35" customFormat="1">
      <c r="A13" s="38"/>
      <c r="B13" s="10"/>
      <c r="C13" s="10"/>
      <c r="D13" s="10"/>
      <c r="E13" s="10"/>
      <c r="F13" s="31"/>
      <c r="G13" s="27" t="s">
        <v>63</v>
      </c>
      <c r="H13" s="34" t="s">
        <v>62</v>
      </c>
      <c r="J13" s="32"/>
      <c r="L13" s="30"/>
      <c r="M13" s="30"/>
      <c r="N13" s="30"/>
      <c r="O13" s="30"/>
      <c r="P13" s="30"/>
      <c r="Q13" s="30"/>
      <c r="R13" s="30"/>
      <c r="S13" s="30"/>
    </row>
    <row r="14" spans="1:22" s="35" customFormat="1">
      <c r="A14" s="38"/>
      <c r="B14" s="45"/>
      <c r="C14" s="45"/>
      <c r="D14" s="45"/>
      <c r="E14" s="45">
        <v>7534.04</v>
      </c>
      <c r="F14" s="47" t="s">
        <v>95</v>
      </c>
      <c r="G14" s="39"/>
      <c r="J14" s="32"/>
      <c r="L14" s="51"/>
      <c r="M14" s="51"/>
      <c r="N14" s="51"/>
      <c r="O14" s="51"/>
      <c r="P14" s="51"/>
      <c r="Q14" s="51"/>
      <c r="R14" s="51"/>
      <c r="S14" s="51"/>
    </row>
    <row r="15" spans="1:22" s="35" customFormat="1">
      <c r="A15" s="38"/>
      <c r="B15" s="45"/>
      <c r="C15" s="45"/>
      <c r="D15" s="45"/>
      <c r="E15" s="45">
        <v>7534.04</v>
      </c>
      <c r="F15" s="47" t="s">
        <v>96</v>
      </c>
      <c r="G15" s="39"/>
      <c r="J15" s="32"/>
      <c r="L15" s="51"/>
      <c r="M15" s="51"/>
      <c r="N15" s="51"/>
      <c r="O15" s="51"/>
      <c r="P15" s="51"/>
      <c r="Q15" s="51"/>
      <c r="R15" s="51"/>
      <c r="S15" s="51"/>
    </row>
    <row r="16" spans="1:22" s="35" customFormat="1">
      <c r="A16" s="38"/>
      <c r="B16" s="45"/>
      <c r="C16" s="45"/>
      <c r="D16" s="45"/>
      <c r="E16" s="12"/>
      <c r="F16" s="47" t="s">
        <v>97</v>
      </c>
      <c r="G16" s="39"/>
      <c r="J16" s="32"/>
      <c r="L16" s="51"/>
      <c r="M16" s="51"/>
      <c r="N16" s="51"/>
      <c r="O16" s="51"/>
      <c r="P16" s="51"/>
      <c r="Q16" s="51"/>
      <c r="R16" s="51"/>
      <c r="S16" s="51"/>
    </row>
    <row r="17" spans="1:24" s="35" customFormat="1">
      <c r="A17" s="38"/>
      <c r="B17" s="45"/>
      <c r="C17" s="45"/>
      <c r="D17" s="45"/>
      <c r="E17" s="45"/>
      <c r="F17" s="47" t="s">
        <v>98</v>
      </c>
      <c r="G17" s="39"/>
      <c r="J17" s="32"/>
      <c r="L17" s="51"/>
      <c r="M17" s="51"/>
      <c r="N17" s="51"/>
      <c r="O17" s="51"/>
      <c r="P17" s="51"/>
      <c r="Q17" s="51"/>
      <c r="R17" s="51"/>
      <c r="S17" s="51"/>
    </row>
    <row r="18" spans="1:24" s="35" customFormat="1">
      <c r="A18" s="38"/>
      <c r="B18" s="45"/>
      <c r="C18" s="45"/>
      <c r="D18" s="45"/>
      <c r="E18" s="12"/>
      <c r="F18" s="47" t="s">
        <v>99</v>
      </c>
      <c r="G18" s="39"/>
      <c r="J18" s="32"/>
      <c r="L18" s="51"/>
      <c r="M18" s="51"/>
      <c r="N18" s="51"/>
      <c r="O18" s="51"/>
      <c r="P18" s="51"/>
      <c r="Q18" s="51"/>
      <c r="R18" s="51"/>
      <c r="S18" s="51"/>
    </row>
    <row r="19" spans="1:24" s="35" customFormat="1">
      <c r="A19" s="38"/>
      <c r="B19" s="45"/>
      <c r="C19" s="45"/>
      <c r="D19" s="45"/>
      <c r="E19" s="12">
        <v>420</v>
      </c>
      <c r="F19" s="36" t="s">
        <v>100</v>
      </c>
      <c r="G19" s="39"/>
      <c r="J19" s="32"/>
      <c r="L19" s="51"/>
      <c r="M19" s="51"/>
      <c r="N19" s="51"/>
      <c r="O19" s="51"/>
      <c r="P19" s="51"/>
      <c r="Q19" s="51"/>
      <c r="R19" s="51"/>
      <c r="S19" s="51"/>
    </row>
    <row r="20" spans="1:24" s="35" customFormat="1">
      <c r="A20" s="38"/>
      <c r="B20" s="45"/>
      <c r="C20" s="45"/>
      <c r="D20" s="45"/>
      <c r="E20" s="45">
        <v>420</v>
      </c>
      <c r="F20" s="55" t="s">
        <v>101</v>
      </c>
      <c r="G20" s="39"/>
      <c r="J20" s="32"/>
      <c r="L20" s="51"/>
      <c r="M20" s="51"/>
      <c r="N20" s="51"/>
      <c r="O20" s="51"/>
      <c r="P20" s="51"/>
      <c r="Q20" s="51"/>
      <c r="R20" s="51"/>
      <c r="S20" s="51"/>
    </row>
    <row r="21" spans="1:24" s="35" customFormat="1">
      <c r="A21" s="38"/>
      <c r="B21" s="45"/>
      <c r="C21" s="45"/>
      <c r="D21" s="45"/>
      <c r="E21" s="45">
        <v>400</v>
      </c>
      <c r="F21" s="47" t="s">
        <v>102</v>
      </c>
      <c r="G21" s="39"/>
      <c r="J21" s="32"/>
      <c r="L21" s="51"/>
      <c r="M21" s="51"/>
      <c r="N21" s="51"/>
      <c r="O21" s="51"/>
      <c r="P21" s="51"/>
      <c r="Q21" s="51"/>
      <c r="R21" s="51"/>
      <c r="S21" s="51"/>
    </row>
    <row r="22" spans="1:24" s="35" customFormat="1">
      <c r="A22" s="38"/>
      <c r="B22" s="45"/>
      <c r="C22" s="45"/>
      <c r="D22" s="45"/>
      <c r="E22" s="45">
        <v>400</v>
      </c>
      <c r="F22" s="47" t="s">
        <v>103</v>
      </c>
      <c r="G22" s="39"/>
      <c r="J22" s="32"/>
      <c r="L22" s="51"/>
      <c r="M22" s="51"/>
      <c r="N22" s="51"/>
      <c r="O22" s="51"/>
      <c r="P22" s="51"/>
      <c r="Q22" s="51"/>
      <c r="R22" s="51"/>
      <c r="S22" s="51"/>
    </row>
    <row r="23" spans="1:24" s="35" customFormat="1">
      <c r="A23" s="38"/>
      <c r="B23" s="45"/>
      <c r="C23" s="45"/>
      <c r="D23" s="45"/>
      <c r="E23" s="12"/>
      <c r="F23" s="47" t="s">
        <v>104</v>
      </c>
      <c r="G23" s="39"/>
      <c r="J23" s="32"/>
      <c r="L23" s="51"/>
      <c r="M23" s="51"/>
      <c r="N23" s="51"/>
      <c r="O23" s="51"/>
      <c r="P23" s="51"/>
      <c r="Q23" s="51"/>
      <c r="R23" s="51"/>
      <c r="S23" s="51"/>
    </row>
    <row r="24" spans="1:24" s="35" customFormat="1">
      <c r="A24" s="38"/>
      <c r="B24" s="45"/>
      <c r="C24" s="45"/>
      <c r="D24" s="45"/>
      <c r="E24" s="12"/>
      <c r="F24" s="47" t="s">
        <v>105</v>
      </c>
      <c r="G24" s="39"/>
      <c r="J24" s="32"/>
      <c r="L24" s="51"/>
      <c r="M24" s="51"/>
      <c r="N24" s="51"/>
      <c r="O24" s="51"/>
      <c r="P24" s="51"/>
      <c r="Q24" s="51"/>
      <c r="R24" s="51"/>
      <c r="S24" s="51"/>
    </row>
    <row r="25" spans="1:24">
      <c r="A25" s="7" t="s">
        <v>8</v>
      </c>
      <c r="B25" s="6">
        <f>B4-B6</f>
        <v>50317.57</v>
      </c>
      <c r="C25" s="29">
        <f>C4-C6</f>
        <v>21777.980000000003</v>
      </c>
      <c r="E25" s="51" t="s">
        <v>93</v>
      </c>
      <c r="F25" s="27"/>
      <c r="G25" s="27"/>
      <c r="J25" s="51"/>
      <c r="U25" s="35"/>
      <c r="V25" s="30" t="s">
        <v>67</v>
      </c>
      <c r="W25" s="35"/>
      <c r="X25" s="35"/>
    </row>
    <row r="26" spans="1:24">
      <c r="U26" s="35"/>
      <c r="V26" s="35"/>
      <c r="W26" s="35"/>
      <c r="X26" s="35"/>
    </row>
    <row r="27" spans="1:24">
      <c r="A27" s="28" t="s">
        <v>74</v>
      </c>
      <c r="B27" s="26"/>
      <c r="C27" s="35"/>
      <c r="U27" s="35"/>
      <c r="V27" s="35"/>
      <c r="W27" s="35"/>
      <c r="X27" s="35"/>
    </row>
    <row r="28" spans="1:24">
      <c r="A28" s="26" t="s">
        <v>17</v>
      </c>
      <c r="B28" s="10" t="s">
        <v>75</v>
      </c>
      <c r="C28" s="10">
        <v>0</v>
      </c>
      <c r="D28" s="14"/>
      <c r="E28" s="14" t="s">
        <v>67</v>
      </c>
      <c r="K28" s="43"/>
      <c r="U28" s="35"/>
      <c r="V28" s="35"/>
      <c r="W28" s="35"/>
      <c r="X28" s="35"/>
    </row>
    <row r="29" spans="1:24">
      <c r="U29" s="35"/>
      <c r="V29" s="35"/>
      <c r="W29" s="35"/>
      <c r="X29" s="35"/>
    </row>
    <row r="31" spans="1:24" ht="15.75">
      <c r="A31" s="66" t="s">
        <v>49</v>
      </c>
      <c r="B31" s="66"/>
      <c r="C31" s="66"/>
      <c r="D31" s="14" t="s">
        <v>51</v>
      </c>
      <c r="G31" s="14"/>
      <c r="L31" s="51"/>
      <c r="M31" s="51"/>
      <c r="N31" s="51"/>
      <c r="O31" s="51"/>
      <c r="P31" s="51"/>
      <c r="Q31" s="51"/>
      <c r="R31" s="51"/>
      <c r="S31" s="51"/>
    </row>
    <row r="32" spans="1:24">
      <c r="B32" s="4" t="s">
        <v>0</v>
      </c>
      <c r="C32" s="5" t="s">
        <v>1</v>
      </c>
      <c r="D32" s="15" t="s">
        <v>40</v>
      </c>
      <c r="L32" s="51"/>
      <c r="M32" s="51"/>
      <c r="N32" s="51"/>
      <c r="O32" s="51"/>
      <c r="P32" s="51"/>
      <c r="Q32" s="51"/>
      <c r="R32" s="51"/>
      <c r="S32" s="51"/>
    </row>
    <row r="33" spans="1:21">
      <c r="A33" s="26" t="s">
        <v>9</v>
      </c>
      <c r="B33" s="6">
        <f>B25</f>
        <v>50317.57</v>
      </c>
      <c r="C33" s="29">
        <f>C25</f>
        <v>21777.980000000003</v>
      </c>
      <c r="D33" s="27"/>
      <c r="E33" s="51" t="s">
        <v>86</v>
      </c>
      <c r="G33" s="13"/>
      <c r="L33" s="51"/>
      <c r="M33" s="51"/>
      <c r="N33" s="51"/>
      <c r="O33" s="51"/>
      <c r="P33" s="51"/>
      <c r="Q33" s="51"/>
      <c r="R33" s="51"/>
      <c r="S33" s="51"/>
      <c r="T33" s="51"/>
    </row>
    <row r="34" spans="1:21">
      <c r="A34" s="26" t="s">
        <v>56</v>
      </c>
      <c r="B34" s="54"/>
      <c r="C34" s="54"/>
      <c r="D34" s="27"/>
      <c r="L34" s="51"/>
      <c r="M34" s="51"/>
      <c r="N34" s="51"/>
      <c r="O34" s="51"/>
      <c r="P34" s="51"/>
      <c r="Q34" s="51"/>
      <c r="R34" s="51"/>
      <c r="S34" s="51"/>
      <c r="T34" s="51"/>
    </row>
    <row r="35" spans="1:21">
      <c r="A35" s="26" t="s">
        <v>76</v>
      </c>
      <c r="B35" s="45">
        <v>2396.56</v>
      </c>
      <c r="C35" s="10">
        <v>2396.56</v>
      </c>
      <c r="D35" s="27"/>
      <c r="L35" s="51"/>
      <c r="M35" s="51"/>
      <c r="N35" s="51"/>
      <c r="O35" s="51"/>
      <c r="P35" s="51"/>
      <c r="Q35" s="51"/>
      <c r="R35" s="51"/>
      <c r="S35" s="51"/>
      <c r="T35" s="51"/>
    </row>
    <row r="36" spans="1:21" s="51" customFormat="1">
      <c r="A36" s="42" t="s">
        <v>94</v>
      </c>
      <c r="B36" s="45"/>
      <c r="C36" s="45">
        <v>2111.96</v>
      </c>
      <c r="D36" s="43"/>
    </row>
    <row r="37" spans="1:21">
      <c r="A37" s="26" t="s">
        <v>33</v>
      </c>
      <c r="B37" s="6">
        <v>185</v>
      </c>
      <c r="C37" s="44">
        <v>185</v>
      </c>
      <c r="D37" s="27">
        <v>185</v>
      </c>
      <c r="E37" s="51" t="s">
        <v>88</v>
      </c>
      <c r="L37" s="51"/>
      <c r="M37" s="51"/>
      <c r="N37" s="51"/>
      <c r="O37" s="51"/>
      <c r="P37" s="51"/>
      <c r="Q37" s="51"/>
      <c r="R37" s="51"/>
      <c r="S37" s="51"/>
      <c r="T37" s="51"/>
    </row>
    <row r="38" spans="1:21">
      <c r="A38" s="26" t="s">
        <v>10</v>
      </c>
      <c r="B38" s="6">
        <v>1724.68</v>
      </c>
      <c r="C38" s="44">
        <v>1724.68</v>
      </c>
      <c r="D38" s="27"/>
      <c r="E38" s="30" t="s">
        <v>67</v>
      </c>
      <c r="L38" s="51"/>
      <c r="M38" s="51"/>
      <c r="N38" s="51"/>
      <c r="O38" s="51"/>
      <c r="P38" s="51"/>
      <c r="Q38" s="51"/>
      <c r="R38" s="51"/>
      <c r="S38" s="51"/>
      <c r="T38" s="51"/>
    </row>
    <row r="39" spans="1:21">
      <c r="A39" s="26" t="s">
        <v>41</v>
      </c>
      <c r="B39" s="6">
        <v>1724.68</v>
      </c>
      <c r="C39" s="44">
        <v>1724.68</v>
      </c>
      <c r="D39" s="27">
        <v>51.74</v>
      </c>
      <c r="E39" s="30" t="s">
        <v>67</v>
      </c>
      <c r="G39" s="27"/>
      <c r="L39" s="51"/>
      <c r="M39" s="51"/>
      <c r="N39" s="51"/>
      <c r="O39" s="51"/>
      <c r="P39" s="51"/>
      <c r="Q39" s="51"/>
      <c r="R39" s="51"/>
      <c r="S39" s="51"/>
      <c r="T39" s="51"/>
    </row>
    <row r="40" spans="1:21">
      <c r="A40" s="26" t="s">
        <v>34</v>
      </c>
      <c r="B40" s="6"/>
      <c r="C40" s="10"/>
      <c r="D40" s="27"/>
      <c r="E40" s="51" t="s">
        <v>87</v>
      </c>
      <c r="G40" s="13"/>
      <c r="H40" s="27"/>
      <c r="L40" s="51"/>
      <c r="M40" s="51"/>
      <c r="N40" s="51"/>
      <c r="O40" s="51"/>
      <c r="P40" s="51"/>
      <c r="Q40" s="51"/>
      <c r="R40" s="51"/>
      <c r="S40" s="51"/>
      <c r="T40" s="51"/>
    </row>
    <row r="41" spans="1:21">
      <c r="A41" s="26" t="s">
        <v>42</v>
      </c>
      <c r="B41" s="6"/>
      <c r="C41" s="6"/>
      <c r="D41" s="27">
        <v>114.88</v>
      </c>
      <c r="E41" s="30" t="s">
        <v>67</v>
      </c>
      <c r="G41" s="13"/>
      <c r="H41" s="27"/>
      <c r="I41" s="13"/>
      <c r="L41" s="51"/>
      <c r="M41" s="51"/>
      <c r="N41" s="51"/>
      <c r="O41" s="51"/>
      <c r="P41" s="51"/>
      <c r="Q41" s="51"/>
      <c r="R41" s="51"/>
      <c r="S41" s="51"/>
      <c r="T41" s="51"/>
    </row>
    <row r="42" spans="1:21">
      <c r="A42" s="26" t="s">
        <v>39</v>
      </c>
      <c r="B42" s="11"/>
      <c r="C42" s="12"/>
      <c r="D42" s="27"/>
      <c r="E42" s="25"/>
      <c r="F42" s="41">
        <v>3000</v>
      </c>
      <c r="G42" s="13"/>
      <c r="H42" s="27"/>
      <c r="L42" s="51"/>
      <c r="M42" s="51"/>
      <c r="N42" s="51"/>
      <c r="O42" s="51"/>
      <c r="P42" s="51"/>
      <c r="Q42" s="51"/>
      <c r="R42" s="51"/>
      <c r="S42" s="51"/>
      <c r="T42" s="51"/>
    </row>
    <row r="43" spans="1:21">
      <c r="A43" s="26" t="s">
        <v>38</v>
      </c>
      <c r="B43" s="6">
        <v>25000</v>
      </c>
      <c r="C43" s="44">
        <v>25000</v>
      </c>
      <c r="D43" s="27"/>
      <c r="E43" s="30" t="s">
        <v>67</v>
      </c>
      <c r="G43" s="13"/>
      <c r="H43" s="27"/>
      <c r="I43" s="13"/>
      <c r="L43" s="51"/>
      <c r="M43" s="51"/>
      <c r="N43" s="51"/>
      <c r="O43" s="51"/>
      <c r="P43" s="51"/>
      <c r="Q43" s="51"/>
      <c r="R43" s="51"/>
      <c r="S43" s="51"/>
      <c r="T43" s="51"/>
    </row>
    <row r="44" spans="1:21">
      <c r="A44" s="26" t="s">
        <v>43</v>
      </c>
      <c r="B44" s="6">
        <v>3600</v>
      </c>
      <c r="C44" s="44">
        <v>3600</v>
      </c>
      <c r="D44" s="27">
        <v>191.46</v>
      </c>
      <c r="E44" s="30" t="s">
        <v>67</v>
      </c>
      <c r="G44" s="13"/>
      <c r="H44" s="27"/>
      <c r="L44" s="51"/>
      <c r="M44" s="51"/>
      <c r="N44" s="51"/>
      <c r="O44" s="51"/>
      <c r="P44" s="51"/>
      <c r="Q44" s="51"/>
      <c r="R44" s="51"/>
      <c r="S44" s="51"/>
      <c r="T44" s="51"/>
    </row>
    <row r="45" spans="1:21">
      <c r="A45" s="26" t="s">
        <v>44</v>
      </c>
      <c r="B45" s="54"/>
      <c r="C45" s="40">
        <v>11241.32</v>
      </c>
      <c r="D45" s="27"/>
      <c r="E45" s="30" t="s">
        <v>67</v>
      </c>
      <c r="G45" s="13"/>
      <c r="H45" s="27"/>
      <c r="I45" s="13"/>
      <c r="L45" s="51"/>
      <c r="M45" s="51"/>
      <c r="N45" s="51"/>
      <c r="O45" s="51"/>
      <c r="P45" s="51"/>
      <c r="Q45" s="51"/>
      <c r="R45" s="51"/>
      <c r="S45" s="51"/>
      <c r="T45" s="51"/>
    </row>
    <row r="46" spans="1:21" s="51" customFormat="1">
      <c r="A46" s="42" t="s">
        <v>54</v>
      </c>
      <c r="B46" s="44">
        <v>63.96</v>
      </c>
      <c r="C46" s="44">
        <v>63.96</v>
      </c>
      <c r="D46" s="43"/>
      <c r="E46" s="51" t="s">
        <v>65</v>
      </c>
      <c r="G46" s="46"/>
      <c r="H46" s="43"/>
      <c r="I46" s="46"/>
    </row>
    <row r="47" spans="1:21">
      <c r="A47" s="26" t="s">
        <v>53</v>
      </c>
      <c r="B47" s="6"/>
      <c r="C47" s="52">
        <v>8839.0092216811554</v>
      </c>
      <c r="D47" s="27"/>
      <c r="G47" s="13"/>
      <c r="H47" s="27"/>
      <c r="I47" s="13"/>
      <c r="L47" s="51"/>
      <c r="M47" s="51"/>
      <c r="N47" s="51"/>
      <c r="O47" s="51"/>
      <c r="P47" s="51"/>
      <c r="Q47" s="51"/>
      <c r="R47" s="51"/>
      <c r="S47" s="51"/>
      <c r="T47" s="27"/>
    </row>
    <row r="48" spans="1:21">
      <c r="A48" s="26" t="s">
        <v>37</v>
      </c>
      <c r="B48" s="6">
        <v>20573.16</v>
      </c>
      <c r="C48" s="44">
        <v>20573.16</v>
      </c>
      <c r="D48" s="27">
        <v>809.62</v>
      </c>
      <c r="E48" s="30" t="s">
        <v>67</v>
      </c>
      <c r="H48" s="27"/>
      <c r="I48" s="27"/>
      <c r="L48" s="51"/>
      <c r="M48" s="51"/>
      <c r="N48" s="51"/>
      <c r="O48" s="51"/>
      <c r="P48" s="51"/>
      <c r="Q48" s="51"/>
      <c r="R48" s="51"/>
      <c r="S48" s="51"/>
      <c r="T48" s="27"/>
      <c r="U48" s="13"/>
    </row>
    <row r="49" spans="1:21" s="51" customFormat="1">
      <c r="A49" s="42" t="s">
        <v>89</v>
      </c>
      <c r="B49" s="44">
        <v>1005.28</v>
      </c>
      <c r="C49" s="44">
        <v>1005.28</v>
      </c>
      <c r="D49" s="43"/>
      <c r="H49" s="43"/>
      <c r="I49" s="43"/>
      <c r="T49" s="43"/>
      <c r="U49" s="46"/>
    </row>
    <row r="50" spans="1:21">
      <c r="A50" s="26" t="s">
        <v>55</v>
      </c>
      <c r="B50" s="6"/>
      <c r="C50" s="24">
        <v>408.34</v>
      </c>
      <c r="D50" s="32"/>
      <c r="E50" s="14"/>
      <c r="F50" s="47" t="s">
        <v>81</v>
      </c>
      <c r="H50" s="27"/>
      <c r="I50" s="27"/>
      <c r="L50" s="51"/>
      <c r="M50" s="51"/>
      <c r="N50" s="51"/>
      <c r="O50" s="51"/>
      <c r="P50" s="51"/>
      <c r="Q50" s="51"/>
      <c r="R50" s="51"/>
      <c r="S50" s="51"/>
      <c r="T50" s="27"/>
    </row>
    <row r="51" spans="1:21">
      <c r="A51" s="26" t="s">
        <v>31</v>
      </c>
      <c r="B51" s="6">
        <v>9797.27</v>
      </c>
      <c r="C51" s="44">
        <v>9797.27</v>
      </c>
      <c r="D51" s="27">
        <v>957.31</v>
      </c>
      <c r="E51" s="30" t="s">
        <v>67</v>
      </c>
      <c r="M51" s="51"/>
      <c r="N51" s="51"/>
      <c r="O51" s="51"/>
      <c r="P51" s="51"/>
    </row>
    <row r="52" spans="1:21">
      <c r="M52" s="51"/>
      <c r="N52" s="51"/>
      <c r="O52" s="51"/>
      <c r="P52" s="51"/>
    </row>
    <row r="53" spans="1:21" ht="15.75">
      <c r="A53" s="66" t="s">
        <v>50</v>
      </c>
      <c r="B53" s="66"/>
      <c r="C53" s="66"/>
      <c r="K53" s="51"/>
      <c r="M53" s="51"/>
      <c r="N53" s="51"/>
      <c r="O53" s="51"/>
      <c r="P53" s="51"/>
      <c r="R53" s="13"/>
      <c r="S53" s="16"/>
    </row>
    <row r="54" spans="1:21">
      <c r="A54" s="26" t="s">
        <v>35</v>
      </c>
      <c r="B54" s="6">
        <f>B33+B55</f>
        <v>53663.45</v>
      </c>
      <c r="C54" s="40">
        <f>C33+C55</f>
        <v>25123.860000000004</v>
      </c>
      <c r="D54" s="51"/>
      <c r="F54" s="13"/>
      <c r="G54" s="16"/>
      <c r="K54" s="51"/>
      <c r="M54" s="51"/>
      <c r="N54" s="51"/>
      <c r="O54" s="51"/>
      <c r="P54" s="51"/>
      <c r="R54" s="13"/>
      <c r="S54" s="16"/>
    </row>
    <row r="55" spans="1:21" s="51" customFormat="1">
      <c r="A55" s="42" t="s">
        <v>47</v>
      </c>
      <c r="B55" s="49">
        <v>3345.88</v>
      </c>
      <c r="C55" s="45">
        <v>3345.88</v>
      </c>
      <c r="F55" s="46"/>
      <c r="G55" s="48"/>
      <c r="R55" s="46"/>
      <c r="S55" s="48"/>
    </row>
    <row r="56" spans="1:21" s="51" customFormat="1">
      <c r="A56" s="42" t="s">
        <v>44</v>
      </c>
      <c r="B56" s="49"/>
      <c r="C56" s="40">
        <f>C45</f>
        <v>11241.32</v>
      </c>
      <c r="F56" s="46"/>
      <c r="G56" s="48"/>
      <c r="R56" s="46"/>
      <c r="S56" s="48"/>
    </row>
    <row r="57" spans="1:21" s="51" customFormat="1">
      <c r="A57" s="42" t="s">
        <v>77</v>
      </c>
      <c r="B57" s="44">
        <f>D37+D51+D48+D41</f>
        <v>2066.81</v>
      </c>
      <c r="C57" s="45">
        <v>2066.81</v>
      </c>
      <c r="F57" s="46"/>
      <c r="G57" s="48"/>
      <c r="R57" s="46"/>
      <c r="S57" s="48"/>
    </row>
    <row r="58" spans="1:21" s="51" customFormat="1">
      <c r="A58" s="42" t="s">
        <v>78</v>
      </c>
      <c r="B58" s="44"/>
      <c r="C58" s="45">
        <v>2888.37</v>
      </c>
      <c r="D58" s="51" t="s">
        <v>90</v>
      </c>
      <c r="F58" s="46"/>
      <c r="G58" s="48"/>
      <c r="R58" s="46"/>
      <c r="S58" s="48"/>
    </row>
    <row r="59" spans="1:21" s="51" customFormat="1">
      <c r="A59" s="42" t="s">
        <v>94</v>
      </c>
      <c r="B59" s="44"/>
      <c r="C59" s="40">
        <v>2111.96</v>
      </c>
      <c r="F59" s="46"/>
      <c r="G59" s="48"/>
      <c r="R59" s="46"/>
      <c r="S59" s="48"/>
    </row>
    <row r="60" spans="1:21" s="51" customFormat="1">
      <c r="A60" s="42" t="s">
        <v>36</v>
      </c>
      <c r="B60" s="44">
        <v>51596.639999999999</v>
      </c>
      <c r="C60" s="40">
        <f>C54-C56-C57-C58-C59</f>
        <v>6815.4000000000042</v>
      </c>
      <c r="E60" s="51" t="s">
        <v>79</v>
      </c>
      <c r="F60" s="46"/>
      <c r="G60" s="48"/>
      <c r="R60" s="46"/>
      <c r="S60" s="48"/>
    </row>
    <row r="61" spans="1:21">
      <c r="A61" s="42" t="s">
        <v>59</v>
      </c>
      <c r="B61" s="49">
        <v>11987.74</v>
      </c>
      <c r="C61" s="40">
        <f>C60*B61/B60</f>
        <v>1583.4605353371858</v>
      </c>
      <c r="D61" s="51"/>
      <c r="F61" s="13"/>
      <c r="G61" s="16"/>
      <c r="K61" s="51"/>
      <c r="M61" s="51"/>
      <c r="N61" s="51"/>
      <c r="O61" s="51"/>
      <c r="R61" s="13"/>
      <c r="S61" s="16"/>
    </row>
    <row r="62" spans="1:21" s="51" customFormat="1">
      <c r="A62" s="42" t="s">
        <v>60</v>
      </c>
      <c r="B62" s="44">
        <v>240</v>
      </c>
      <c r="C62" s="45">
        <v>240</v>
      </c>
      <c r="D62" s="51" t="s">
        <v>91</v>
      </c>
      <c r="F62" s="46"/>
      <c r="G62" s="51" t="s">
        <v>57</v>
      </c>
      <c r="R62" s="46"/>
      <c r="S62" s="48"/>
    </row>
    <row r="63" spans="1:21" s="51" customFormat="1">
      <c r="A63" s="42" t="s">
        <v>64</v>
      </c>
      <c r="B63" s="44">
        <v>51.74</v>
      </c>
      <c r="C63" s="45">
        <v>51.74</v>
      </c>
      <c r="F63" s="46"/>
      <c r="G63" s="51" t="s">
        <v>58</v>
      </c>
    </row>
    <row r="64" spans="1:21" s="51" customFormat="1">
      <c r="A64" s="51" t="s">
        <v>80</v>
      </c>
      <c r="B64" s="44">
        <v>11799.48</v>
      </c>
      <c r="C64" s="40">
        <f>C61-C62+C63</f>
        <v>1395.2005353371858</v>
      </c>
      <c r="F64" s="46"/>
      <c r="G64" s="48"/>
    </row>
    <row r="65" spans="1:19">
      <c r="A65" s="42" t="s">
        <v>53</v>
      </c>
      <c r="B65" s="49">
        <v>11876.86</v>
      </c>
      <c r="C65" s="52">
        <v>4037.58</v>
      </c>
      <c r="D65" s="51"/>
      <c r="F65" s="13"/>
      <c r="G65" s="27"/>
      <c r="J65" s="27"/>
      <c r="K65" s="51"/>
      <c r="L65" s="51"/>
      <c r="M65" s="51"/>
      <c r="N65" s="51"/>
      <c r="O65" s="51"/>
      <c r="P65" s="51"/>
      <c r="Q65" s="51"/>
      <c r="R65" s="51"/>
      <c r="S65" s="51"/>
    </row>
    <row r="66" spans="1:19" s="51" customFormat="1">
      <c r="A66" s="42" t="s">
        <v>54</v>
      </c>
      <c r="B66" s="49">
        <v>63.96</v>
      </c>
      <c r="C66" s="50">
        <v>63.96</v>
      </c>
      <c r="E66" s="51" t="s">
        <v>65</v>
      </c>
      <c r="F66" s="46"/>
      <c r="G66" s="43"/>
      <c r="J66" s="43"/>
    </row>
    <row r="67" spans="1:19">
      <c r="A67" s="42" t="s">
        <v>61</v>
      </c>
      <c r="B67" s="17">
        <v>-141.34</v>
      </c>
      <c r="C67" s="52">
        <f>C64-C65-C66</f>
        <v>-2706.339464662814</v>
      </c>
      <c r="D67" s="51"/>
      <c r="G67" s="27"/>
      <c r="J67" s="27"/>
      <c r="K67" s="51"/>
      <c r="L67" s="51"/>
      <c r="M67" s="51"/>
      <c r="N67" s="51"/>
      <c r="O67" s="51"/>
      <c r="P67" s="51"/>
      <c r="Q67" s="51"/>
      <c r="R67" s="51"/>
      <c r="S67" s="51"/>
    </row>
    <row r="68" spans="1:19" s="51" customFormat="1">
      <c r="A68" s="42" t="s">
        <v>52</v>
      </c>
      <c r="B68" s="49">
        <v>6425.75</v>
      </c>
      <c r="C68" s="56"/>
      <c r="G68" s="43"/>
      <c r="J68" s="43"/>
    </row>
    <row r="69" spans="1:19" s="51" customFormat="1">
      <c r="A69" s="42" t="s">
        <v>92</v>
      </c>
      <c r="B69" s="49">
        <v>2.15</v>
      </c>
      <c r="C69" s="50">
        <v>2.15</v>
      </c>
      <c r="G69" s="43"/>
      <c r="J69" s="43"/>
    </row>
    <row r="70" spans="1:19">
      <c r="A70" s="42" t="s">
        <v>56</v>
      </c>
      <c r="B70" s="17"/>
      <c r="C70" s="50"/>
      <c r="D70" s="41">
        <v>10105.94</v>
      </c>
      <c r="G70" s="27"/>
      <c r="K70" s="51"/>
      <c r="L70" s="51"/>
      <c r="M70" s="51"/>
      <c r="N70" s="51"/>
      <c r="O70" s="51"/>
      <c r="P70" s="51"/>
      <c r="Q70" s="51"/>
      <c r="R70" s="51"/>
      <c r="S70" s="51"/>
    </row>
    <row r="71" spans="1:19">
      <c r="A71" s="18" t="s">
        <v>18</v>
      </c>
      <c r="B71" s="6">
        <v>6185.87</v>
      </c>
      <c r="C71" s="10">
        <f>C67+C68-C69</f>
        <v>-2708.489464662814</v>
      </c>
      <c r="D71" s="51"/>
      <c r="E71" s="53">
        <f>C71-B71</f>
        <v>-8894.3594646628135</v>
      </c>
      <c r="K71" s="51"/>
      <c r="L71" s="51"/>
      <c r="M71" s="51"/>
      <c r="N71" s="51"/>
      <c r="O71" s="51"/>
      <c r="P71" s="51"/>
      <c r="Q71" s="51"/>
      <c r="R71" s="51"/>
      <c r="S71" s="51"/>
    </row>
    <row r="72" spans="1:19">
      <c r="E72" s="19"/>
      <c r="F72" s="20"/>
      <c r="K72" s="51"/>
      <c r="L72" s="51"/>
      <c r="M72" s="51"/>
      <c r="N72" s="51"/>
      <c r="O72" s="51"/>
      <c r="P72" s="51"/>
      <c r="Q72" s="51"/>
      <c r="R72" s="51"/>
      <c r="S72" s="51"/>
    </row>
    <row r="73" spans="1:19">
      <c r="A73" s="14" t="s">
        <v>45</v>
      </c>
      <c r="E73" s="19"/>
      <c r="F73" s="20"/>
      <c r="K73" s="51"/>
      <c r="L73" s="51"/>
      <c r="M73" s="51"/>
      <c r="N73" s="51"/>
      <c r="O73" s="51"/>
      <c r="P73" s="51"/>
      <c r="Q73" s="51"/>
      <c r="R73" s="51"/>
      <c r="S73" s="51"/>
    </row>
    <row r="74" spans="1:19">
      <c r="A74" s="14" t="s">
        <v>46</v>
      </c>
      <c r="E74" s="19"/>
      <c r="F74" s="20"/>
      <c r="K74" s="51"/>
      <c r="L74" s="51"/>
      <c r="M74" s="51"/>
      <c r="N74" s="51"/>
      <c r="O74" s="51"/>
      <c r="P74" s="51"/>
      <c r="Q74" s="51"/>
      <c r="R74" s="51"/>
      <c r="S74" s="51"/>
    </row>
    <row r="75" spans="1:19">
      <c r="E75" s="19"/>
      <c r="F75" s="20"/>
      <c r="K75" s="51"/>
      <c r="L75" s="51"/>
      <c r="M75" s="51"/>
      <c r="N75" s="51"/>
      <c r="O75" s="51"/>
      <c r="P75" s="51"/>
      <c r="Q75" s="51"/>
      <c r="R75" s="51"/>
      <c r="S75" s="51"/>
    </row>
    <row r="76" spans="1:19" s="51" customFormat="1"/>
    <row r="77" spans="1:19" s="51" customFormat="1" ht="12.75" customHeight="1">
      <c r="A77" s="61" t="s">
        <v>27</v>
      </c>
      <c r="B77" s="61"/>
      <c r="C77" s="61"/>
      <c r="D77" s="61"/>
      <c r="E77" s="61"/>
      <c r="F77" s="61"/>
      <c r="G77" s="61"/>
    </row>
    <row r="78" spans="1:19" s="51" customFormat="1" ht="33.75" customHeight="1">
      <c r="A78" s="61"/>
      <c r="B78" s="61"/>
      <c r="C78" s="61"/>
      <c r="D78" s="61"/>
      <c r="E78" s="61"/>
      <c r="F78" s="61"/>
      <c r="G78" s="61"/>
    </row>
    <row r="79" spans="1:19" s="51" customFormat="1" ht="29.25" customHeight="1">
      <c r="A79" s="62" t="s">
        <v>19</v>
      </c>
      <c r="B79" s="62"/>
      <c r="C79" s="62"/>
      <c r="D79" s="62"/>
      <c r="E79" s="62"/>
      <c r="F79" s="62"/>
    </row>
    <row r="80" spans="1:19" s="51" customFormat="1" ht="12.75" customHeight="1">
      <c r="A80" s="57" t="s">
        <v>20</v>
      </c>
      <c r="B80" s="57"/>
      <c r="C80" s="57"/>
      <c r="D80" s="57"/>
      <c r="E80" s="57"/>
      <c r="F80" s="21"/>
      <c r="G80" s="21"/>
    </row>
    <row r="81" spans="1:7" s="51" customFormat="1" ht="54" customHeight="1">
      <c r="A81" s="57"/>
      <c r="B81" s="57"/>
      <c r="C81" s="57"/>
      <c r="D81" s="57"/>
      <c r="E81" s="57"/>
    </row>
    <row r="82" spans="1:7" s="51" customFormat="1" ht="27" customHeight="1">
      <c r="A82" s="63" t="s">
        <v>21</v>
      </c>
      <c r="B82" s="63"/>
      <c r="C82" s="63"/>
      <c r="D82" s="22"/>
      <c r="E82" s="22"/>
    </row>
    <row r="83" spans="1:7" s="51" customFormat="1" ht="30.75" customHeight="1">
      <c r="A83" s="64" t="s">
        <v>22</v>
      </c>
      <c r="B83" s="64"/>
      <c r="C83" s="64"/>
      <c r="D83" s="60" t="s">
        <v>25</v>
      </c>
      <c r="E83" s="60"/>
    </row>
    <row r="84" spans="1:7" s="51" customFormat="1" ht="32.25" customHeight="1">
      <c r="A84" s="58" t="s">
        <v>23</v>
      </c>
      <c r="B84" s="58"/>
      <c r="C84" s="58"/>
      <c r="D84" s="58"/>
      <c r="E84" s="58"/>
    </row>
    <row r="85" spans="1:7" s="51" customFormat="1" ht="29.25" customHeight="1">
      <c r="A85" s="59" t="s">
        <v>24</v>
      </c>
      <c r="B85" s="59"/>
      <c r="C85" s="59"/>
      <c r="D85" s="59"/>
      <c r="E85" s="59"/>
      <c r="F85" s="60" t="s">
        <v>26</v>
      </c>
      <c r="G85" s="60"/>
    </row>
    <row r="86" spans="1:7" s="51" customFormat="1">
      <c r="A86" s="57" t="s">
        <v>29</v>
      </c>
      <c r="B86" s="57"/>
      <c r="C86" s="57"/>
      <c r="D86" s="57"/>
      <c r="E86" s="57"/>
      <c r="F86" s="60" t="s">
        <v>28</v>
      </c>
      <c r="G86" s="60"/>
    </row>
    <row r="87" spans="1:7" s="51" customFormat="1" ht="12.75" customHeight="1">
      <c r="A87" s="57"/>
      <c r="B87" s="57"/>
      <c r="C87" s="57"/>
      <c r="D87" s="57"/>
      <c r="E87" s="57"/>
    </row>
    <row r="88" spans="1:7" s="51" customFormat="1" ht="32.25" customHeight="1">
      <c r="A88" s="57"/>
      <c r="B88" s="57"/>
      <c r="C88" s="57"/>
      <c r="D88" s="57"/>
      <c r="E88" s="57"/>
    </row>
    <row r="89" spans="1:7" s="51" customFormat="1" ht="87.75" customHeight="1">
      <c r="A89" s="57" t="s">
        <v>30</v>
      </c>
      <c r="B89" s="57"/>
      <c r="C89" s="57"/>
      <c r="D89" s="57"/>
      <c r="E89" s="57"/>
      <c r="F89" s="57"/>
      <c r="G89" s="57"/>
    </row>
    <row r="90" spans="1:7" s="51" customFormat="1"/>
    <row r="91" spans="1:7" s="51" customFormat="1"/>
  </sheetData>
  <mergeCells count="16">
    <mergeCell ref="B1:C1"/>
    <mergeCell ref="A2:C2"/>
    <mergeCell ref="A31:C31"/>
    <mergeCell ref="A53:C53"/>
    <mergeCell ref="A77:G78"/>
    <mergeCell ref="A79:F79"/>
    <mergeCell ref="A80:E81"/>
    <mergeCell ref="A82:C82"/>
    <mergeCell ref="A83:C83"/>
    <mergeCell ref="D83:E83"/>
    <mergeCell ref="A89:G89"/>
    <mergeCell ref="A84:E84"/>
    <mergeCell ref="A85:E85"/>
    <mergeCell ref="F85:G85"/>
    <mergeCell ref="A86:E88"/>
    <mergeCell ref="F86:G8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2018-05-07T20:24:17Z</cp:lastPrinted>
  <dcterms:created xsi:type="dcterms:W3CDTF">2017-11-15T07:39:37Z</dcterms:created>
  <dcterms:modified xsi:type="dcterms:W3CDTF">2022-12-16T20:51:45Z</dcterms:modified>
</cp:coreProperties>
</file>