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 tabRatio="895"/>
  </bookViews>
  <sheets>
    <sheet name="2006" sheetId="12" r:id="rId1"/>
  </sheets>
  <calcPr calcId="125725"/>
</workbook>
</file>

<file path=xl/calcChain.xml><?xml version="1.0" encoding="utf-8"?>
<calcChain xmlns="http://schemas.openxmlformats.org/spreadsheetml/2006/main">
  <c r="C51" i="12"/>
  <c r="B57"/>
  <c r="C6" l="1"/>
  <c r="C26" s="1"/>
  <c r="C35" s="1"/>
  <c r="C49" s="1"/>
  <c r="B6"/>
  <c r="B26" s="1"/>
  <c r="C58" l="1"/>
  <c r="C63" s="1"/>
  <c r="C65" s="1"/>
  <c r="C66" s="1"/>
  <c r="E66" s="1"/>
  <c r="C57"/>
</calcChain>
</file>

<file path=xl/sharedStrings.xml><?xml version="1.0" encoding="utf-8"?>
<sst xmlns="http://schemas.openxmlformats.org/spreadsheetml/2006/main" count="97" uniqueCount="87">
  <si>
    <t>χτες</t>
  </si>
  <si>
    <t>σημερα</t>
  </si>
  <si>
    <t>τζιρος</t>
  </si>
  <si>
    <t>εξοδα</t>
  </si>
  <si>
    <t>ταμεια</t>
  </si>
  <si>
    <t>αποσβέσεις</t>
  </si>
  <si>
    <t>μισθοί</t>
  </si>
  <si>
    <t>έξοδα τρίτων</t>
  </si>
  <si>
    <t>κέρδος</t>
  </si>
  <si>
    <t>εσοδα</t>
  </si>
  <si>
    <t>έξοδα</t>
  </si>
  <si>
    <t>παγια</t>
  </si>
  <si>
    <t>παροχες3ωνΦοροιΤελη</t>
  </si>
  <si>
    <t>ενοικια</t>
  </si>
  <si>
    <t>τεληΕΛΤΑ κλπ</t>
  </si>
  <si>
    <t>προμηθεια τραπεζων</t>
  </si>
  <si>
    <t>περαίωση</t>
  </si>
  <si>
    <t>ποσό πληρωμής</t>
  </si>
  <si>
    <t>3.2]καταχώρηση ρυθμίσεων ΙΚΑ ή κρατήσεων λογαριασμών = από πληρωμές = από οφειλές 1/1/14</t>
  </si>
  <si>
    <t>3.3] καταχώρηση ρυθμίσεων ΙΚΑ ή κρατήσεων λογαριασμών περιόδου 1998 - 2013 =        από πληρωμές μόνο τα αναλογούντα πρόστιμα ή τόκοι ( αν πρέπει να μπουν )</t>
  </si>
  <si>
    <t>4.1] παρακράτηση = 20% . Από 2011 ΠΑΝΩ από 300 €</t>
  </si>
  <si>
    <t>5] αποσβέσεις = σταθερές ΜΕ αναφορά στο ποσοστό</t>
  </si>
  <si>
    <t>7.1] ταμεία = έως 2012 με βεβαίωση = από 1/1/13 καταχώρηση βάσει πληρωμών</t>
  </si>
  <si>
    <r>
      <t xml:space="preserve">7.2] δεν έχει γίνει </t>
    </r>
    <r>
      <rPr>
        <b/>
        <u/>
        <sz val="10"/>
        <color rgb="FFFF0000"/>
        <rFont val="Arial"/>
        <family val="2"/>
        <charset val="161"/>
      </rPr>
      <t>ποτέ</t>
    </r>
    <r>
      <rPr>
        <b/>
        <sz val="10"/>
        <color rgb="FFFF0000"/>
        <rFont val="Arial"/>
        <family val="2"/>
        <charset val="161"/>
      </rPr>
      <t xml:space="preserve"> μέχρι και το 2012 καταγραφή ταμείων στα έξοδα</t>
    </r>
  </si>
  <si>
    <t>ΙΔΕ συνημμένο Νο 1</t>
  </si>
  <si>
    <t>ΙΔΕ συνημμένο Νο 2</t>
  </si>
  <si>
    <t>1] για την περίοδο 1998-2012 θα υπάρξει προσφυγή στην δικαιοσύνη καθώς τα ποσά που (κακώς) έχουν αποδοθεί προς Δ.Ο.Υ. και Ταμεία είναι υπέρογκα . Φυσικά θα επανακαταχωρηθεί η κάθε πρέπουσα κίνηση</t>
  </si>
  <si>
    <t>ΙΔΕ συνημμένο Νο 3</t>
  </si>
  <si>
    <t>7.4] πόρος ΤΑΝ 5% επί παγίων πράξεων . ΜΕ ΕΝΣΗΜΑ . ΚΑΚΩΣ αποδίδονταν στα ταμεία .Μέχρι σήμερα αδυνατώ να εμπεδώσω πότε καταργηθήκαν . Θα υπάρξει έρευνα ΚΑΙ θα επακολουθήσουν οι σχετικές αυξομειώσεις σε ΦΠΑ -έσοδα -έξοδα</t>
  </si>
  <si>
    <t xml:space="preserve">7.6.γ] ΔΟΛΙΩΣ το Ταμείο Νομικών , ενώ γνώριζε από καταστάσεις ( του ταμείου ΑΛΛΑ και της Εθνικής τράπεζας ) τις πληρωμές της Συμβολαιογράφου , της καταλόγισε όποιες πληρωμές δεν είχε την συγκεκριμένη ημέρα του ελέγχου στους φακέλους της . ΚΑΚΟΥΡΓΗΜΑΤΙΚΩΣ κατελόγισε ως μη αποδοθείσα π.χ. την πρώτη πληρωμή του 8ος/1998 =283,57€ =κ15 =αΑεθνικής-8554812 =10/09/1998 ή τις 0,65(&amp;0,125) =532,24€(&amp;102,35€) =κ15(&amp;κ17) =αΑεθνικής -88(93) =14/05/2010 =για το συμβόλαιο 9.877/12ος/2010 ή την 0,65 =931,85€ =κ15 =αΑεθνικής -56 =15/10/2008 =για το συμβόλαιο 8.246/10ος/2008 </t>
  </si>
  <si>
    <t>ασφάλιστρα ζωής</t>
  </si>
  <si>
    <t>ιατρικά</t>
  </si>
  <si>
    <t>οικογενειακές δαπάνες</t>
  </si>
  <si>
    <t>δηλωθεν εισόδημα</t>
  </si>
  <si>
    <t>εισόδημα φορολογητέο</t>
  </si>
  <si>
    <t>τοκοι δανείων</t>
  </si>
  <si>
    <t>δαπάνεςΜηΕκπιπτωμενες</t>
  </si>
  <si>
    <t>προκαταβολη  για 2007</t>
  </si>
  <si>
    <t>εισπραχθεισα προκαταβολη 2005</t>
  </si>
  <si>
    <t>παρακρατησεις 2006</t>
  </si>
  <si>
    <t>ε3 = 24/03/2007</t>
  </si>
  <si>
    <t>ε1 = 24/03/2007</t>
  </si>
  <si>
    <t>εκαθαριστικό = 31/10/2007</t>
  </si>
  <si>
    <t>ΓΕΩΡΓΙΟΣ - γέννηση</t>
  </si>
  <si>
    <t>αγορά ξενοδοχείου</t>
  </si>
  <si>
    <t>δανεια</t>
  </si>
  <si>
    <t>δωρεές</t>
  </si>
  <si>
    <t>γιαΕκαθαριστικό</t>
  </si>
  <si>
    <t>επιχειρηματική ζημιάς του συζύγου</t>
  </si>
  <si>
    <t>ακίνητα</t>
  </si>
  <si>
    <t>σήμα BMW</t>
  </si>
  <si>
    <t>σήμα Jenifer</t>
  </si>
  <si>
    <t>φόρος κλίμακας</t>
  </si>
  <si>
    <t>μειώσεις φόρου</t>
  </si>
  <si>
    <t>zηλ = 2.040</t>
  </si>
  <si>
    <t>βιβλια κατάσχεση</t>
  </si>
  <si>
    <t>ΝΑΙ</t>
  </si>
  <si>
    <t>Ζηλ = έκανε περαίωση 15/06/2006</t>
  </si>
  <si>
    <t>ΤΑΜΕΙΑ</t>
  </si>
  <si>
    <t>ταμεία zηλ</t>
  </si>
  <si>
    <t>εκπτώσεις εισοδήματος</t>
  </si>
  <si>
    <t>εκπτώσεις εισοδήματος zηλ</t>
  </si>
  <si>
    <t>ενοίκια Δαφνη</t>
  </si>
  <si>
    <t>φορος &amp; συμπληρωματικός</t>
  </si>
  <si>
    <t>zηλ = ΙΣΩΣ= 3.600</t>
  </si>
  <si>
    <t>από 8.182,69</t>
  </si>
  <si>
    <t>ενοίκια Δάφνη</t>
  </si>
  <si>
    <t>μειώσεις φόρου zηλ</t>
  </si>
  <si>
    <t>νοσήλεια</t>
  </si>
  <si>
    <t>zηλ = 39,57</t>
  </si>
  <si>
    <t>zηλ = 19.149</t>
  </si>
  <si>
    <t>zηλ = 22.849,53</t>
  </si>
  <si>
    <t>zηλ = -3.383,76 - 3.160,52 = -6.544,28</t>
  </si>
  <si>
    <t>zηλ =  -6.544,28</t>
  </si>
  <si>
    <t>επιχειρηματική ζημιά του συζύγου</t>
  </si>
  <si>
    <t>zηλ = ΚΑΚΩΣ 7.167,50</t>
  </si>
  <si>
    <t xml:space="preserve">ΤΑΜΕΙΑ -244ω1 = πούλια (ΤΑΝ - ΤΑΣ) , (εθνικη - ΕΛΤΑ) , (ΧΩΡΙΣ τιμολόγιο αγοράς = έξοδο) , ΧΑΡΤΟΣΗΜΑΣΜΕΝΑ στο αντίγραφο (1998-2016/6ο) </t>
  </si>
  <si>
    <t xml:space="preserve">244ω2 = πούλια στα αντίγραφα (ΤΑΝ - ΤΑΣ) , (εθνικη - ΕΛΤΑ) , (ως έσοδο στα συμβόλαια) (1998-2016/6ο) </t>
  </si>
  <si>
    <t>281υ = διπλοπληρωμή σε αγοραπωλησίες ΒΑΣΕΙ προσυμφώνου {{{ = ΌΧΙ υπολογισμός αρραβώνα ( ΤΑΝ ) }}}</t>
  </si>
  <si>
    <t>281φ = διπλοπληρωμή ΤΑΝ -9% σε προσύμφωνα  του παππού</t>
  </si>
  <si>
    <t>281ω = διπλοπληρωμές κ-18-15-17 σε πράξεις (= εκτέλεση - ΒΑΣΕΙ προσυμφώνου ή  προτάσεων )</t>
  </si>
  <si>
    <t>ΤΑΜΕΙΑ -283τ1 = ΤΑΧΔΙΚ (ΧΩΡΙΣ τιμολόγιο αγοράς = έξοδο) στο συμβόλαιο (1998 έως σήμερα)</t>
  </si>
  <si>
    <t>283τ2 = ΤΑΧΔΙΚ στο συμβόλαιο ως ΕΣΟΔΟ (1998-2018)</t>
  </si>
  <si>
    <t>ΤΑΜΕΙΑ -283τ3 = ΤΑΧΔΙΚ (ΧΩΡΙΣ τιμολόγιο αγοράς = έξοδο) στο αντίγραφο (1998 έως σήμερα)</t>
  </si>
  <si>
    <t>283τ4 = ΤΑΧΔΙΚ στο αντίγραφο ως ΕΣΟΔΟ (1998-2019)</t>
  </si>
  <si>
    <t xml:space="preserve">283φ1 = 283φ1 = χαρτόσημα (ως έσοδο) στα Τ.Π.Υ. &amp; Α.Π.Υ (1998-2019) </t>
  </si>
  <si>
    <t>ΤΑΜΕΙΑ -283φ2 = χαρτόσημα στα Τ.Π.Υ. &amp; Α.Π.Υ (ΧΩΡΙΣ τιμολόγιο αγοράς = έξοδο) (1998-2019)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</si>
</sst>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\ _Δ_ρ_χ_-;\-* #,##0.00\ _Δ_ρ_χ_-;_-* &quot;-&quot;??\ _Δ_ρ_χ_-;_-@_-"/>
    <numFmt numFmtId="165" formatCode="_-* #,##0\ _€_-;\-* #,##0\ _€_-;_-* &quot;-&quot;??\ _€_-;_-@_-"/>
  </numFmts>
  <fonts count="19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2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0"/>
      <color rgb="FFFF00FF"/>
      <name val="Arial"/>
      <family val="2"/>
      <charset val="161"/>
    </font>
    <font>
      <b/>
      <u/>
      <sz val="10"/>
      <color rgb="FFFF0000"/>
      <name val="Arial"/>
      <family val="2"/>
      <charset val="161"/>
    </font>
    <font>
      <b/>
      <sz val="10"/>
      <color rgb="FF7030A0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theme="1" tint="4.9989318521683403E-2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sz val="10"/>
      <color rgb="FF0070C0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3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0" fillId="0" borderId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0" borderId="0"/>
    <xf numFmtId="0" fontId="1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0" fillId="0" borderId="0"/>
    <xf numFmtId="0" fontId="1" fillId="0" borderId="0"/>
  </cellStyleXfs>
  <cellXfs count="51">
    <xf numFmtId="0" fontId="0" fillId="0" borderId="0" xfId="0"/>
    <xf numFmtId="43" fontId="4" fillId="0" borderId="0" xfId="1" applyFont="1"/>
    <xf numFmtId="43" fontId="4" fillId="0" borderId="1" xfId="1" applyFont="1" applyBorder="1"/>
    <xf numFmtId="43" fontId="4" fillId="0" borderId="1" xfId="1" applyFont="1" applyFill="1" applyBorder="1"/>
    <xf numFmtId="43" fontId="4" fillId="0" borderId="0" xfId="0" applyNumberFormat="1" applyFont="1"/>
    <xf numFmtId="0" fontId="9" fillId="0" borderId="0" xfId="0" applyFont="1"/>
    <xf numFmtId="43" fontId="4" fillId="0" borderId="0" xfId="1" applyFont="1" applyFill="1" applyBorder="1"/>
    <xf numFmtId="43" fontId="6" fillId="0" borderId="1" xfId="1" applyFont="1" applyFill="1" applyBorder="1"/>
    <xf numFmtId="165" fontId="4" fillId="0" borderId="0" xfId="1" applyNumberFormat="1" applyFont="1"/>
    <xf numFmtId="43" fontId="4" fillId="0" borderId="1" xfId="1" applyFont="1" applyBorder="1" applyAlignment="1">
      <alignment horizontal="center"/>
    </xf>
    <xf numFmtId="43" fontId="8" fillId="0" borderId="1" xfId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14" fillId="0" borderId="0" xfId="0" applyFont="1" applyFill="1" applyAlignment="1"/>
    <xf numFmtId="0" fontId="8" fillId="0" borderId="0" xfId="0" applyFont="1" applyFill="1" applyAlignment="1">
      <alignment wrapText="1"/>
    </xf>
    <xf numFmtId="43" fontId="4" fillId="0" borderId="1" xfId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Fill="1" applyBorder="1"/>
    <xf numFmtId="43" fontId="9" fillId="0" borderId="0" xfId="0" applyNumberFormat="1" applyFont="1"/>
    <xf numFmtId="0" fontId="16" fillId="4" borderId="0" xfId="0" applyFont="1" applyFill="1" applyAlignment="1">
      <alignment horizontal="center"/>
    </xf>
    <xf numFmtId="0" fontId="6" fillId="0" borderId="0" xfId="0" applyFont="1" applyAlignment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7" fillId="0" borderId="1" xfId="0" applyFont="1" applyBorder="1"/>
    <xf numFmtId="43" fontId="4" fillId="2" borderId="1" xfId="1" applyFont="1" applyFill="1" applyBorder="1"/>
    <xf numFmtId="0" fontId="5" fillId="0" borderId="1" xfId="0" applyFont="1" applyBorder="1"/>
    <xf numFmtId="0" fontId="6" fillId="0" borderId="1" xfId="0" applyFont="1" applyBorder="1"/>
    <xf numFmtId="0" fontId="4" fillId="0" borderId="0" xfId="0" applyFont="1" applyFill="1"/>
    <xf numFmtId="43" fontId="9" fillId="0" borderId="1" xfId="1" applyFont="1" applyFill="1" applyBorder="1"/>
    <xf numFmtId="43" fontId="9" fillId="0" borderId="1" xfId="1" applyFont="1" applyBorder="1"/>
    <xf numFmtId="43" fontId="6" fillId="0" borderId="0" xfId="0" applyNumberFormat="1" applyFont="1"/>
    <xf numFmtId="43" fontId="18" fillId="0" borderId="1" xfId="1" applyFont="1" applyFill="1" applyBorder="1"/>
    <xf numFmtId="0" fontId="9" fillId="0" borderId="0" xfId="0" applyFont="1" applyFill="1" applyAlignment="1">
      <alignment horizontal="left"/>
    </xf>
    <xf numFmtId="43" fontId="4" fillId="7" borderId="1" xfId="1" applyFont="1" applyFill="1" applyBorder="1"/>
    <xf numFmtId="43" fontId="9" fillId="0" borderId="1" xfId="1" applyFont="1" applyFill="1" applyBorder="1" applyAlignment="1">
      <alignment horizontal="center"/>
    </xf>
    <xf numFmtId="43" fontId="4" fillId="7" borderId="1" xfId="1" applyFont="1" applyFill="1" applyBorder="1" applyAlignment="1">
      <alignment horizontal="center"/>
    </xf>
    <xf numFmtId="43" fontId="4" fillId="3" borderId="1" xfId="1" applyFont="1" applyFill="1" applyBorder="1"/>
    <xf numFmtId="43" fontId="9" fillId="0" borderId="0" xfId="0" applyNumberFormat="1" applyFont="1" applyAlignment="1">
      <alignment horizontal="left"/>
    </xf>
    <xf numFmtId="0" fontId="12" fillId="5" borderId="0" xfId="0" applyFont="1" applyFill="1" applyAlignment="1">
      <alignment horizontal="center" wrapText="1"/>
    </xf>
    <xf numFmtId="0" fontId="6" fillId="5" borderId="0" xfId="0" applyFont="1" applyFill="1" applyAlignment="1">
      <alignment horizontal="center" wrapText="1"/>
    </xf>
    <xf numFmtId="0" fontId="8" fillId="3" borderId="0" xfId="0" applyFont="1" applyFill="1" applyAlignment="1">
      <alignment horizontal="left" wrapText="1"/>
    </xf>
    <xf numFmtId="0" fontId="15" fillId="0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 wrapText="1"/>
    </xf>
    <xf numFmtId="0" fontId="12" fillId="5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FF99FF"/>
      <color rgb="FF00FF00"/>
      <color rgb="FF00FF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workbookViewId="0">
      <selection activeCell="B67" sqref="B67"/>
    </sheetView>
  </sheetViews>
  <sheetFormatPr defaultRowHeight="12.75"/>
  <cols>
    <col min="1" max="1" width="23.5546875" style="16" bestFit="1" customWidth="1"/>
    <col min="2" max="2" width="12.44140625" style="16" bestFit="1" customWidth="1"/>
    <col min="3" max="5" width="11.44140625" style="16" bestFit="1" customWidth="1"/>
    <col min="6" max="6" width="8.88671875" style="16"/>
    <col min="7" max="7" width="11.44140625" style="16" bestFit="1" customWidth="1"/>
    <col min="8" max="8" width="8.88671875" style="16"/>
    <col min="9" max="9" width="10.44140625" style="16" bestFit="1" customWidth="1"/>
    <col min="10" max="16384" width="8.88671875" style="16"/>
  </cols>
  <sheetData>
    <row r="1" spans="1:11">
      <c r="A1" s="20">
        <v>2006</v>
      </c>
      <c r="B1" s="48"/>
      <c r="C1" s="48"/>
      <c r="D1" s="21"/>
      <c r="E1" s="21"/>
    </row>
    <row r="2" spans="1:11" ht="15.75">
      <c r="A2" s="49" t="s">
        <v>40</v>
      </c>
      <c r="B2" s="49"/>
      <c r="C2" s="49"/>
      <c r="J2" s="47"/>
      <c r="K2" s="47"/>
    </row>
    <row r="3" spans="1:11">
      <c r="B3" s="22" t="s">
        <v>0</v>
      </c>
      <c r="C3" s="23" t="s">
        <v>1</v>
      </c>
      <c r="J3" s="28"/>
      <c r="K3" s="28"/>
    </row>
    <row r="4" spans="1:11">
      <c r="A4" s="24" t="s">
        <v>2</v>
      </c>
      <c r="B4" s="2">
        <v>100000</v>
      </c>
      <c r="C4" s="32">
        <v>110100</v>
      </c>
      <c r="I4" s="16" t="s">
        <v>70</v>
      </c>
      <c r="J4" s="28"/>
      <c r="K4" s="28"/>
    </row>
    <row r="5" spans="1:11">
      <c r="A5" s="24" t="s">
        <v>11</v>
      </c>
      <c r="B5" s="2">
        <v>26706.78</v>
      </c>
      <c r="C5" s="3">
        <v>13304.49</v>
      </c>
      <c r="J5" s="28"/>
      <c r="K5" s="28"/>
    </row>
    <row r="6" spans="1:11">
      <c r="A6" s="24" t="s">
        <v>3</v>
      </c>
      <c r="B6" s="2">
        <f>SUM(D7:D25)</f>
        <v>56685.68</v>
      </c>
      <c r="C6" s="2">
        <f>SUM(E7:E25)</f>
        <v>76526.840000000011</v>
      </c>
      <c r="D6" s="22" t="s">
        <v>0</v>
      </c>
      <c r="E6" s="23" t="s">
        <v>1</v>
      </c>
      <c r="I6" s="16" t="s">
        <v>71</v>
      </c>
      <c r="J6" s="28"/>
      <c r="K6" s="28"/>
    </row>
    <row r="7" spans="1:11">
      <c r="A7" s="17" t="s">
        <v>5</v>
      </c>
      <c r="B7" s="25"/>
      <c r="C7" s="25"/>
      <c r="D7" s="3">
        <v>8411.65</v>
      </c>
      <c r="E7" s="29">
        <v>8967.6299999999992</v>
      </c>
      <c r="G7" s="5" t="s">
        <v>14</v>
      </c>
    </row>
    <row r="8" spans="1:11">
      <c r="A8" s="17" t="s">
        <v>6</v>
      </c>
      <c r="B8" s="25"/>
      <c r="C8" s="25"/>
      <c r="D8" s="3">
        <v>36949.61</v>
      </c>
      <c r="E8" s="7">
        <v>38168.370000000003</v>
      </c>
      <c r="G8" s="19" t="s">
        <v>15</v>
      </c>
    </row>
    <row r="9" spans="1:11">
      <c r="A9" s="17" t="s">
        <v>7</v>
      </c>
      <c r="B9" s="25"/>
      <c r="C9" s="25"/>
      <c r="D9" s="3">
        <v>1770.52</v>
      </c>
      <c r="E9" s="3"/>
    </row>
    <row r="10" spans="1:11">
      <c r="A10" s="17" t="s">
        <v>12</v>
      </c>
      <c r="B10" s="25"/>
      <c r="C10" s="25"/>
      <c r="D10" s="3">
        <v>5473.82</v>
      </c>
      <c r="E10" s="3"/>
    </row>
    <row r="11" spans="1:11">
      <c r="A11" s="17" t="s">
        <v>10</v>
      </c>
      <c r="B11" s="25"/>
      <c r="C11" s="25"/>
      <c r="D11" s="3">
        <v>4080.08</v>
      </c>
      <c r="E11" s="3">
        <v>10431.92</v>
      </c>
      <c r="G11" s="4"/>
    </row>
    <row r="12" spans="1:11">
      <c r="A12" s="17" t="s">
        <v>13</v>
      </c>
      <c r="B12" s="25"/>
      <c r="C12" s="25"/>
      <c r="D12" s="3"/>
      <c r="E12" s="3">
        <v>2040</v>
      </c>
      <c r="G12" s="16" t="s">
        <v>54</v>
      </c>
    </row>
    <row r="13" spans="1:11">
      <c r="A13" s="26" t="s">
        <v>36</v>
      </c>
      <c r="B13" s="3">
        <v>342.07</v>
      </c>
      <c r="C13" s="34"/>
      <c r="D13" s="3"/>
      <c r="E13" s="3"/>
    </row>
    <row r="14" spans="1:11">
      <c r="A14" s="27" t="s">
        <v>4</v>
      </c>
      <c r="B14" s="3"/>
      <c r="C14" s="25"/>
      <c r="D14" s="3"/>
      <c r="E14" s="3"/>
      <c r="F14" s="5"/>
    </row>
    <row r="15" spans="1:11">
      <c r="A15" s="26"/>
      <c r="B15" s="3"/>
      <c r="C15" s="25"/>
      <c r="D15" s="3"/>
      <c r="E15" s="3">
        <v>7427.71</v>
      </c>
      <c r="F15" s="5" t="s">
        <v>76</v>
      </c>
    </row>
    <row r="16" spans="1:11">
      <c r="A16" s="26"/>
      <c r="B16" s="3"/>
      <c r="C16" s="25"/>
      <c r="D16" s="3"/>
      <c r="E16" s="3">
        <v>7427.71</v>
      </c>
      <c r="F16" s="5" t="s">
        <v>77</v>
      </c>
    </row>
    <row r="17" spans="1:6">
      <c r="A17" s="26"/>
      <c r="B17" s="3"/>
      <c r="C17" s="25"/>
      <c r="D17" s="3"/>
      <c r="E17" s="37"/>
      <c r="F17" s="5" t="s">
        <v>78</v>
      </c>
    </row>
    <row r="18" spans="1:6">
      <c r="A18" s="26"/>
      <c r="B18" s="3"/>
      <c r="C18" s="25"/>
      <c r="D18" s="3"/>
      <c r="E18" s="3"/>
      <c r="F18" s="5" t="s">
        <v>79</v>
      </c>
    </row>
    <row r="19" spans="1:6">
      <c r="A19" s="26"/>
      <c r="B19" s="3"/>
      <c r="C19" s="25"/>
      <c r="D19" s="3"/>
      <c r="E19" s="37"/>
      <c r="F19" s="5" t="s">
        <v>80</v>
      </c>
    </row>
    <row r="20" spans="1:6">
      <c r="A20" s="26"/>
      <c r="B20" s="3"/>
      <c r="C20" s="25"/>
      <c r="D20" s="3"/>
      <c r="E20" s="37">
        <v>536.5</v>
      </c>
      <c r="F20" s="33" t="s">
        <v>81</v>
      </c>
    </row>
    <row r="21" spans="1:6">
      <c r="A21" s="26"/>
      <c r="B21" s="3"/>
      <c r="C21" s="25"/>
      <c r="D21" s="3"/>
      <c r="E21" s="3">
        <v>539</v>
      </c>
      <c r="F21" s="38" t="s">
        <v>82</v>
      </c>
    </row>
    <row r="22" spans="1:6">
      <c r="A22" s="26"/>
      <c r="B22" s="3"/>
      <c r="C22" s="25"/>
      <c r="D22" s="3"/>
      <c r="E22" s="3">
        <v>494</v>
      </c>
      <c r="F22" s="5" t="s">
        <v>83</v>
      </c>
    </row>
    <row r="23" spans="1:6">
      <c r="A23" s="26"/>
      <c r="B23" s="3"/>
      <c r="C23" s="25"/>
      <c r="D23" s="3"/>
      <c r="E23" s="3">
        <v>494</v>
      </c>
      <c r="F23" s="5" t="s">
        <v>84</v>
      </c>
    </row>
    <row r="24" spans="1:6">
      <c r="A24" s="26"/>
      <c r="B24" s="3"/>
      <c r="C24" s="25"/>
      <c r="D24" s="3"/>
      <c r="E24" s="37"/>
      <c r="F24" s="5" t="s">
        <v>85</v>
      </c>
    </row>
    <row r="25" spans="1:6">
      <c r="A25" s="26"/>
      <c r="B25" s="3"/>
      <c r="C25" s="25"/>
      <c r="D25" s="3"/>
      <c r="E25" s="37"/>
      <c r="F25" s="5" t="s">
        <v>86</v>
      </c>
    </row>
    <row r="26" spans="1:6">
      <c r="A26" s="24" t="s">
        <v>8</v>
      </c>
      <c r="B26" s="2">
        <f>B4-B6+B13</f>
        <v>43656.39</v>
      </c>
      <c r="C26" s="30">
        <f>C4-C6</f>
        <v>33573.159999999989</v>
      </c>
      <c r="E26" s="16" t="s">
        <v>72</v>
      </c>
    </row>
    <row r="28" spans="1:6">
      <c r="A28" s="18" t="s">
        <v>55</v>
      </c>
      <c r="B28" s="17"/>
      <c r="C28" s="28"/>
    </row>
    <row r="29" spans="1:6">
      <c r="A29" s="17" t="s">
        <v>16</v>
      </c>
      <c r="B29" s="3" t="s">
        <v>56</v>
      </c>
      <c r="C29" s="3">
        <v>1144</v>
      </c>
      <c r="D29" s="5" t="s">
        <v>57</v>
      </c>
      <c r="F29" s="5"/>
    </row>
    <row r="31" spans="1:6">
      <c r="A31" s="17" t="s">
        <v>44</v>
      </c>
      <c r="B31" s="2">
        <v>124714.9</v>
      </c>
      <c r="C31" s="2"/>
    </row>
    <row r="33" spans="1:9" ht="15.75">
      <c r="A33" s="50" t="s">
        <v>41</v>
      </c>
      <c r="B33" s="50"/>
      <c r="C33" s="50"/>
      <c r="D33" s="6"/>
    </row>
    <row r="34" spans="1:9">
      <c r="B34" s="22" t="s">
        <v>0</v>
      </c>
      <c r="C34" s="23" t="s">
        <v>1</v>
      </c>
      <c r="D34" s="6" t="s">
        <v>47</v>
      </c>
    </row>
    <row r="35" spans="1:9">
      <c r="A35" s="17" t="s">
        <v>9</v>
      </c>
      <c r="B35" s="2">
        <v>43626.39</v>
      </c>
      <c r="C35" s="29">
        <f>C26</f>
        <v>33573.159999999989</v>
      </c>
      <c r="E35" s="16" t="s">
        <v>73</v>
      </c>
      <c r="G35" s="4"/>
    </row>
    <row r="36" spans="1:9">
      <c r="A36" s="17" t="s">
        <v>58</v>
      </c>
      <c r="B36" s="2"/>
      <c r="C36" s="3"/>
      <c r="G36" s="4"/>
    </row>
    <row r="37" spans="1:9">
      <c r="A37" s="17" t="s">
        <v>59</v>
      </c>
      <c r="B37" s="2"/>
      <c r="C37" s="29">
        <v>2407</v>
      </c>
      <c r="D37" s="1">
        <v>2407</v>
      </c>
      <c r="G37" s="4"/>
    </row>
    <row r="38" spans="1:9">
      <c r="A38" s="17" t="s">
        <v>31</v>
      </c>
      <c r="B38" s="2">
        <v>120</v>
      </c>
      <c r="C38" s="3"/>
      <c r="D38" s="1">
        <v>24</v>
      </c>
      <c r="E38" s="1"/>
    </row>
    <row r="39" spans="1:9">
      <c r="A39" s="17" t="s">
        <v>43</v>
      </c>
      <c r="B39" s="2"/>
      <c r="C39" s="29">
        <v>5821.26</v>
      </c>
      <c r="D39" s="1">
        <v>1000</v>
      </c>
      <c r="E39" s="1"/>
      <c r="F39" s="1"/>
      <c r="G39" s="1"/>
      <c r="H39" s="1"/>
      <c r="I39" s="1"/>
    </row>
    <row r="40" spans="1:9">
      <c r="A40" s="17" t="s">
        <v>32</v>
      </c>
      <c r="B40" s="2"/>
      <c r="C40" s="3"/>
      <c r="D40" s="1"/>
      <c r="E40" s="1"/>
      <c r="G40" s="4"/>
      <c r="I40" s="4"/>
    </row>
    <row r="41" spans="1:9">
      <c r="A41" s="17" t="s">
        <v>48</v>
      </c>
      <c r="B41" s="2"/>
      <c r="C41" s="29">
        <v>6544.28</v>
      </c>
      <c r="D41" s="1"/>
      <c r="E41" s="1"/>
      <c r="G41" s="4"/>
      <c r="I41" s="4"/>
    </row>
    <row r="42" spans="1:9">
      <c r="A42" s="17" t="s">
        <v>66</v>
      </c>
      <c r="B42" s="2">
        <v>3240</v>
      </c>
      <c r="C42" s="2">
        <v>3240</v>
      </c>
      <c r="D42" s="1">
        <v>180.43</v>
      </c>
      <c r="E42" s="16" t="s">
        <v>69</v>
      </c>
      <c r="G42" s="4"/>
      <c r="I42" s="4"/>
    </row>
    <row r="43" spans="1:9">
      <c r="A43" s="17" t="s">
        <v>46</v>
      </c>
      <c r="B43" s="2">
        <v>3000</v>
      </c>
      <c r="C43" s="2">
        <v>3000</v>
      </c>
      <c r="D43" s="1">
        <v>3000</v>
      </c>
      <c r="E43" s="1"/>
      <c r="G43" s="4"/>
      <c r="I43" s="4"/>
    </row>
    <row r="44" spans="1:9">
      <c r="A44" s="17" t="s">
        <v>45</v>
      </c>
      <c r="B44" s="2">
        <v>170000</v>
      </c>
      <c r="C44" s="2">
        <v>170000</v>
      </c>
      <c r="G44" s="4"/>
      <c r="I44" s="4"/>
    </row>
    <row r="45" spans="1:9">
      <c r="A45" s="17" t="s">
        <v>35</v>
      </c>
      <c r="B45" s="2">
        <v>10622.02</v>
      </c>
      <c r="C45" s="2">
        <v>10622.02</v>
      </c>
    </row>
    <row r="46" spans="1:9">
      <c r="A46" s="17" t="s">
        <v>30</v>
      </c>
      <c r="B46" s="2">
        <v>5613.21</v>
      </c>
      <c r="C46" s="2">
        <v>5613.21</v>
      </c>
    </row>
    <row r="48" spans="1:9" ht="15.75">
      <c r="A48" s="50" t="s">
        <v>42</v>
      </c>
      <c r="B48" s="50"/>
      <c r="C48" s="50"/>
    </row>
    <row r="49" spans="1:8">
      <c r="A49" s="17" t="s">
        <v>33</v>
      </c>
      <c r="B49" s="2">
        <v>43656.59</v>
      </c>
      <c r="C49" s="3">
        <f>C35</f>
        <v>33573.159999999989</v>
      </c>
      <c r="E49" s="16" t="s">
        <v>73</v>
      </c>
      <c r="F49" s="4"/>
      <c r="G49" s="8"/>
    </row>
    <row r="50" spans="1:8">
      <c r="A50" s="17" t="s">
        <v>49</v>
      </c>
      <c r="B50" s="34"/>
      <c r="C50" s="34"/>
      <c r="G50" s="8"/>
      <c r="H50" s="16" t="s">
        <v>50</v>
      </c>
    </row>
    <row r="51" spans="1:8">
      <c r="A51" s="17" t="s">
        <v>74</v>
      </c>
      <c r="B51" s="9"/>
      <c r="C51" s="29">
        <f>C41</f>
        <v>6544.28</v>
      </c>
      <c r="G51" s="8"/>
      <c r="H51" s="16" t="s">
        <v>51</v>
      </c>
    </row>
    <row r="52" spans="1:8">
      <c r="A52" s="17" t="s">
        <v>60</v>
      </c>
      <c r="B52" s="9">
        <v>3000</v>
      </c>
      <c r="C52" s="15">
        <v>3000</v>
      </c>
      <c r="G52" s="8"/>
    </row>
    <row r="53" spans="1:8">
      <c r="A53" s="17" t="s">
        <v>61</v>
      </c>
      <c r="B53" s="9">
        <v>2407</v>
      </c>
      <c r="C53" s="15">
        <v>2407</v>
      </c>
      <c r="G53" s="1"/>
    </row>
    <row r="54" spans="1:8">
      <c r="A54" s="17" t="s">
        <v>35</v>
      </c>
      <c r="B54" s="9"/>
      <c r="C54" s="35">
        <v>2222</v>
      </c>
      <c r="G54" s="1"/>
    </row>
    <row r="55" spans="1:8">
      <c r="A55" s="17" t="s">
        <v>30</v>
      </c>
      <c r="B55" s="9"/>
      <c r="C55" s="35">
        <v>1111</v>
      </c>
      <c r="G55" s="1"/>
    </row>
    <row r="56" spans="1:8">
      <c r="A56" s="17" t="s">
        <v>43</v>
      </c>
      <c r="B56" s="2"/>
      <c r="C56" s="29">
        <v>1000</v>
      </c>
      <c r="G56" s="1"/>
    </row>
    <row r="57" spans="1:8">
      <c r="A57" s="17" t="s">
        <v>34</v>
      </c>
      <c r="B57" s="9">
        <f>B49</f>
        <v>43656.59</v>
      </c>
      <c r="C57" s="35">
        <f>C49-C51-C52-C53-C54-C55-C56</f>
        <v>17288.87999999999</v>
      </c>
      <c r="E57" s="16" t="s">
        <v>75</v>
      </c>
      <c r="G57" s="1"/>
    </row>
    <row r="58" spans="1:8">
      <c r="A58" s="17" t="s">
        <v>52</v>
      </c>
      <c r="B58" s="9">
        <v>10287.56</v>
      </c>
      <c r="C58" s="35">
        <f>C57*B58/B57</f>
        <v>4074.0788580326566</v>
      </c>
      <c r="G58" s="1"/>
    </row>
    <row r="59" spans="1:8">
      <c r="A59" s="17" t="s">
        <v>53</v>
      </c>
      <c r="B59" s="9">
        <v>24</v>
      </c>
      <c r="C59" s="9">
        <v>24</v>
      </c>
      <c r="D59" s="16" t="s">
        <v>68</v>
      </c>
      <c r="G59" s="1"/>
    </row>
    <row r="60" spans="1:8">
      <c r="A60" s="17" t="s">
        <v>53</v>
      </c>
      <c r="B60" s="9">
        <v>180.43</v>
      </c>
      <c r="C60" s="9">
        <v>180.43</v>
      </c>
      <c r="D60" s="16" t="s">
        <v>62</v>
      </c>
      <c r="G60" s="1"/>
    </row>
    <row r="61" spans="1:8">
      <c r="A61" s="17" t="s">
        <v>67</v>
      </c>
      <c r="B61" s="9">
        <v>39.57</v>
      </c>
      <c r="C61" s="9">
        <v>39.57</v>
      </c>
      <c r="D61" s="16" t="s">
        <v>62</v>
      </c>
      <c r="G61" s="1"/>
    </row>
    <row r="62" spans="1:8">
      <c r="A62" s="17" t="s">
        <v>39</v>
      </c>
      <c r="B62" s="9">
        <v>0</v>
      </c>
      <c r="C62" s="35">
        <v>1636.54</v>
      </c>
      <c r="D62" s="5" t="s">
        <v>65</v>
      </c>
      <c r="E62" s="16" t="s">
        <v>64</v>
      </c>
      <c r="G62" s="1"/>
    </row>
    <row r="63" spans="1:8">
      <c r="A63" s="17" t="s">
        <v>63</v>
      </c>
      <c r="B63" s="9">
        <v>10043.56</v>
      </c>
      <c r="C63" s="35">
        <f>C58-C59-C60-C61-C62</f>
        <v>2193.5388580326567</v>
      </c>
      <c r="G63" s="1"/>
    </row>
    <row r="64" spans="1:8">
      <c r="A64" s="17" t="s">
        <v>38</v>
      </c>
      <c r="B64" s="36">
        <v>0</v>
      </c>
      <c r="C64" s="34"/>
      <c r="G64" s="1"/>
    </row>
    <row r="65" spans="1:7">
      <c r="A65" s="17" t="s">
        <v>37</v>
      </c>
      <c r="B65" s="9">
        <v>5523.96</v>
      </c>
      <c r="C65" s="29">
        <f>C63*B65/B63</f>
        <v>1206.44680872301</v>
      </c>
      <c r="G65" s="1"/>
    </row>
    <row r="66" spans="1:7">
      <c r="A66" s="10" t="s">
        <v>17</v>
      </c>
      <c r="B66" s="2">
        <v>15567.52</v>
      </c>
      <c r="C66" s="29">
        <f>C63+C65</f>
        <v>3399.9856667556669</v>
      </c>
      <c r="E66" s="31">
        <f>C66-B66</f>
        <v>-12167.534333244334</v>
      </c>
    </row>
    <row r="67" spans="1:7">
      <c r="E67" s="11"/>
      <c r="F67" s="12"/>
    </row>
    <row r="70" spans="1:7">
      <c r="A70" s="39" t="s">
        <v>26</v>
      </c>
      <c r="B70" s="39"/>
      <c r="C70" s="39"/>
      <c r="D70" s="39"/>
      <c r="E70" s="39"/>
      <c r="F70" s="39"/>
      <c r="G70" s="39"/>
    </row>
    <row r="71" spans="1:7" ht="28.5" customHeight="1">
      <c r="A71" s="39"/>
      <c r="B71" s="39"/>
      <c r="C71" s="39"/>
      <c r="D71" s="39"/>
      <c r="E71" s="39"/>
      <c r="F71" s="39"/>
      <c r="G71" s="39"/>
    </row>
    <row r="72" spans="1:7" ht="34.5" customHeight="1">
      <c r="A72" s="44" t="s">
        <v>18</v>
      </c>
      <c r="B72" s="44"/>
      <c r="C72" s="44"/>
      <c r="D72" s="44"/>
      <c r="E72" s="44"/>
      <c r="F72" s="44"/>
    </row>
    <row r="73" spans="1:7">
      <c r="A73" s="40" t="s">
        <v>19</v>
      </c>
      <c r="B73" s="40"/>
      <c r="C73" s="40"/>
      <c r="D73" s="40"/>
      <c r="E73" s="40"/>
      <c r="F73" s="13"/>
      <c r="G73" s="13"/>
    </row>
    <row r="74" spans="1:7" ht="31.5" customHeight="1">
      <c r="A74" s="40"/>
      <c r="B74" s="40"/>
      <c r="C74" s="40"/>
      <c r="D74" s="40"/>
      <c r="E74" s="40"/>
    </row>
    <row r="75" spans="1:7" ht="27.75" customHeight="1">
      <c r="A75" s="41" t="s">
        <v>20</v>
      </c>
      <c r="B75" s="41"/>
      <c r="C75" s="41"/>
      <c r="D75" s="14"/>
      <c r="E75" s="14"/>
    </row>
    <row r="76" spans="1:7" ht="29.25" customHeight="1">
      <c r="A76" s="45" t="s">
        <v>21</v>
      </c>
      <c r="B76" s="45"/>
      <c r="C76" s="45"/>
      <c r="D76" s="42" t="s">
        <v>24</v>
      </c>
      <c r="E76" s="42"/>
    </row>
    <row r="77" spans="1:7" ht="31.5" customHeight="1">
      <c r="A77" s="46" t="s">
        <v>22</v>
      </c>
      <c r="B77" s="46"/>
      <c r="C77" s="46"/>
      <c r="D77" s="46"/>
      <c r="E77" s="46"/>
    </row>
    <row r="78" spans="1:7" ht="26.25" customHeight="1">
      <c r="A78" s="43" t="s">
        <v>23</v>
      </c>
      <c r="B78" s="43"/>
      <c r="C78" s="43"/>
      <c r="D78" s="43"/>
      <c r="E78" s="43"/>
      <c r="F78" s="42" t="s">
        <v>25</v>
      </c>
      <c r="G78" s="42"/>
    </row>
    <row r="79" spans="1:7">
      <c r="A79" s="40" t="s">
        <v>28</v>
      </c>
      <c r="B79" s="40"/>
      <c r="C79" s="40"/>
      <c r="D79" s="40"/>
      <c r="E79" s="40"/>
      <c r="F79" s="42" t="s">
        <v>27</v>
      </c>
      <c r="G79" s="42"/>
    </row>
    <row r="80" spans="1:7">
      <c r="A80" s="40"/>
      <c r="B80" s="40"/>
      <c r="C80" s="40"/>
      <c r="D80" s="40"/>
      <c r="E80" s="40"/>
    </row>
    <row r="81" spans="1:7" ht="42.75" customHeight="1">
      <c r="A81" s="40"/>
      <c r="B81" s="40"/>
      <c r="C81" s="40"/>
      <c r="D81" s="40"/>
      <c r="E81" s="40"/>
    </row>
    <row r="82" spans="1:7" ht="98.25" customHeight="1">
      <c r="A82" s="40" t="s">
        <v>29</v>
      </c>
      <c r="B82" s="40"/>
      <c r="C82" s="40"/>
      <c r="D82" s="40"/>
      <c r="E82" s="40"/>
      <c r="F82" s="40"/>
      <c r="G82" s="40"/>
    </row>
  </sheetData>
  <mergeCells count="17">
    <mergeCell ref="J2:K2"/>
    <mergeCell ref="B1:C1"/>
    <mergeCell ref="A2:C2"/>
    <mergeCell ref="A33:C33"/>
    <mergeCell ref="A48:C48"/>
    <mergeCell ref="A79:E81"/>
    <mergeCell ref="F79:G79"/>
    <mergeCell ref="A82:G82"/>
    <mergeCell ref="A72:F72"/>
    <mergeCell ref="A76:C76"/>
    <mergeCell ref="A77:E77"/>
    <mergeCell ref="A70:G71"/>
    <mergeCell ref="A73:E74"/>
    <mergeCell ref="A75:C75"/>
    <mergeCell ref="D76:E76"/>
    <mergeCell ref="A78:E78"/>
    <mergeCell ref="F78:G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2018-05-07T20:24:17Z</cp:lastPrinted>
  <dcterms:created xsi:type="dcterms:W3CDTF">2017-11-15T07:39:37Z</dcterms:created>
  <dcterms:modified xsi:type="dcterms:W3CDTF">2022-12-16T21:00:01Z</dcterms:modified>
</cp:coreProperties>
</file>