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 tabRatio="895"/>
  </bookViews>
  <sheets>
    <sheet name="2002" sheetId="20" r:id="rId1"/>
    <sheet name="2003" sheetId="15" r:id="rId2"/>
    <sheet name="2004" sheetId="14" r:id="rId3"/>
    <sheet name="2005" sheetId="13" r:id="rId4"/>
    <sheet name="2006" sheetId="12" r:id="rId5"/>
    <sheet name="2007" sheetId="11" r:id="rId6"/>
    <sheet name="2008" sheetId="10" r:id="rId7"/>
    <sheet name="2009" sheetId="9" r:id="rId8"/>
    <sheet name="2010" sheetId="8" r:id="rId9"/>
  </sheets>
  <calcPr calcId="125725"/>
</workbook>
</file>

<file path=xl/calcChain.xml><?xml version="1.0" encoding="utf-8"?>
<calcChain xmlns="http://schemas.openxmlformats.org/spreadsheetml/2006/main">
  <c r="C6" i="20"/>
  <c r="C63"/>
  <c r="C65" s="1"/>
  <c r="C71" s="1"/>
  <c r="E71" s="1"/>
  <c r="B55"/>
  <c r="M26" i="8"/>
  <c r="J47" i="9"/>
  <c r="J56" i="8"/>
  <c r="D67"/>
  <c r="D64"/>
  <c r="D62"/>
  <c r="D60"/>
  <c r="D59"/>
  <c r="D58"/>
  <c r="C45" i="9" l="1"/>
  <c r="C44"/>
  <c r="D55"/>
  <c r="D52"/>
  <c r="D50"/>
  <c r="D48"/>
  <c r="D47"/>
  <c r="D46"/>
  <c r="G11" l="1"/>
  <c r="I38" i="10" l="1"/>
  <c r="I43" s="1"/>
  <c r="I40"/>
  <c r="I42"/>
  <c r="H43"/>
  <c r="D58"/>
  <c r="D56"/>
  <c r="D55"/>
  <c r="D53"/>
  <c r="D51"/>
  <c r="D50"/>
  <c r="D49"/>
  <c r="C56" i="11"/>
  <c r="D51" l="1"/>
  <c r="D49"/>
  <c r="D48"/>
  <c r="D45"/>
  <c r="D44"/>
  <c r="D43"/>
  <c r="D42"/>
  <c r="D41"/>
  <c r="D40"/>
  <c r="C59" i="12"/>
  <c r="D54"/>
  <c r="D53"/>
  <c r="D52"/>
  <c r="D51"/>
  <c r="D50"/>
  <c r="D49"/>
  <c r="D48"/>
  <c r="D47"/>
  <c r="D46"/>
  <c r="D45"/>
  <c r="D46" i="13" l="1"/>
  <c r="D40" l="1"/>
  <c r="D41"/>
  <c r="D42"/>
  <c r="D43"/>
  <c r="D44"/>
  <c r="D45"/>
  <c r="D47"/>
  <c r="D48"/>
  <c r="C53"/>
  <c r="B53"/>
  <c r="C44" i="14"/>
  <c r="B44"/>
  <c r="D39"/>
  <c r="D38"/>
  <c r="D44" s="1"/>
  <c r="D36"/>
  <c r="D35"/>
  <c r="D34"/>
  <c r="C26"/>
  <c r="C43" i="15"/>
  <c r="B43"/>
  <c r="D38"/>
  <c r="D37"/>
  <c r="D35"/>
  <c r="D33"/>
  <c r="D32"/>
  <c r="D53" i="13" l="1"/>
  <c r="D43" i="15"/>
  <c r="B9" i="8" l="1"/>
  <c r="C39" i="20" l="1"/>
  <c r="C46" s="1"/>
  <c r="C55" s="1"/>
  <c r="C58" s="1"/>
  <c r="C6" i="15"/>
  <c r="C14" s="1"/>
  <c r="B6"/>
  <c r="B14" s="1"/>
  <c r="C6" i="14"/>
  <c r="C14" s="1"/>
  <c r="B6"/>
  <c r="B14" s="1"/>
  <c r="C6" i="13"/>
  <c r="B6"/>
  <c r="B15" s="1"/>
  <c r="C6" i="12"/>
  <c r="C15" s="1"/>
  <c r="B6"/>
  <c r="B15" s="1"/>
  <c r="C6" i="11"/>
  <c r="C13" s="1"/>
  <c r="C25" s="1"/>
  <c r="B6"/>
  <c r="B13" s="1"/>
  <c r="B25" s="1"/>
  <c r="C6" i="10"/>
  <c r="C15" s="1"/>
  <c r="C32" s="1"/>
  <c r="C47" s="1"/>
  <c r="B6"/>
  <c r="B15" s="1"/>
  <c r="C6" i="9"/>
  <c r="C14" s="1"/>
  <c r="C28" s="1"/>
  <c r="B6"/>
  <c r="B14" s="1"/>
  <c r="B28" s="1"/>
  <c r="D45" l="1"/>
  <c r="D44"/>
  <c r="D47" i="10"/>
  <c r="C48"/>
  <c r="D48" s="1"/>
  <c r="C15" i="13"/>
  <c r="C15" i="8"/>
  <c r="C24" s="1"/>
  <c r="C39" s="1"/>
  <c r="C55" s="1"/>
  <c r="B15"/>
  <c r="B24" s="1"/>
  <c r="B39" s="1"/>
  <c r="C8"/>
  <c r="C5"/>
  <c r="D55" l="1"/>
  <c r="C56"/>
  <c r="D56" s="1"/>
  <c r="C39" i="13"/>
  <c r="D39" s="1"/>
  <c r="C9" i="8"/>
  <c r="D9" s="1"/>
</calcChain>
</file>

<file path=xl/sharedStrings.xml><?xml version="1.0" encoding="utf-8"?>
<sst xmlns="http://schemas.openxmlformats.org/spreadsheetml/2006/main" count="995" uniqueCount="228">
  <si>
    <t>χτες</t>
  </si>
  <si>
    <t>σημερα</t>
  </si>
  <si>
    <t>αποτελεσμα</t>
  </si>
  <si>
    <t>3' -εσόδων</t>
  </si>
  <si>
    <t>3' -εξόδων</t>
  </si>
  <si>
    <t>4' -εσόδων</t>
  </si>
  <si>
    <t>4' -εξόδων</t>
  </si>
  <si>
    <t>εκαθαριστική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</si>
  <si>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</si>
  <si>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</si>
  <si>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</si>
  <si>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</si>
  <si>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</si>
  <si>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</si>
  <si>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</si>
  <si>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</si>
  <si>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ιδιόχρηση</t>
  </si>
  <si>
    <t>έξοδα</t>
  </si>
  <si>
    <t>βιβλια</t>
  </si>
  <si>
    <t>κατασχεση</t>
  </si>
  <si>
    <t>παγια</t>
  </si>
  <si>
    <t>επιδοτηση παγιων 100 %</t>
  </si>
  <si>
    <t>επιδοτηση εξοδων 100 %</t>
  </si>
  <si>
    <t>παροχες3ωνΦοροιΤελη</t>
  </si>
  <si>
    <t>ενοικια</t>
  </si>
  <si>
    <t>με3ο</t>
  </si>
  <si>
    <t>ΦΠΑ =16% από 1-7</t>
  </si>
  <si>
    <t>παρακρατουμενοι φοροι</t>
  </si>
  <si>
    <t>από -8.182,69</t>
  </si>
  <si>
    <t>παρακρατουμενοι φοροι 20%</t>
  </si>
  <si>
    <t>επιδοτηση ΟΑΕΔ</t>
  </si>
  <si>
    <t>παρακρατησεις 2010</t>
  </si>
  <si>
    <t>τεληΕΛΤΑ κλπ</t>
  </si>
  <si>
    <t>προμηθεια τραπεζων</t>
  </si>
  <si>
    <t>από 1/1/11 πάνω από 300 €</t>
  </si>
  <si>
    <t>συν. δηλ. εισ.</t>
  </si>
  <si>
    <t>φορος</t>
  </si>
  <si>
    <t>ποσό έδρας</t>
  </si>
  <si>
    <t>περαίωση</t>
  </si>
  <si>
    <t>κλπ</t>
  </si>
  <si>
    <t>τεκμήρια</t>
  </si>
  <si>
    <t>ποσό πληρωμής</t>
  </si>
  <si>
    <t>βεβαιωμένοι τόκοι ,πρόστιμα κλπ</t>
  </si>
  <si>
    <t>ταμεία = έως 2012 με βεβαίωση = από 1/1/13 με πληρωμή</t>
  </si>
  <si>
    <t>βεβαίωση ΤΑΝ -ΤΑΣ</t>
  </si>
  <si>
    <t>2] καταχώρηση μισθοδοσίας = από πληρωμές = από 1/6/17</t>
  </si>
  <si>
    <t>3.2]καταχώρηση ρυθμίσεων ΙΚΑ ή κρατήσεων λογαριασμών = από πληρωμές = από οφειλές 1/1/14</t>
  </si>
  <si>
    <t>3.1] καταχώρηση ασφαλιστικών εισφορών προσωπικού = από πληρωμές = από 1/1/14</t>
  </si>
  <si>
    <t>3.3] καταχώρηση ρυθμίσεων ΙΚΑ ή κρατήσεων λογαριασμών περιόδου 1998 - 2013 =        από πληρωμές μόνο τα αναλογούντα πρόστιμα ή τόκοι ( αν πρέπει να μπουν )</t>
  </si>
  <si>
    <t>4.3] δεν έχει γίνει καμία κίνηση από εκκίνηση δραστηριότητας = 1998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</si>
  <si>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</si>
  <si>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</si>
  <si>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5] αποσβέσεις = σταθερές ΜΕ αναφορά στο ποσοστό</t>
  </si>
  <si>
    <t>6] ΦΠΑ = εως 30/6/10 με 0% = από 1/7/10 με 16% = από 1/7/2016 με 23%</t>
  </si>
  <si>
    <t>7.1] ταμεία = έως 2012 με βεβαίωση = από 1/1/13 καταχώρηση βάσει πληρωμών</t>
  </si>
  <si>
    <r>
      <t xml:space="preserve">7.2] δεν έχει γίνει </t>
    </r>
    <r>
      <rPr>
        <b/>
        <u/>
        <sz val="10"/>
        <color rgb="FFFF0000"/>
        <rFont val="Arial"/>
        <family val="2"/>
        <charset val="161"/>
      </rPr>
      <t>ποτέ</t>
    </r>
    <r>
      <rPr>
        <b/>
        <sz val="10"/>
        <color rgb="FFFF0000"/>
        <rFont val="Arial"/>
        <family val="2"/>
        <charset val="161"/>
      </rPr>
      <t xml:space="preserve"> μέχρι και το 2012 καταγραφή ταμείων στα έξοδα</t>
    </r>
  </si>
  <si>
    <t>ΙΔΕ συνημμένο Νο 1</t>
  </si>
  <si>
    <t>ΙΔΕ συνημμένο Νο 2</t>
  </si>
  <si>
    <t>1] για την περίοδο 1998-2012 θα υπάρξει προσφυγή στην δικαιοσύνη καθώς τα ποσά που (κακώς) έχουν αποδοθεί προς Δ.Ο.Υ. και Ταμεία είναι υπέρογκα . Φυσικά θα επανακαταχωρηθεί η κάθε πρέπουσα κίνηση</t>
  </si>
  <si>
    <t>7.3] καταχώρηση ρυθμίσεων ΤΑΝ ή όποιων άλλων ποσών = από πληρωμές = από οφειλές 1/1/14</t>
  </si>
  <si>
    <t>ΙΔΕ συνημμένο Νο 3</t>
  </si>
  <si>
    <t>7.4] πόρος ΤΑΝ 5% επί παγίων πράξεων . ΜΕ ΕΝΣΗΜΑ . ΚΑΚΩΣ αποδίδονταν στα ταμεία .Μέχρι σήμερα αδυνατώ να εμπεδώσω πότε καταργηθήκαν . Θα υπάρξει έρευνα ΚΑΙ θα επακολουθήσουν οι σχετικές αυξομειώσεις σε ΦΠΑ -έσοδα -έξοδα</t>
  </si>
  <si>
    <t xml:space="preserve">7.6.γ] ΔΟΛΙΩΣ το Ταμείο Νομικών , ενώ γνώριζε από καταστάσεις ( του ταμείου ΑΛΛΑ και της Εθνικής τράπεζας ) τις πληρωμές της Συμβολαιογράφου , της καταλόγισε όποιες πληρωμές δεν είχε την συγκεκριμένη ημέρα του ελέγχου στους φακέλους της . ΚΑΚΟΥΡΓΗΜΑΤΙΚΩΣ κατελόγισε ως μη αποδοθείσα π.χ. την πρώτη πληρωμή του 8ος/1998 =283,57€ =κ15 =αΑεθνικής-8554812 =10/09/1998 ή τις 0,65(&amp;0,125) =532,24€(&amp;102,35€) =κ15(&amp;κ17) =αΑεθνικής -88(93) =14/05/2010 =για το συμβόλαιο 9.877/12ος/2010 ή την 0,65 =931,85€ =κ15 =αΑεθνικής -56 =15/10/2008 =για το συμβόλαιο 8.246/10ος/2008 </t>
  </si>
  <si>
    <t>;;;???;;; = Ανέστη</t>
  </si>
  <si>
    <t>εισπραχθείσα εισφορά αλλ.</t>
  </si>
  <si>
    <t>ασφάλιστρα ζωής</t>
  </si>
  <si>
    <t>ΔΕΝ έχουν καταχωρηθεί ως ΕΣΟΔΟ</t>
  </si>
  <si>
    <t>παρακρατησεις 2001</t>
  </si>
  <si>
    <t>παρακρατησεις 2002</t>
  </si>
  <si>
    <t>εισπραχθεισα προκαταβολη 2001</t>
  </si>
  <si>
    <t>προκαταβολη  για 2003</t>
  </si>
  <si>
    <t>παρακρατησεις 2003</t>
  </si>
  <si>
    <t>εισπραχθεισα προκαταβολη 2002</t>
  </si>
  <si>
    <t>προκαταβολη  για 2004</t>
  </si>
  <si>
    <t>ιατρικά</t>
  </si>
  <si>
    <t>οικογενειακές δαπάνες</t>
  </si>
  <si>
    <t>φεισόδημα φορολογητέο</t>
  </si>
  <si>
    <t>παρακρατησεις 2004</t>
  </si>
  <si>
    <t>εισπραχθεισα προκαταβολη 2003</t>
  </si>
  <si>
    <t>προκαταβολη  για 2005</t>
  </si>
  <si>
    <t>έτη1996-1998</t>
  </si>
  <si>
    <t>τεκμηρίων πρόστιμα</t>
  </si>
  <si>
    <t>δηλωθεν εισόδημα</t>
  </si>
  <si>
    <t>εισόδημα φορολογητέο</t>
  </si>
  <si>
    <t>φόροςΑπόΛοιπάΣυμβΠοσά</t>
  </si>
  <si>
    <t>τοκοι δανείων</t>
  </si>
  <si>
    <t>φόρος λόγω εκπρόθεσμου</t>
  </si>
  <si>
    <t>παρακρατησεις 2005</t>
  </si>
  <si>
    <t>εισπραχθεισα προκαταβολη 2004</t>
  </si>
  <si>
    <t>προκαταβολη  για 2006</t>
  </si>
  <si>
    <t>δαπάνεςΜηΕκπιπτωμενες</t>
  </si>
  <si>
    <t>εκαθαριστικό = 30/04/2003</t>
  </si>
  <si>
    <t>ε1 = 04/03/2003</t>
  </si>
  <si>
    <t>ε3 = 04/03/2003</t>
  </si>
  <si>
    <t>εκαθαριστικό 29/10/2004</t>
  </si>
  <si>
    <t>ε3 = 15/03/2004</t>
  </si>
  <si>
    <t>ε1 = 15/03/2004</t>
  </si>
  <si>
    <t>ε3 = 15/03/2005</t>
  </si>
  <si>
    <t>ε1 = 15/03/2005</t>
  </si>
  <si>
    <t>εκαθαριστικό = 18/01/2006</t>
  </si>
  <si>
    <t>ε3 = 15/01/2007</t>
  </si>
  <si>
    <t>ε1 = 15/01/2007</t>
  </si>
  <si>
    <t>εκαθαριστικό = 05/05/2007</t>
  </si>
  <si>
    <t>προκαταβολη  για 2007</t>
  </si>
  <si>
    <t>εισπραχθεισα προκαταβολη 2005</t>
  </si>
  <si>
    <t>παρακρατησεις 2006</t>
  </si>
  <si>
    <t>ΚΥΡΟΣ - γέννηση</t>
  </si>
  <si>
    <t>υπάρχουν πληρωμές  Δ.Ο.Υ. = 10.727 + 7.219 + 342προστιμο</t>
  </si>
  <si>
    <t>ε3 = 24/03/2007</t>
  </si>
  <si>
    <t>ε1 = 24/03/2007</t>
  </si>
  <si>
    <t>εκαθαριστικό = 31/10/2007</t>
  </si>
  <si>
    <t>ΓΕΩΡΓΙΟΣ - γέννηση</t>
  </si>
  <si>
    <t>αγορά ξενοδοχείου</t>
  </si>
  <si>
    <t>δανεια</t>
  </si>
  <si>
    <t>δωρεές</t>
  </si>
  <si>
    <t>ενοίκια</t>
  </si>
  <si>
    <t>γιαΕκαθαριστικό</t>
  </si>
  <si>
    <t>ε3 = 17/03/2008</t>
  </si>
  <si>
    <t>ε1 = 15/03/2008</t>
  </si>
  <si>
    <t>εκαθαριστικό = 19/09/2008</t>
  </si>
  <si>
    <t>δωρεαν παραχώρηση σύζηγο</t>
  </si>
  <si>
    <t>δαπάνες παροχής υπηρεσιών</t>
  </si>
  <si>
    <t>ενοίκο διαμερίσματος</t>
  </si>
  <si>
    <t>παρακρατησεις 2007</t>
  </si>
  <si>
    <t>επιχειρηματική ζημιάς του συζύγου</t>
  </si>
  <si>
    <t>4.034 ακαταχώρητη του 2003 συν (+) 1138,27 του 2004</t>
  </si>
  <si>
    <t>Ζηλ = έκανε περαίωση 21/06/2005</t>
  </si>
  <si>
    <t>Ζηλ = έκανε περαίωση 17/06/2005</t>
  </si>
  <si>
    <t>Ζηλ = έκανε περαίωση 15/06/2006</t>
  </si>
  <si>
    <t>Ζηλ = έκανε περαίωση 11/06/2007</t>
  </si>
  <si>
    <t>ποια ποσά περικλείει ΚΑΙ ποιών ετών ΚΑΙ με τι αιτία το καθένα  ;;???;;</t>
  </si>
  <si>
    <t>η κάθε δόση , τι εξοφλεί , ΚΑΙ με τι ποσό ;;;???</t>
  </si>
  <si>
    <t>ρύθμιση 33-07/03/2007 = 12.819,48</t>
  </si>
  <si>
    <t>τοκοι</t>
  </si>
  <si>
    <t>κεφαλαιο</t>
  </si>
  <si>
    <t>ε3 =  10/04/2009</t>
  </si>
  <si>
    <t>παροχές τρίτων , φόροι , τέλη</t>
  </si>
  <si>
    <t>παρακρατησεις 2008</t>
  </si>
  <si>
    <t>εισπραχθεισα προκαταβολη 2007</t>
  </si>
  <si>
    <t>προκαταβολη  για 2009</t>
  </si>
  <si>
    <t>ακίνητα</t>
  </si>
  <si>
    <t>να ελεχθεί τι είναι &amp; να μπεί στο 299</t>
  </si>
  <si>
    <t>ε3 = ??????????</t>
  </si>
  <si>
    <t>ε1 = ???????????????</t>
  </si>
  <si>
    <t>εκαθαριστικό = 18/06/2010</t>
  </si>
  <si>
    <t>ΔΕΝ έχω με υπογραφές παραλαβής</t>
  </si>
  <si>
    <t>προκαταβολη  για 2010</t>
  </si>
  <si>
    <t>εισπραχθεισα προκαταβολη 2008</t>
  </si>
  <si>
    <t>παρακρατησεις 2009</t>
  </si>
  <si>
    <t>εισπραχθεισα προκαταβολη 2006</t>
  </si>
  <si>
    <t>προκαταβολη  για 2008</t>
  </si>
  <si>
    <t>ε3 = 6/7/2011</t>
  </si>
  <si>
    <t>ε1 = 6/7/2011</t>
  </si>
  <si>
    <t>εκαθαριστικό = 18/07/2011</t>
  </si>
  <si>
    <t>ασφαλειαΖωης</t>
  </si>
  <si>
    <t>για 2008-2009</t>
  </si>
  <si>
    <t>1ο - 6ο = ΔΕΝ έχουν καταχωρηθεί ως ΕΣΟΔΟ = 4.963,57</t>
  </si>
  <si>
    <t>ΑΤΟΠΗΜΑ συστήματος = καταχωρείται ως έξοδο στα βιβλία εξόδων /// μπαίνει στο Ε3 ως έξοδο /// αυξάνει φόρο στο ε1 κατά 3%</t>
  </si>
  <si>
    <t>ΟΛΟ !!!</t>
  </si>
  <si>
    <t xml:space="preserve">ωφέλεια ΛΟΓΩ αποδείξεων </t>
  </si>
  <si>
    <t>εισπραχθεισα προκαταβολη 2009</t>
  </si>
  <si>
    <t>προκαταβολη  για 2011</t>
  </si>
  <si>
    <t>τοκοι δανείων ΤΕΜΠΜΕ</t>
  </si>
  <si>
    <t>έπρεπε να πάνε στα βιβλία εξόδων</t>
  </si>
  <si>
    <t>ΤΑΜΕΙΑ</t>
  </si>
  <si>
    <t>σήμα BMW</t>
  </si>
  <si>
    <t>σήμα Jenifer</t>
  </si>
  <si>
    <t>φόρος κλίμακας</t>
  </si>
  <si>
    <t>μειώσεις φόρου</t>
  </si>
  <si>
    <t>φόρος κύριος</t>
  </si>
  <si>
    <t>ΤΟΚΟΙ</t>
  </si>
  <si>
    <t>ΑΚΙΝΗΤΑ</t>
  </si>
  <si>
    <t>ΤΑΣ=</t>
  </si>
  <si>
    <t>ΤΑΝ=1.488,61</t>
  </si>
  <si>
    <t>ΤΑΣ=127,7</t>
  </si>
  <si>
    <t>όχι</t>
  </si>
  <si>
    <t>ΤΑΝ=2.058,14</t>
  </si>
  <si>
    <t>ΤΑΣ=1.259,29</t>
  </si>
  <si>
    <t>ΤΑΣ=3.932,73</t>
  </si>
  <si>
    <t>ΤΑΝ=6.173,21</t>
  </si>
  <si>
    <t>ΤΑΝ=5.913,12</t>
  </si>
  <si>
    <t>επιβάρυνση φόρου απόδ</t>
  </si>
  <si>
    <t>μείωση επιστροφής φόρου</t>
  </si>
  <si>
    <t>συμβεβ/να ποσά</t>
  </si>
  <si>
    <t>συμπληρωματικός φόρος</t>
  </si>
  <si>
    <t>χαρτόσημο λόγω εκπρόθεσμου</t>
  </si>
  <si>
    <t>χαρτόσημο ΟΓΑ εκπρόθεσμου</t>
  </si>
  <si>
    <t>παρακρατησεις 2012</t>
  </si>
  <si>
    <t>παρακρατησεις 2013</t>
  </si>
  <si>
    <t>εισπραχθεισα προκαταβολη 2012</t>
  </si>
  <si>
    <t>προκαταβολη  για 2014</t>
  </si>
  <si>
    <t>τέλος χαρτοσήμου</t>
  </si>
  <si>
    <t>εισφορά ΟΓΑ στο χαρτόσημο</t>
  </si>
  <si>
    <t>ειδική εισφορά αλληλεγγύης</t>
  </si>
  <si>
    <t>αυτοτελή ποσά</t>
  </si>
  <si>
    <t>βιβλια κατάσχεση</t>
  </si>
  <si>
    <t>ΝΑΙ</t>
  </si>
  <si>
    <t>για εκκαθαριστικό</t>
  </si>
  <si>
    <t>χορηγίες</t>
  </si>
  <si>
    <t>τόκοι</t>
  </si>
  <si>
    <t>εκπτώσεις εισοδήματος</t>
  </si>
  <si>
    <t>ωφέλεια ΛΟΓΩ αποδείξεων = 219,43</t>
  </si>
  <si>
    <t>φορος &amp; συμπληρωματικός</t>
  </si>
  <si>
    <t>244β2 = στις αναλογικές , ο λογιστής (αντιγράφει από βιβλίο συμβολαίων &amp;) καταχωρεί + 2,93€ (= πάγιο παγίων) στα 8,80 (πάγιο αναλογικής ΠΟΥ ΕΊΝΑΙ 10,56)</t>
  </si>
  <si>
    <t>244β3 = στις πάγιες , ο λογιστής (αντιγράφει από βιβλίο συμβολαίων &amp;) καταχωρεί + 11,73€ αντί 8,80</t>
  </si>
  <si>
    <t>281φ = διπλοπληρωμή ΤΑΝ -9% σε προσύμφωνα  του παππού</t>
  </si>
  <si>
    <t>ΤΑΣ=1227,70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</si>
  <si>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</si>
  <si>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</si>
  <si>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281δ1 = κωδικός ''δίκη'' - *7* = κ-18  &amp; μηνιαία κατάσταση &amp; εθνική ανά συμβόλαιο</t>
  </si>
  <si>
    <t>281ε1 = κωδικός ''δίκη'' - *7* = κ-15-17  &amp; μηνιαία κατάσταση &amp; εθνική ανά συμβόλαιο</t>
  </si>
  <si>
    <t>281ρ = 1,3% διπλοΠληρωμή Δ.Ο.Υ.</t>
  </si>
  <si>
    <t>281υ = διπλοπληρωμή σε αγοραπωλησίες ΒΑΣΕΙ προσυμφώνου {{{ = ΌΧΙ υπολογισμός αρραβώνα ( ΤΑΝ ) }}}</t>
  </si>
  <si>
    <t>281ω = διπλοπληρωμές κ-18-15-17 σε πράξεις (= εκτέλεση - ΒΑΣΕΙ προσυμφώνου ή  προτάσεων )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</si>
  <si>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</si>
  <si>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</si>
  <si>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</si>
  <si>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</si>
  <si>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</si>
  <si>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</si>
  <si>
    <t>ΤΑΜΕΙΑ -283σ11γ = πούλια (3.600)  (ΧΩΡΙΣ τιμολόγιο αγοράς = έξοδο) , αντί στο πορτοφόλι , ΧΑΡΤΟΣΗΜΑΣΜΕΝΑ στο συμβόλαιο (1998-2002)</t>
  </si>
  <si>
    <t>283σ12γ = πούλια (3.600)  (ως έσοδο στα συμβόλαια) , αντί στο πορτοφόλι , ΧΑΡΤΟΣΗΜΑΣΜΕΝΑ στο συμβόλαιο (1998-2002)</t>
  </si>
  <si>
    <t>ΤΑΜΕΙΑ -283σ11β = πούλια (υπερβάλλοντα ΤΑΧΔΙΚ)  (ΧΩΡΙΣ τιμολόγιο αγοράς = έξοδο) , αντί στο πορτοφόλι , ΧΑΡΤΟΣΗΜΑΣΜΕΝΑ στο συμβόλαιο (1998-2002)</t>
  </si>
  <si>
    <t>283σ12β = πούλια (υπερβάλλοντα ΤΑΧΔΙΚ)  (ως έσοδο στο συμβόλαιο) , αντί στο πορτοφόλι , ΧΑΡΤΟΣΗΜΑΣΜΕΝΑ στο συμβόλαιο (1998-2002)</t>
  </si>
  <si>
    <t>ΤΑΜΕΙΑ -283σ11ζ = πούλια (διπλοΠληρωμή ''κινητόν επίσημα'')  (ΧΩΡΙΣ τιμολόγιο αγοράς = έξοδο) , ΧΑΡΤΟΣΗΜΑΣΜΕΝΑ στο συμβόλαιο (1998-2002)</t>
  </si>
  <si>
    <t>283σ12ζ = πούλια (διπλοΠληρωμή ''κινητόν επίσημα'')  (ως έσοδο στα συμβόλαια) , ΧΑΡΤΟΣΗΜΑΣΜΕΝΑ στο συμβόλαιο (1998-2002)</t>
  </si>
  <si>
    <t>ΤΑΜΕΙΑ -283σ11δ = πούλια (διπλοΠληρωμή ΤΑΝ - ΤΑΣ)  (ΧΩΡΙΣ τιμολόγιο αγοράς = έξοδο) , αντί στο πορτοφόλι , ΧΑΡΤΟΣΗΜΑΣΜΕΝΑ στο συμβόλαιο (1998-2003)</t>
  </si>
  <si>
    <t>283σ12δ = πούλια (διπλοΠληρωμή ΤΑΝ - ΤΑΣ)  (ως έσοδο στα συμβόλαια) , αντί στο πορτοφόλι , &amp; κατάσταση μηνός &amp; ΧΑΡΤΟΣΗΜΑΣΜΕΝΑ στο συμβόλαιο (1998-2003)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</si>
</sst>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Δ_ρ_χ_-;\-* #,##0.00\ _Δ_ρ_χ_-;_-* &quot;-&quot;??\ _Δ_ρ_χ_-;_-@_-"/>
    <numFmt numFmtId="165" formatCode="_-* #,##0\ _€_-;\-* #,##0\ _€_-;_-* &quot;-&quot;??\ _€_-;_-@_-"/>
  </numFmts>
  <fonts count="2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color rgb="FF00B050"/>
      <name val="Arial"/>
      <family val="2"/>
      <charset val="161"/>
    </font>
    <font>
      <b/>
      <sz val="12"/>
      <color rgb="FF0070C0"/>
      <name val="Arial"/>
      <family val="2"/>
      <charset val="161"/>
    </font>
    <font>
      <sz val="12"/>
      <color theme="9" tint="-0.249977111117893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b/>
      <sz val="12"/>
      <color theme="1" tint="4.9989318521683403E-2"/>
      <name val="Arial"/>
      <family val="2"/>
      <charset val="161"/>
    </font>
    <font>
      <sz val="9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theme="1" tint="4.9989318521683403E-2"/>
      <name val="Arial"/>
      <family val="2"/>
      <charset val="161"/>
    </font>
    <font>
      <b/>
      <sz val="10"/>
      <color rgb="FFFF00FF"/>
      <name val="Arial"/>
      <family val="2"/>
      <charset val="161"/>
    </font>
    <font>
      <b/>
      <u/>
      <sz val="10"/>
      <color rgb="FFFF000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theme="1"/>
      <name val="Arial"/>
      <family val="2"/>
      <charset val="161"/>
    </font>
    <font>
      <b/>
      <sz val="10"/>
      <color theme="9" tint="-0.249977111117893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6" fillId="0" borderId="0"/>
    <xf numFmtId="0" fontId="6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0" fontId="6" fillId="0" borderId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" fillId="0" borderId="0"/>
    <xf numFmtId="0" fontId="16" fillId="0" borderId="0"/>
    <xf numFmtId="0" fontId="1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6" fillId="0" borderId="0"/>
    <xf numFmtId="0" fontId="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0" fontId="16" fillId="0" borderId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6" fillId="0" borderId="0"/>
    <xf numFmtId="0" fontId="1" fillId="0" borderId="0"/>
  </cellStyleXfs>
  <cellXfs count="169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3" fontId="0" fillId="0" borderId="1" xfId="1" applyFont="1" applyBorder="1"/>
    <xf numFmtId="43" fontId="0" fillId="0" borderId="0" xfId="1" applyFont="1"/>
    <xf numFmtId="0" fontId="5" fillId="0" borderId="1" xfId="0" applyFont="1" applyBorder="1"/>
    <xf numFmtId="0" fontId="2" fillId="0" borderId="1" xfId="0" applyFont="1" applyBorder="1"/>
    <xf numFmtId="43" fontId="0" fillId="2" borderId="1" xfId="1" applyFont="1" applyFill="1" applyBorder="1"/>
    <xf numFmtId="43" fontId="0" fillId="3" borderId="1" xfId="1" applyFont="1" applyFill="1" applyBorder="1"/>
    <xf numFmtId="43" fontId="0" fillId="0" borderId="1" xfId="1" applyFont="1" applyFill="1" applyBorder="1"/>
    <xf numFmtId="0" fontId="7" fillId="0" borderId="1" xfId="0" applyFont="1" applyBorder="1"/>
    <xf numFmtId="0" fontId="8" fillId="5" borderId="0" xfId="0" applyFont="1" applyFill="1" applyAlignment="1">
      <alignment horizontal="center"/>
    </xf>
    <xf numFmtId="43" fontId="0" fillId="0" borderId="0" xfId="0" applyNumberFormat="1"/>
    <xf numFmtId="0" fontId="0" fillId="2" borderId="0" xfId="0" applyFill="1"/>
    <xf numFmtId="43" fontId="0" fillId="4" borderId="1" xfId="1" applyFont="1" applyFill="1" applyBorder="1"/>
    <xf numFmtId="164" fontId="10" fillId="7" borderId="1" xfId="2" applyFont="1" applyFill="1" applyBorder="1" applyAlignment="1">
      <alignment horizontal="center" wrapText="1"/>
    </xf>
    <xf numFmtId="164" fontId="10" fillId="7" borderId="1" xfId="3" applyFont="1" applyFill="1" applyBorder="1" applyAlignment="1">
      <alignment horizontal="center" wrapText="1"/>
    </xf>
    <xf numFmtId="0" fontId="9" fillId="0" borderId="1" xfId="0" applyFont="1" applyBorder="1"/>
    <xf numFmtId="0" fontId="0" fillId="0" borderId="0" xfId="0" applyFill="1"/>
    <xf numFmtId="43" fontId="0" fillId="2" borderId="0" xfId="1" applyFont="1" applyFill="1"/>
    <xf numFmtId="0" fontId="7" fillId="0" borderId="0" xfId="0" applyFont="1"/>
    <xf numFmtId="43" fontId="7" fillId="0" borderId="0" xfId="1" applyFont="1"/>
    <xf numFmtId="0" fontId="11" fillId="0" borderId="0" xfId="0" applyFont="1" applyAlignment="1"/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3" fontId="7" fillId="0" borderId="1" xfId="1" applyFont="1" applyBorder="1"/>
    <xf numFmtId="0" fontId="14" fillId="0" borderId="1" xfId="0" applyFont="1" applyBorder="1"/>
    <xf numFmtId="43" fontId="7" fillId="3" borderId="1" xfId="1" applyFont="1" applyFill="1" applyBorder="1"/>
    <xf numFmtId="0" fontId="11" fillId="0" borderId="1" xfId="0" applyFont="1" applyBorder="1"/>
    <xf numFmtId="43" fontId="7" fillId="0" borderId="1" xfId="1" applyFont="1" applyFill="1" applyBorder="1"/>
    <xf numFmtId="0" fontId="10" fillId="0" borderId="1" xfId="0" applyFont="1" applyBorder="1"/>
    <xf numFmtId="43" fontId="7" fillId="2" borderId="1" xfId="1" applyFont="1" applyFill="1" applyBorder="1"/>
    <xf numFmtId="0" fontId="7" fillId="2" borderId="0" xfId="0" applyFont="1" applyFill="1"/>
    <xf numFmtId="0" fontId="18" fillId="5" borderId="0" xfId="0" applyFont="1" applyFill="1" applyAlignment="1">
      <alignment horizontal="center"/>
    </xf>
    <xf numFmtId="0" fontId="7" fillId="0" borderId="0" xfId="0" applyFont="1" applyBorder="1"/>
    <xf numFmtId="43" fontId="7" fillId="4" borderId="1" xfId="1" applyFont="1" applyFill="1" applyBorder="1"/>
    <xf numFmtId="14" fontId="7" fillId="0" borderId="0" xfId="0" applyNumberFormat="1" applyFont="1"/>
    <xf numFmtId="43" fontId="7" fillId="0" borderId="0" xfId="0" applyNumberFormat="1" applyFont="1"/>
    <xf numFmtId="0" fontId="15" fillId="0" borderId="0" xfId="0" applyFont="1"/>
    <xf numFmtId="43" fontId="7" fillId="0" borderId="0" xfId="1" applyFont="1" applyFill="1" applyBorder="1"/>
    <xf numFmtId="0" fontId="7" fillId="4" borderId="0" xfId="0" applyFont="1" applyFill="1"/>
    <xf numFmtId="43" fontId="11" fillId="0" borderId="1" xfId="1" applyFont="1" applyFill="1" applyBorder="1"/>
    <xf numFmtId="165" fontId="7" fillId="0" borderId="0" xfId="1" applyNumberFormat="1" applyFont="1"/>
    <xf numFmtId="43" fontId="7" fillId="0" borderId="1" xfId="1" applyFont="1" applyBorder="1" applyAlignment="1">
      <alignment horizontal="center"/>
    </xf>
    <xf numFmtId="43" fontId="13" fillId="0" borderId="1" xfId="1" applyFont="1" applyFill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21" fillId="0" borderId="0" xfId="0" applyFont="1" applyFill="1" applyAlignme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2" fillId="0" borderId="0" xfId="0" applyFont="1" applyFill="1" applyAlignment="1"/>
    <xf numFmtId="0" fontId="11" fillId="0" borderId="0" xfId="0" applyFont="1" applyFill="1" applyAlignment="1">
      <alignment wrapText="1"/>
    </xf>
    <xf numFmtId="0" fontId="7" fillId="12" borderId="1" xfId="0" applyFont="1" applyFill="1" applyBorder="1"/>
    <xf numFmtId="43" fontId="7" fillId="12" borderId="1" xfId="1" applyFont="1" applyFill="1" applyBorder="1"/>
    <xf numFmtId="43" fontId="7" fillId="12" borderId="1" xfId="1" applyFont="1" applyFill="1" applyBorder="1" applyAlignment="1">
      <alignment horizontal="center"/>
    </xf>
    <xf numFmtId="43" fontId="7" fillId="4" borderId="1" xfId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/>
    <xf numFmtId="0" fontId="7" fillId="6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/>
    <xf numFmtId="43" fontId="0" fillId="13" borderId="0" xfId="1" applyFont="1" applyFill="1"/>
    <xf numFmtId="0" fontId="0" fillId="13" borderId="0" xfId="0" applyFill="1"/>
    <xf numFmtId="0" fontId="23" fillId="0" borderId="0" xfId="0" applyFont="1"/>
    <xf numFmtId="43" fontId="7" fillId="13" borderId="0" xfId="1" applyFont="1" applyFill="1"/>
    <xf numFmtId="43" fontId="7" fillId="14" borderId="1" xfId="1" applyFont="1" applyFill="1" applyBorder="1"/>
    <xf numFmtId="0" fontId="7" fillId="6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/>
    <xf numFmtId="43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0" fillId="0" borderId="0" xfId="1" applyFont="1" applyFill="1" applyBorder="1"/>
    <xf numFmtId="0" fontId="6" fillId="0" borderId="1" xfId="0" applyFont="1" applyBorder="1"/>
    <xf numFmtId="0" fontId="0" fillId="0" borderId="0" xfId="0"/>
    <xf numFmtId="0" fontId="7" fillId="6" borderId="0" xfId="0" applyFont="1" applyFill="1" applyAlignment="1">
      <alignment horizontal="center"/>
    </xf>
    <xf numFmtId="0" fontId="0" fillId="0" borderId="0" xfId="0"/>
    <xf numFmtId="43" fontId="2" fillId="0" borderId="1" xfId="1" applyFont="1" applyFill="1" applyBorder="1"/>
    <xf numFmtId="0" fontId="7" fillId="6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3" fontId="0" fillId="0" borderId="0" xfId="0" applyNumberFormat="1" applyFill="1"/>
    <xf numFmtId="43" fontId="0" fillId="14" borderId="1" xfId="1" applyFont="1" applyFill="1" applyBorder="1"/>
    <xf numFmtId="43" fontId="15" fillId="0" borderId="1" xfId="1" applyFont="1" applyFill="1" applyBorder="1"/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7" fillId="0" borderId="1" xfId="1" applyFont="1" applyBorder="1" applyAlignment="1"/>
    <xf numFmtId="43" fontId="15" fillId="3" borderId="1" xfId="1" applyFont="1" applyFill="1" applyBorder="1"/>
    <xf numFmtId="0" fontId="7" fillId="0" borderId="0" xfId="0" applyFont="1"/>
    <xf numFmtId="0" fontId="7" fillId="0" borderId="0" xfId="0" applyFont="1" applyFill="1" applyBorder="1" applyAlignment="1"/>
    <xf numFmtId="0" fontId="7" fillId="0" borderId="0" xfId="0" applyFont="1" applyFill="1" applyAlignment="1"/>
    <xf numFmtId="43" fontId="7" fillId="0" borderId="5" xfId="1" applyFont="1" applyBorder="1"/>
    <xf numFmtId="0" fontId="7" fillId="15" borderId="5" xfId="0" applyFont="1" applyFill="1" applyBorder="1"/>
    <xf numFmtId="43" fontId="15" fillId="0" borderId="0" xfId="0" applyNumberFormat="1" applyFont="1" applyFill="1"/>
    <xf numFmtId="0" fontId="10" fillId="8" borderId="1" xfId="0" applyFont="1" applyFill="1" applyBorder="1" applyAlignment="1"/>
    <xf numFmtId="43" fontId="15" fillId="0" borderId="0" xfId="1" applyFont="1"/>
    <xf numFmtId="43" fontId="7" fillId="3" borderId="0" xfId="1" applyFont="1" applyFill="1" applyBorder="1"/>
    <xf numFmtId="0" fontId="7" fillId="0" borderId="0" xfId="0" applyFont="1"/>
    <xf numFmtId="43" fontId="7" fillId="0" borderId="0" xfId="1" applyFont="1" applyFill="1"/>
    <xf numFmtId="43" fontId="10" fillId="0" borderId="1" xfId="1" applyFont="1" applyFill="1" applyBorder="1"/>
    <xf numFmtId="43" fontId="7" fillId="2" borderId="0" xfId="1" applyFont="1" applyFill="1"/>
    <xf numFmtId="0" fontId="0" fillId="0" borderId="0" xfId="0"/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12" borderId="1" xfId="0" applyFont="1" applyFill="1" applyBorder="1"/>
    <xf numFmtId="43" fontId="7" fillId="12" borderId="1" xfId="1" applyFont="1" applyFill="1" applyBorder="1"/>
    <xf numFmtId="0" fontId="0" fillId="0" borderId="0" xfId="0"/>
    <xf numFmtId="0" fontId="7" fillId="0" borderId="1" xfId="0" applyFont="1" applyBorder="1"/>
    <xf numFmtId="0" fontId="7" fillId="0" borderId="0" xfId="0" applyFont="1"/>
    <xf numFmtId="43" fontId="7" fillId="0" borderId="0" xfId="1" applyFont="1"/>
    <xf numFmtId="43" fontId="7" fillId="0" borderId="1" xfId="1" applyFont="1" applyBorder="1"/>
    <xf numFmtId="43" fontId="7" fillId="0" borderId="1" xfId="1" applyFont="1" applyFill="1" applyBorder="1"/>
    <xf numFmtId="0" fontId="7" fillId="0" borderId="1" xfId="0" applyFont="1" applyFill="1" applyBorder="1"/>
    <xf numFmtId="43" fontId="7" fillId="0" borderId="0" xfId="0" applyNumberFormat="1" applyFont="1"/>
    <xf numFmtId="0" fontId="15" fillId="0" borderId="0" xfId="0" applyFont="1"/>
    <xf numFmtId="43" fontId="11" fillId="0" borderId="1" xfId="1" applyFont="1" applyFill="1" applyBorder="1"/>
    <xf numFmtId="165" fontId="7" fillId="0" borderId="0" xfId="1" applyNumberFormat="1" applyFont="1"/>
    <xf numFmtId="43" fontId="7" fillId="0" borderId="1" xfId="1" applyFont="1" applyBorder="1" applyAlignment="1">
      <alignment horizontal="center"/>
    </xf>
    <xf numFmtId="43" fontId="7" fillId="0" borderId="1" xfId="1" applyFont="1" applyFill="1" applyBorder="1" applyAlignment="1">
      <alignment horizontal="center"/>
    </xf>
    <xf numFmtId="0" fontId="7" fillId="0" borderId="0" xfId="0" applyFont="1" applyFill="1"/>
    <xf numFmtId="0" fontId="0" fillId="0" borderId="0" xfId="0"/>
    <xf numFmtId="0" fontId="7" fillId="0" borderId="0" xfId="0" applyFont="1"/>
    <xf numFmtId="0" fontId="7" fillId="0" borderId="0" xfId="0" applyFont="1"/>
    <xf numFmtId="43" fontId="15" fillId="0" borderId="1" xfId="1" applyFont="1" applyBorder="1"/>
    <xf numFmtId="43" fontId="15" fillId="4" borderId="0" xfId="1" applyFont="1" applyFill="1"/>
    <xf numFmtId="0" fontId="7" fillId="0" borderId="0" xfId="0" applyFont="1"/>
    <xf numFmtId="0" fontId="7" fillId="13" borderId="0" xfId="0" applyFont="1" applyFill="1"/>
    <xf numFmtId="43" fontId="7" fillId="4" borderId="0" xfId="1" applyFont="1" applyFill="1"/>
    <xf numFmtId="43" fontId="15" fillId="0" borderId="0" xfId="0" applyNumberFormat="1" applyFont="1"/>
    <xf numFmtId="0" fontId="7" fillId="4" borderId="1" xfId="0" applyFont="1" applyFill="1" applyBorder="1"/>
    <xf numFmtId="43" fontId="11" fillId="0" borderId="0" xfId="0" applyNumberFormat="1" applyFont="1"/>
    <xf numFmtId="0" fontId="7" fillId="0" borderId="0" xfId="0" applyFont="1"/>
    <xf numFmtId="0" fontId="7" fillId="0" borderId="0" xfId="0" applyFont="1"/>
    <xf numFmtId="43" fontId="24" fillId="0" borderId="0" xfId="1" applyFont="1"/>
    <xf numFmtId="0" fontId="24" fillId="9" borderId="0" xfId="0" applyFont="1" applyFill="1"/>
    <xf numFmtId="0" fontId="15" fillId="0" borderId="0" xfId="0" applyFont="1" applyFill="1" applyAlignment="1">
      <alignment horizontal="left"/>
    </xf>
    <xf numFmtId="43" fontId="24" fillId="0" borderId="0" xfId="1" applyFont="1" applyFill="1"/>
    <xf numFmtId="0" fontId="24" fillId="0" borderId="0" xfId="0" applyFont="1" applyFill="1"/>
    <xf numFmtId="0" fontId="15" fillId="0" borderId="0" xfId="0" applyFont="1" applyFill="1"/>
    <xf numFmtId="0" fontId="25" fillId="0" borderId="1" xfId="0" applyFont="1" applyBorder="1"/>
    <xf numFmtId="0" fontId="7" fillId="0" borderId="0" xfId="0" applyFont="1"/>
    <xf numFmtId="43" fontId="15" fillId="0" borderId="0" xfId="0" applyNumberFormat="1" applyFont="1" applyAlignment="1">
      <alignment horizontal="left"/>
    </xf>
    <xf numFmtId="0" fontId="15" fillId="2" borderId="0" xfId="0" applyFont="1" applyFill="1"/>
    <xf numFmtId="0" fontId="22" fillId="0" borderId="0" xfId="0" applyFont="1" applyFill="1" applyAlignment="1">
      <alignment horizontal="center"/>
    </xf>
    <xf numFmtId="0" fontId="11" fillId="9" borderId="0" xfId="0" applyFont="1" applyFill="1" applyAlignment="1">
      <alignment horizontal="center" wrapText="1"/>
    </xf>
    <xf numFmtId="0" fontId="1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 wrapText="1"/>
    </xf>
    <xf numFmtId="0" fontId="13" fillId="4" borderId="0" xfId="0" applyFont="1" applyFill="1" applyAlignment="1">
      <alignment horizontal="left" wrapText="1"/>
    </xf>
    <xf numFmtId="0" fontId="19" fillId="9" borderId="0" xfId="0" applyFont="1" applyFill="1" applyAlignment="1">
      <alignment horizontal="left"/>
    </xf>
    <xf numFmtId="0" fontId="11" fillId="0" borderId="0" xfId="0" applyFont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1" fillId="9" borderId="0" xfId="0" applyFont="1" applyFill="1" applyAlignment="1">
      <alignment horizontal="left"/>
    </xf>
    <xf numFmtId="0" fontId="11" fillId="9" borderId="0" xfId="0" applyFont="1" applyFill="1" applyAlignment="1">
      <alignment horizontal="center"/>
    </xf>
    <xf numFmtId="0" fontId="13" fillId="8" borderId="0" xfId="0" applyFont="1" applyFill="1" applyAlignment="1">
      <alignment horizontal="left"/>
    </xf>
    <xf numFmtId="0" fontId="12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11" fillId="9" borderId="0" xfId="0" applyFont="1" applyFill="1" applyAlignment="1">
      <alignment horizontal="left"/>
    </xf>
    <xf numFmtId="0" fontId="11" fillId="1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0" borderId="0" xfId="0" applyFont="1"/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FF99FF"/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topLeftCell="A4" workbookViewId="0">
      <selection activeCell="F31" sqref="F31"/>
    </sheetView>
  </sheetViews>
  <sheetFormatPr defaultRowHeight="12.75"/>
  <cols>
    <col min="1" max="1" width="22.77734375" style="129" bestFit="1" customWidth="1"/>
    <col min="2" max="5" width="11.44140625" style="129" bestFit="1" customWidth="1"/>
    <col min="6" max="6" width="12.44140625" style="129" bestFit="1" customWidth="1"/>
    <col min="7" max="7" width="11.44140625" style="129" bestFit="1" customWidth="1"/>
    <col min="8" max="8" width="8.88671875" style="129"/>
    <col min="9" max="9" width="9.21875" style="129" bestFit="1" customWidth="1"/>
    <col min="10" max="16384" width="8.88671875" style="129"/>
  </cols>
  <sheetData>
    <row r="1" spans="1:16" ht="25.5">
      <c r="A1" s="35">
        <v>2002</v>
      </c>
      <c r="B1" s="153"/>
      <c r="C1" s="153"/>
      <c r="D1" s="24"/>
      <c r="E1" s="24"/>
      <c r="G1" s="17" t="s">
        <v>30</v>
      </c>
    </row>
    <row r="2" spans="1:16" ht="15.75">
      <c r="A2" s="154" t="s">
        <v>93</v>
      </c>
      <c r="B2" s="154"/>
      <c r="C2" s="154"/>
      <c r="G2" s="130"/>
    </row>
    <row r="3" spans="1:16">
      <c r="B3" s="25" t="s">
        <v>0</v>
      </c>
      <c r="C3" s="26" t="s">
        <v>1</v>
      </c>
      <c r="E3" s="118"/>
      <c r="G3" s="130"/>
      <c r="H3" s="118"/>
    </row>
    <row r="4" spans="1:16">
      <c r="A4" s="28" t="s">
        <v>8</v>
      </c>
      <c r="B4" s="114">
        <v>57706.85</v>
      </c>
      <c r="C4" s="115">
        <v>57706.85</v>
      </c>
      <c r="D4" s="118"/>
      <c r="G4" s="130"/>
      <c r="H4" s="118"/>
    </row>
    <row r="5" spans="1:16">
      <c r="A5" s="28" t="s">
        <v>20</v>
      </c>
      <c r="B5" s="33"/>
      <c r="C5" s="115">
        <v>0</v>
      </c>
      <c r="G5" s="130"/>
    </row>
    <row r="6" spans="1:16">
      <c r="A6" s="28" t="s">
        <v>9</v>
      </c>
      <c r="B6" s="115">
        <v>29981.18</v>
      </c>
      <c r="C6" s="127">
        <f>SUM(E7:E38)</f>
        <v>42192.099999999984</v>
      </c>
      <c r="D6" s="25" t="s">
        <v>0</v>
      </c>
      <c r="E6" s="26" t="s">
        <v>1</v>
      </c>
      <c r="F6" s="131">
        <v>28853.43</v>
      </c>
      <c r="G6" s="130"/>
    </row>
    <row r="7" spans="1:16">
      <c r="A7" s="111" t="s">
        <v>11</v>
      </c>
      <c r="B7" s="29"/>
      <c r="C7" s="29"/>
      <c r="D7" s="115">
        <v>2250.0500000000002</v>
      </c>
      <c r="E7" s="86">
        <v>2322.34</v>
      </c>
      <c r="F7" s="113"/>
      <c r="G7" s="130"/>
    </row>
    <row r="8" spans="1:16">
      <c r="A8" s="111" t="s">
        <v>12</v>
      </c>
      <c r="B8" s="29"/>
      <c r="C8" s="29"/>
      <c r="D8" s="115">
        <v>15545.68</v>
      </c>
      <c r="E8" s="115">
        <v>15545.68</v>
      </c>
      <c r="F8" s="113"/>
      <c r="G8" s="67">
        <v>3821.37</v>
      </c>
      <c r="I8" s="117"/>
    </row>
    <row r="9" spans="1:16">
      <c r="A9" s="111" t="s">
        <v>13</v>
      </c>
      <c r="B9" s="29"/>
      <c r="C9" s="29"/>
      <c r="D9" s="115"/>
      <c r="E9" s="115"/>
      <c r="F9" s="113"/>
    </row>
    <row r="10" spans="1:16">
      <c r="A10" s="111" t="s">
        <v>23</v>
      </c>
      <c r="B10" s="29"/>
      <c r="C10" s="29"/>
      <c r="D10" s="115">
        <v>8364.08</v>
      </c>
      <c r="E10" s="115"/>
      <c r="F10" s="113"/>
      <c r="G10" s="118" t="s">
        <v>32</v>
      </c>
    </row>
    <row r="11" spans="1:16">
      <c r="A11" s="111" t="s">
        <v>17</v>
      </c>
      <c r="B11" s="29"/>
      <c r="C11" s="29"/>
      <c r="D11" s="115"/>
      <c r="E11" s="115">
        <v>8364.08</v>
      </c>
      <c r="F11" s="113"/>
      <c r="G11" s="132" t="s">
        <v>33</v>
      </c>
    </row>
    <row r="12" spans="1:16">
      <c r="A12" s="111" t="s">
        <v>16</v>
      </c>
      <c r="B12" s="29"/>
      <c r="C12" s="29"/>
      <c r="D12" s="115"/>
      <c r="E12" s="115"/>
      <c r="F12" s="113"/>
      <c r="G12" s="132"/>
    </row>
    <row r="13" spans="1:16">
      <c r="A13" s="111" t="s">
        <v>24</v>
      </c>
      <c r="B13" s="29"/>
      <c r="C13" s="29"/>
      <c r="D13" s="115">
        <v>4225.97</v>
      </c>
      <c r="E13" s="115">
        <v>4225.97</v>
      </c>
      <c r="F13" s="113"/>
      <c r="G13" s="137" t="s">
        <v>173</v>
      </c>
      <c r="H13" s="138" t="s">
        <v>206</v>
      </c>
      <c r="I13" s="118" t="s">
        <v>44</v>
      </c>
      <c r="J13" s="135"/>
    </row>
    <row r="14" spans="1:16">
      <c r="A14" s="30" t="s">
        <v>10</v>
      </c>
      <c r="B14" s="29"/>
      <c r="C14" s="29"/>
      <c r="D14" s="29">
        <v>0</v>
      </c>
      <c r="E14" s="115"/>
      <c r="F14" s="113">
        <v>1616.31</v>
      </c>
      <c r="G14" s="118" t="s">
        <v>66</v>
      </c>
      <c r="H14" s="135"/>
      <c r="I14" s="135"/>
      <c r="J14" s="135"/>
      <c r="K14" s="135"/>
      <c r="L14" s="140"/>
      <c r="M14" s="141"/>
      <c r="N14" s="142"/>
      <c r="O14" s="123"/>
      <c r="P14" s="135"/>
    </row>
    <row r="15" spans="1:16" s="135" customFormat="1">
      <c r="A15" s="30"/>
      <c r="B15" s="29"/>
      <c r="C15" s="29"/>
      <c r="D15" s="29"/>
      <c r="E15" s="115">
        <v>694.41</v>
      </c>
      <c r="F15" s="118" t="s">
        <v>203</v>
      </c>
      <c r="G15" s="118"/>
      <c r="L15" s="118"/>
    </row>
    <row r="16" spans="1:16" s="135" customFormat="1">
      <c r="A16" s="30"/>
      <c r="B16" s="29"/>
      <c r="C16" s="29"/>
      <c r="D16" s="29"/>
      <c r="E16" s="115">
        <v>1127.49</v>
      </c>
      <c r="F16" s="118" t="s">
        <v>204</v>
      </c>
      <c r="G16" s="118"/>
      <c r="L16" s="118"/>
    </row>
    <row r="17" spans="1:18" s="136" customFormat="1">
      <c r="A17" s="30"/>
      <c r="B17" s="29"/>
      <c r="C17" s="29"/>
      <c r="D17" s="29"/>
      <c r="E17" s="115">
        <v>4196.63</v>
      </c>
      <c r="F17" s="118" t="s">
        <v>207</v>
      </c>
      <c r="G17" s="118"/>
      <c r="L17" s="118"/>
      <c r="P17" s="118"/>
    </row>
    <row r="18" spans="1:18" s="136" customFormat="1">
      <c r="A18" s="30"/>
      <c r="B18" s="29"/>
      <c r="C18" s="29"/>
      <c r="D18" s="29"/>
      <c r="E18" s="115">
        <v>4196.63</v>
      </c>
      <c r="F18" s="118" t="s">
        <v>208</v>
      </c>
      <c r="G18" s="118"/>
      <c r="L18" s="118"/>
      <c r="P18" s="118"/>
    </row>
    <row r="19" spans="1:18" s="136" customFormat="1">
      <c r="A19" s="30"/>
      <c r="B19" s="29"/>
      <c r="C19" s="29"/>
      <c r="D19" s="29"/>
      <c r="E19" s="37"/>
      <c r="F19" s="118" t="s">
        <v>209</v>
      </c>
      <c r="G19" s="118"/>
      <c r="L19" s="118"/>
      <c r="P19" s="118"/>
    </row>
    <row r="20" spans="1:18" s="136" customFormat="1">
      <c r="A20" s="30"/>
      <c r="B20" s="29"/>
      <c r="C20" s="29"/>
      <c r="D20" s="29"/>
      <c r="E20" s="37"/>
      <c r="F20" s="118" t="s">
        <v>210</v>
      </c>
      <c r="G20" s="118"/>
      <c r="L20" s="118"/>
      <c r="P20" s="118"/>
    </row>
    <row r="21" spans="1:18" s="136" customFormat="1">
      <c r="A21" s="30"/>
      <c r="B21" s="29"/>
      <c r="C21" s="29"/>
      <c r="D21" s="29"/>
      <c r="E21" s="37"/>
      <c r="F21" s="118" t="s">
        <v>211</v>
      </c>
      <c r="G21" s="118"/>
      <c r="L21" s="118"/>
      <c r="P21" s="118"/>
    </row>
    <row r="22" spans="1:18" s="136" customFormat="1">
      <c r="A22" s="30"/>
      <c r="B22" s="29"/>
      <c r="C22" s="29"/>
      <c r="D22" s="29"/>
      <c r="E22" s="37"/>
      <c r="F22" s="118" t="s">
        <v>212</v>
      </c>
      <c r="G22" s="118"/>
      <c r="L22" s="118"/>
      <c r="P22" s="118"/>
    </row>
    <row r="23" spans="1:18" s="136" customFormat="1">
      <c r="A23" s="30"/>
      <c r="B23" s="29"/>
      <c r="C23" s="29"/>
      <c r="D23" s="29"/>
      <c r="E23" s="115">
        <v>2.08</v>
      </c>
      <c r="F23" s="118" t="s">
        <v>205</v>
      </c>
      <c r="G23" s="118"/>
      <c r="L23" s="118"/>
      <c r="P23" s="118"/>
    </row>
    <row r="24" spans="1:18" s="136" customFormat="1">
      <c r="A24" s="30"/>
      <c r="B24" s="29"/>
      <c r="C24" s="29"/>
      <c r="D24" s="29"/>
      <c r="E24" s="37"/>
      <c r="F24" s="118" t="s">
        <v>213</v>
      </c>
      <c r="G24" s="118"/>
      <c r="L24" s="118"/>
      <c r="P24" s="118"/>
    </row>
    <row r="25" spans="1:18" s="136" customFormat="1">
      <c r="A25" s="30"/>
      <c r="B25" s="29"/>
      <c r="C25" s="29"/>
      <c r="D25" s="29"/>
      <c r="E25" s="37">
        <v>1.82</v>
      </c>
      <c r="F25" s="118" t="s">
        <v>222</v>
      </c>
      <c r="G25" s="118"/>
      <c r="L25" s="118"/>
      <c r="P25" s="118"/>
      <c r="Q25" s="34"/>
    </row>
    <row r="26" spans="1:18" s="136" customFormat="1">
      <c r="A26" s="30"/>
      <c r="B26" s="29"/>
      <c r="C26" s="29"/>
      <c r="D26" s="29"/>
      <c r="E26" s="37">
        <v>0</v>
      </c>
      <c r="F26" s="118" t="s">
        <v>220</v>
      </c>
      <c r="G26" s="118"/>
      <c r="L26" s="118"/>
      <c r="P26" s="146"/>
    </row>
    <row r="27" spans="1:18" s="136" customFormat="1">
      <c r="A27" s="30"/>
      <c r="B27" s="29"/>
      <c r="C27" s="29"/>
      <c r="D27" s="29"/>
      <c r="E27" s="37">
        <v>6.03</v>
      </c>
      <c r="F27" s="118" t="s">
        <v>226</v>
      </c>
      <c r="G27" s="118"/>
      <c r="L27" s="118"/>
      <c r="P27" s="118"/>
      <c r="R27" s="144"/>
    </row>
    <row r="28" spans="1:18" s="136" customFormat="1">
      <c r="A28" s="30"/>
      <c r="B28" s="29"/>
      <c r="C28" s="29"/>
      <c r="D28" s="29"/>
      <c r="E28" s="37">
        <v>2.7</v>
      </c>
      <c r="F28" s="118" t="s">
        <v>224</v>
      </c>
      <c r="G28" s="118"/>
      <c r="L28" s="118"/>
      <c r="P28" s="118"/>
      <c r="Q28" s="34"/>
    </row>
    <row r="29" spans="1:18" s="136" customFormat="1">
      <c r="A29" s="30"/>
      <c r="B29" s="29"/>
      <c r="C29" s="29"/>
      <c r="D29" s="29"/>
      <c r="E29" s="37">
        <v>1.82</v>
      </c>
      <c r="F29" s="118" t="s">
        <v>223</v>
      </c>
      <c r="G29" s="118"/>
      <c r="L29" s="118"/>
      <c r="P29" s="146"/>
    </row>
    <row r="30" spans="1:18" s="136" customFormat="1">
      <c r="A30" s="30"/>
      <c r="B30" s="29"/>
      <c r="C30" s="29"/>
      <c r="D30" s="29"/>
      <c r="E30" s="37">
        <v>0</v>
      </c>
      <c r="F30" s="118" t="s">
        <v>221</v>
      </c>
      <c r="G30" s="118"/>
      <c r="L30" s="118"/>
      <c r="P30" s="146"/>
    </row>
    <row r="31" spans="1:18" s="136" customFormat="1">
      <c r="A31" s="30"/>
      <c r="B31" s="29"/>
      <c r="C31" s="29"/>
      <c r="D31" s="29"/>
      <c r="E31" s="37">
        <v>6.03</v>
      </c>
      <c r="F31" s="118" t="s">
        <v>227</v>
      </c>
      <c r="G31" s="118"/>
      <c r="L31" s="118"/>
      <c r="P31" s="118"/>
      <c r="R31" s="144"/>
    </row>
    <row r="32" spans="1:18" s="136" customFormat="1">
      <c r="A32" s="30"/>
      <c r="B32" s="29"/>
      <c r="C32" s="29"/>
      <c r="D32" s="29"/>
      <c r="E32" s="37">
        <v>2.7</v>
      </c>
      <c r="F32" s="139" t="s">
        <v>225</v>
      </c>
      <c r="G32" s="118"/>
      <c r="L32" s="118"/>
      <c r="P32" s="146"/>
    </row>
    <row r="33" spans="1:16" s="136" customFormat="1">
      <c r="A33" s="30"/>
      <c r="B33" s="29"/>
      <c r="C33" s="29"/>
      <c r="D33" s="29"/>
      <c r="E33" s="37">
        <v>380.77</v>
      </c>
      <c r="F33" s="139" t="s">
        <v>214</v>
      </c>
      <c r="G33" s="118"/>
      <c r="L33" s="118"/>
      <c r="P33" s="118"/>
    </row>
    <row r="34" spans="1:16" s="136" customFormat="1">
      <c r="A34" s="30"/>
      <c r="B34" s="29"/>
      <c r="C34" s="29"/>
      <c r="D34" s="29"/>
      <c r="E34" s="115">
        <v>464.92</v>
      </c>
      <c r="F34" s="145" t="s">
        <v>215</v>
      </c>
      <c r="G34" s="118"/>
      <c r="L34" s="118"/>
      <c r="P34" s="118"/>
    </row>
    <row r="35" spans="1:16" s="136" customFormat="1">
      <c r="A35" s="30"/>
      <c r="B35" s="29"/>
      <c r="C35" s="29"/>
      <c r="D35" s="29"/>
      <c r="E35" s="115">
        <v>325</v>
      </c>
      <c r="F35" s="118" t="s">
        <v>216</v>
      </c>
      <c r="G35" s="118"/>
      <c r="L35" s="118"/>
      <c r="P35" s="118"/>
    </row>
    <row r="36" spans="1:16" s="136" customFormat="1">
      <c r="A36" s="30"/>
      <c r="B36" s="29"/>
      <c r="C36" s="29"/>
      <c r="D36" s="29"/>
      <c r="E36" s="115">
        <v>325</v>
      </c>
      <c r="F36" s="118" t="s">
        <v>217</v>
      </c>
      <c r="G36" s="118"/>
      <c r="L36" s="118"/>
      <c r="P36" s="118"/>
    </row>
    <row r="37" spans="1:16" s="136" customFormat="1">
      <c r="A37" s="30"/>
      <c r="B37" s="29"/>
      <c r="C37" s="29"/>
      <c r="D37" s="29"/>
      <c r="E37" s="37"/>
      <c r="F37" s="118" t="s">
        <v>218</v>
      </c>
      <c r="G37" s="118"/>
      <c r="L37" s="118"/>
      <c r="P37" s="118"/>
    </row>
    <row r="38" spans="1:16" s="136" customFormat="1">
      <c r="A38" s="30"/>
      <c r="B38" s="29"/>
      <c r="C38" s="29"/>
      <c r="D38" s="29"/>
      <c r="E38" s="37"/>
      <c r="F38" s="118" t="s">
        <v>219</v>
      </c>
      <c r="G38" s="118"/>
      <c r="L38" s="118"/>
      <c r="P38" s="118"/>
    </row>
    <row r="39" spans="1:16">
      <c r="A39" s="143" t="s">
        <v>14</v>
      </c>
      <c r="B39" s="115">
        <v>27725.67</v>
      </c>
      <c r="C39" s="127">
        <f>C4-C6</f>
        <v>15514.750000000015</v>
      </c>
      <c r="F39" s="101"/>
      <c r="G39" s="101"/>
      <c r="H39" s="101"/>
      <c r="I39" s="101"/>
      <c r="J39" s="101"/>
      <c r="K39" s="135"/>
      <c r="L39" s="101"/>
    </row>
    <row r="40" spans="1:16">
      <c r="K40" s="135"/>
    </row>
    <row r="41" spans="1:16">
      <c r="A41" s="116" t="s">
        <v>195</v>
      </c>
      <c r="B41" s="111"/>
      <c r="C41" s="133"/>
    </row>
    <row r="42" spans="1:16">
      <c r="A42" s="111" t="s">
        <v>38</v>
      </c>
      <c r="B42" s="115" t="s">
        <v>196</v>
      </c>
      <c r="C42" s="115"/>
    </row>
    <row r="43" spans="1:16">
      <c r="A43" s="36"/>
      <c r="B43" s="41"/>
      <c r="C43" s="41"/>
    </row>
    <row r="44" spans="1:16" ht="15.75">
      <c r="A44" s="154" t="s">
        <v>92</v>
      </c>
      <c r="B44" s="154"/>
      <c r="C44" s="154"/>
    </row>
    <row r="45" spans="1:16">
      <c r="B45" s="25" t="s">
        <v>0</v>
      </c>
      <c r="C45" s="26" t="s">
        <v>1</v>
      </c>
      <c r="D45" s="129" t="s">
        <v>197</v>
      </c>
    </row>
    <row r="46" spans="1:16">
      <c r="A46" s="111" t="s">
        <v>15</v>
      </c>
      <c r="B46" s="114">
        <v>28853.43</v>
      </c>
      <c r="C46" s="115">
        <f>C39</f>
        <v>15514.750000000015</v>
      </c>
      <c r="E46" s="117"/>
      <c r="G46" s="117"/>
    </row>
    <row r="47" spans="1:16">
      <c r="A47" s="111" t="s">
        <v>198</v>
      </c>
      <c r="B47" s="114">
        <v>30</v>
      </c>
      <c r="C47" s="115">
        <v>30</v>
      </c>
      <c r="D47" s="129">
        <v>30</v>
      </c>
      <c r="E47" s="117"/>
      <c r="G47" s="117"/>
    </row>
    <row r="48" spans="1:16">
      <c r="A48" s="111" t="s">
        <v>75</v>
      </c>
      <c r="B48" s="114">
        <v>731.42</v>
      </c>
      <c r="C48" s="115">
        <v>731.42</v>
      </c>
      <c r="E48" s="117"/>
      <c r="G48" s="117"/>
    </row>
    <row r="49" spans="1:8">
      <c r="A49" s="111" t="s">
        <v>69</v>
      </c>
      <c r="B49" s="114">
        <v>2900.32</v>
      </c>
      <c r="C49" s="115">
        <v>2241.5500000000002</v>
      </c>
      <c r="E49" s="117"/>
      <c r="G49" s="117"/>
    </row>
    <row r="50" spans="1:8">
      <c r="A50" s="111" t="s">
        <v>115</v>
      </c>
      <c r="B50" s="114">
        <v>4225.97</v>
      </c>
      <c r="C50" s="114">
        <v>4225.97</v>
      </c>
      <c r="E50" s="117"/>
      <c r="G50" s="117"/>
    </row>
    <row r="51" spans="1:8">
      <c r="A51" s="111" t="s">
        <v>199</v>
      </c>
      <c r="B51" s="114">
        <v>1648.67</v>
      </c>
      <c r="C51" s="114">
        <v>1648.67</v>
      </c>
      <c r="E51" s="117"/>
      <c r="G51" s="117"/>
    </row>
    <row r="52" spans="1:8">
      <c r="A52" s="111" t="s">
        <v>65</v>
      </c>
      <c r="B52" s="114">
        <v>2256.92</v>
      </c>
      <c r="C52" s="115">
        <v>2256.92</v>
      </c>
      <c r="D52" s="129">
        <v>740</v>
      </c>
    </row>
    <row r="54" spans="1:8" ht="15.75">
      <c r="A54" s="154" t="s">
        <v>91</v>
      </c>
      <c r="B54" s="154"/>
      <c r="C54" s="154"/>
      <c r="F54" s="113"/>
    </row>
    <row r="55" spans="1:8">
      <c r="A55" s="111" t="s">
        <v>82</v>
      </c>
      <c r="B55" s="114">
        <f>B46+B56</f>
        <v>29345.72</v>
      </c>
      <c r="C55" s="127">
        <f>C46+C56</f>
        <v>16007.040000000015</v>
      </c>
      <c r="G55" s="120"/>
      <c r="H55" s="113"/>
    </row>
    <row r="56" spans="1:8">
      <c r="A56" s="111" t="s">
        <v>140</v>
      </c>
      <c r="B56" s="114">
        <v>492.29</v>
      </c>
      <c r="C56" s="114">
        <v>492.29</v>
      </c>
      <c r="G56" s="120"/>
    </row>
    <row r="57" spans="1:8">
      <c r="A57" s="111" t="s">
        <v>200</v>
      </c>
      <c r="B57" s="114">
        <v>770</v>
      </c>
      <c r="C57" s="114">
        <v>770</v>
      </c>
      <c r="G57" s="120"/>
    </row>
    <row r="58" spans="1:8">
      <c r="A58" s="111" t="s">
        <v>83</v>
      </c>
      <c r="B58" s="114">
        <v>28575.72</v>
      </c>
      <c r="C58" s="127">
        <f>C55-C57</f>
        <v>15237.040000000015</v>
      </c>
      <c r="G58" s="120"/>
    </row>
    <row r="59" spans="1:8">
      <c r="A59" s="111" t="s">
        <v>167</v>
      </c>
      <c r="B59" s="114">
        <v>5870.29</v>
      </c>
      <c r="C59" s="127">
        <v>1654.98</v>
      </c>
      <c r="E59" s="117"/>
      <c r="G59" s="120"/>
    </row>
    <row r="60" spans="1:8">
      <c r="A60" s="111" t="s">
        <v>168</v>
      </c>
      <c r="B60" s="114">
        <v>32.909999999999997</v>
      </c>
      <c r="C60" s="114">
        <v>32.909999999999997</v>
      </c>
      <c r="D60" s="129" t="s">
        <v>201</v>
      </c>
      <c r="G60" s="120"/>
    </row>
    <row r="61" spans="1:8">
      <c r="A61" s="111" t="s">
        <v>114</v>
      </c>
      <c r="B61" s="114"/>
      <c r="C61" s="127">
        <v>500</v>
      </c>
      <c r="G61" s="120"/>
    </row>
    <row r="62" spans="1:8">
      <c r="A62" s="111" t="s">
        <v>199</v>
      </c>
      <c r="B62" s="114"/>
      <c r="C62" s="127">
        <v>100</v>
      </c>
      <c r="G62" s="120"/>
    </row>
    <row r="63" spans="1:8">
      <c r="A63" s="111" t="s">
        <v>202</v>
      </c>
      <c r="B63" s="114">
        <v>5845.58</v>
      </c>
      <c r="C63" s="127">
        <f>C59-C60-C61-C62</f>
        <v>1022.0699999999999</v>
      </c>
      <c r="G63" s="120"/>
    </row>
    <row r="64" spans="1:8">
      <c r="A64" s="111" t="s">
        <v>69</v>
      </c>
      <c r="B64" s="114">
        <v>2900.32</v>
      </c>
      <c r="C64" s="68"/>
      <c r="G64" s="113"/>
    </row>
    <row r="65" spans="1:7">
      <c r="A65" s="116" t="s">
        <v>169</v>
      </c>
      <c r="B65" s="114">
        <v>2945.26</v>
      </c>
      <c r="C65" s="127">
        <f>C63-C64</f>
        <v>1022.0699999999999</v>
      </c>
      <c r="G65" s="113"/>
    </row>
    <row r="66" spans="1:7">
      <c r="A66" s="111" t="s">
        <v>184</v>
      </c>
      <c r="B66" s="114">
        <v>8.1999999999999993</v>
      </c>
      <c r="C66" s="68"/>
      <c r="G66" s="113"/>
    </row>
    <row r="67" spans="1:7">
      <c r="A67" s="111" t="s">
        <v>67</v>
      </c>
      <c r="B67" s="121"/>
      <c r="C67" s="121"/>
      <c r="G67" s="113"/>
    </row>
    <row r="68" spans="1:7">
      <c r="A68" s="111" t="s">
        <v>68</v>
      </c>
      <c r="B68" s="121"/>
      <c r="C68" s="121"/>
      <c r="G68" s="113"/>
    </row>
    <row r="69" spans="1:7">
      <c r="A69" s="111" t="s">
        <v>70</v>
      </c>
      <c r="B69" s="114">
        <v>3215.07</v>
      </c>
      <c r="C69" s="86">
        <v>400</v>
      </c>
      <c r="E69" s="117"/>
      <c r="G69" s="113"/>
    </row>
    <row r="70" spans="1:7">
      <c r="A70" s="111" t="s">
        <v>164</v>
      </c>
      <c r="B70" s="121"/>
      <c r="C70" s="122"/>
      <c r="D70" s="98">
        <v>1616.31</v>
      </c>
    </row>
    <row r="71" spans="1:7">
      <c r="A71" s="46" t="s">
        <v>41</v>
      </c>
      <c r="B71" s="114">
        <v>6160.33</v>
      </c>
      <c r="C71" s="86">
        <f>C65+C69</f>
        <v>1422.07</v>
      </c>
      <c r="E71" s="134">
        <f>C71-B71</f>
        <v>-4738.26</v>
      </c>
    </row>
    <row r="72" spans="1:7">
      <c r="E72" s="47"/>
      <c r="F72" s="48"/>
    </row>
    <row r="74" spans="1:7">
      <c r="A74" s="149" t="s">
        <v>58</v>
      </c>
      <c r="B74" s="149"/>
      <c r="C74" s="149"/>
      <c r="D74" s="149"/>
      <c r="E74" s="149"/>
      <c r="F74" s="149"/>
      <c r="G74" s="149"/>
    </row>
    <row r="75" spans="1:7">
      <c r="A75" s="149"/>
      <c r="B75" s="149"/>
      <c r="C75" s="149"/>
      <c r="D75" s="149"/>
      <c r="E75" s="149"/>
      <c r="F75" s="149"/>
      <c r="G75" s="149"/>
    </row>
    <row r="76" spans="1:7">
      <c r="A76" s="150" t="s">
        <v>46</v>
      </c>
      <c r="B76" s="150"/>
      <c r="C76" s="150"/>
      <c r="D76" s="150"/>
      <c r="E76" s="150"/>
      <c r="F76" s="150"/>
      <c r="G76" s="136"/>
    </row>
    <row r="77" spans="1:7">
      <c r="A77" s="148" t="s">
        <v>48</v>
      </c>
      <c r="B77" s="148"/>
      <c r="C77" s="148"/>
      <c r="D77" s="148"/>
      <c r="E77" s="148"/>
      <c r="F77" s="49"/>
      <c r="G77" s="49"/>
    </row>
    <row r="78" spans="1:7">
      <c r="A78" s="148"/>
      <c r="B78" s="148"/>
      <c r="C78" s="148"/>
      <c r="D78" s="148"/>
      <c r="E78" s="148"/>
      <c r="F78" s="136"/>
      <c r="G78" s="136"/>
    </row>
    <row r="79" spans="1:7">
      <c r="A79" s="151" t="s">
        <v>50</v>
      </c>
      <c r="B79" s="151"/>
      <c r="C79" s="151"/>
      <c r="D79" s="50"/>
      <c r="E79" s="50"/>
      <c r="F79" s="136"/>
      <c r="G79" s="136"/>
    </row>
    <row r="80" spans="1:7">
      <c r="A80" s="152" t="s">
        <v>52</v>
      </c>
      <c r="B80" s="152"/>
      <c r="C80" s="152"/>
      <c r="D80" s="147" t="s">
        <v>56</v>
      </c>
      <c r="E80" s="147"/>
      <c r="F80" s="136"/>
      <c r="G80" s="136"/>
    </row>
    <row r="81" spans="1:7">
      <c r="A81" s="155" t="s">
        <v>54</v>
      </c>
      <c r="B81" s="155"/>
      <c r="C81" s="155"/>
      <c r="D81" s="155"/>
      <c r="E81" s="155"/>
      <c r="F81" s="136"/>
      <c r="G81" s="136"/>
    </row>
    <row r="82" spans="1:7">
      <c r="A82" s="156" t="s">
        <v>55</v>
      </c>
      <c r="B82" s="156"/>
      <c r="C82" s="156"/>
      <c r="D82" s="156"/>
      <c r="E82" s="156"/>
      <c r="F82" s="147" t="s">
        <v>57</v>
      </c>
      <c r="G82" s="147"/>
    </row>
    <row r="83" spans="1:7">
      <c r="A83" s="148" t="s">
        <v>61</v>
      </c>
      <c r="B83" s="148"/>
      <c r="C83" s="148"/>
      <c r="D83" s="148"/>
      <c r="E83" s="148"/>
      <c r="F83" s="147" t="s">
        <v>60</v>
      </c>
      <c r="G83" s="147"/>
    </row>
    <row r="84" spans="1:7">
      <c r="A84" s="148"/>
      <c r="B84" s="148"/>
      <c r="C84" s="148"/>
      <c r="D84" s="148"/>
      <c r="E84" s="148"/>
      <c r="F84" s="136"/>
      <c r="G84" s="136"/>
    </row>
    <row r="85" spans="1:7">
      <c r="A85" s="148"/>
      <c r="B85" s="148"/>
      <c r="C85" s="148"/>
      <c r="D85" s="148"/>
      <c r="E85" s="148"/>
      <c r="F85" s="136"/>
      <c r="G85" s="136"/>
    </row>
    <row r="86" spans="1:7">
      <c r="A86" s="148" t="s">
        <v>62</v>
      </c>
      <c r="B86" s="148"/>
      <c r="C86" s="148"/>
      <c r="D86" s="148"/>
      <c r="E86" s="148"/>
      <c r="F86" s="148"/>
      <c r="G86" s="148"/>
    </row>
  </sheetData>
  <mergeCells count="16">
    <mergeCell ref="B1:C1"/>
    <mergeCell ref="A2:C2"/>
    <mergeCell ref="A44:C44"/>
    <mergeCell ref="A54:C54"/>
    <mergeCell ref="A81:E81"/>
    <mergeCell ref="F82:G82"/>
    <mergeCell ref="A83:E85"/>
    <mergeCell ref="F83:G83"/>
    <mergeCell ref="A86:G86"/>
    <mergeCell ref="A74:G75"/>
    <mergeCell ref="A76:F76"/>
    <mergeCell ref="A77:E78"/>
    <mergeCell ref="A79:C79"/>
    <mergeCell ref="A80:C80"/>
    <mergeCell ref="D80:E80"/>
    <mergeCell ref="A82:E8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7"/>
  <sheetViews>
    <sheetView topLeftCell="A19" workbookViewId="0">
      <selection activeCell="I31" sqref="I31:I59"/>
    </sheetView>
  </sheetViews>
  <sheetFormatPr defaultRowHeight="15"/>
  <cols>
    <col min="1" max="1" width="23.5546875" bestFit="1" customWidth="1"/>
    <col min="2" max="5" width="11.5546875" customWidth="1"/>
    <col min="6" max="6" width="10.44140625" bestFit="1" customWidth="1"/>
    <col min="8" max="8" width="11.44140625" bestFit="1" customWidth="1"/>
  </cols>
  <sheetData>
    <row r="1" spans="1:12" ht="26.25">
      <c r="A1" s="13">
        <v>2003</v>
      </c>
      <c r="B1" s="163"/>
      <c r="C1" s="163"/>
      <c r="D1" s="2"/>
      <c r="E1" s="2"/>
      <c r="F1" s="17" t="s">
        <v>30</v>
      </c>
    </row>
    <row r="2" spans="1:12" ht="15.75">
      <c r="B2" s="154" t="s">
        <v>95</v>
      </c>
      <c r="C2" s="154"/>
      <c r="F2" s="65"/>
    </row>
    <row r="3" spans="1:12" ht="15.75">
      <c r="B3" s="3" t="s">
        <v>0</v>
      </c>
      <c r="C3" s="4" t="s">
        <v>1</v>
      </c>
      <c r="F3" s="65"/>
    </row>
    <row r="4" spans="1:12">
      <c r="A4" s="7" t="s">
        <v>8</v>
      </c>
      <c r="B4" s="5">
        <v>89302.71</v>
      </c>
      <c r="C4" s="11">
        <v>89302.71</v>
      </c>
      <c r="F4" s="65"/>
    </row>
    <row r="5" spans="1:12">
      <c r="A5" s="7" t="s">
        <v>20</v>
      </c>
      <c r="B5" s="9"/>
      <c r="C5" s="11">
        <v>0</v>
      </c>
      <c r="F5" s="65"/>
    </row>
    <row r="6" spans="1:12" ht="15.75">
      <c r="A6" s="7" t="s">
        <v>9</v>
      </c>
      <c r="B6" s="5">
        <f>SUM(D7:D13)</f>
        <v>32445.599999999999</v>
      </c>
      <c r="C6" s="5">
        <f>SUM(E7:E13)</f>
        <v>32445.600000000002</v>
      </c>
      <c r="D6" s="3" t="s">
        <v>0</v>
      </c>
      <c r="E6" s="4" t="s">
        <v>1</v>
      </c>
      <c r="F6" s="65"/>
    </row>
    <row r="7" spans="1:12">
      <c r="A7" s="1" t="s">
        <v>11</v>
      </c>
      <c r="B7" s="10"/>
      <c r="C7" s="10"/>
      <c r="D7" s="11">
        <v>2250.04</v>
      </c>
      <c r="E7" s="11">
        <v>2250.04</v>
      </c>
      <c r="F7" s="65"/>
      <c r="G7" s="66">
        <v>1194.18</v>
      </c>
    </row>
    <row r="8" spans="1:12">
      <c r="A8" s="1" t="s">
        <v>12</v>
      </c>
      <c r="B8" s="10"/>
      <c r="C8" s="10"/>
      <c r="D8" s="11">
        <v>19719.939999999999</v>
      </c>
      <c r="E8" s="11">
        <v>19719.939999999999</v>
      </c>
      <c r="F8" s="64">
        <v>2641.5</v>
      </c>
      <c r="H8" s="14"/>
    </row>
    <row r="9" spans="1:12">
      <c r="A9" s="1" t="s">
        <v>13</v>
      </c>
      <c r="B9" s="10"/>
      <c r="C9" s="10"/>
      <c r="D9" s="11"/>
      <c r="E9" s="11"/>
    </row>
    <row r="10" spans="1:12">
      <c r="A10" s="19" t="s">
        <v>23</v>
      </c>
      <c r="B10" s="10"/>
      <c r="C10" s="10"/>
      <c r="D10" s="11">
        <v>6541.39</v>
      </c>
      <c r="E10" s="11"/>
    </row>
    <row r="11" spans="1:12">
      <c r="A11" s="1" t="s">
        <v>17</v>
      </c>
      <c r="B11" s="10"/>
      <c r="C11" s="10"/>
      <c r="D11" s="11">
        <v>3934.23</v>
      </c>
      <c r="E11" s="11">
        <v>7868.47</v>
      </c>
      <c r="H11" s="14"/>
    </row>
    <row r="12" spans="1:12">
      <c r="A12" s="1" t="s">
        <v>24</v>
      </c>
      <c r="B12" s="10"/>
      <c r="C12" s="10"/>
      <c r="D12" s="11"/>
      <c r="E12" s="11">
        <v>2607.15</v>
      </c>
      <c r="F12" s="124" t="s">
        <v>175</v>
      </c>
      <c r="G12" s="40"/>
    </row>
    <row r="13" spans="1:12" ht="15.75">
      <c r="A13" s="8" t="s">
        <v>10</v>
      </c>
      <c r="B13" s="10"/>
      <c r="C13" s="10"/>
      <c r="D13" s="10">
        <v>0</v>
      </c>
      <c r="E13" s="11">
        <v>0</v>
      </c>
      <c r="F13" s="15">
        <v>317.76</v>
      </c>
      <c r="G13" s="40" t="s">
        <v>66</v>
      </c>
      <c r="J13" s="113" t="s">
        <v>173</v>
      </c>
      <c r="K13" s="125"/>
      <c r="L13" s="125" t="s">
        <v>174</v>
      </c>
    </row>
    <row r="14" spans="1:12">
      <c r="A14" s="7" t="s">
        <v>14</v>
      </c>
      <c r="B14" s="5">
        <f>B4-B6</f>
        <v>56857.110000000008</v>
      </c>
      <c r="C14" s="5">
        <f>C4-C6</f>
        <v>56857.11</v>
      </c>
    </row>
    <row r="15" spans="1:12">
      <c r="B15" s="63"/>
      <c r="C15" s="63"/>
    </row>
    <row r="16" spans="1:12">
      <c r="A16" s="34" t="s">
        <v>32</v>
      </c>
      <c r="B16" s="22"/>
      <c r="C16" s="22"/>
      <c r="D16" s="41"/>
      <c r="E16" s="22"/>
      <c r="F16" s="22"/>
      <c r="G16" s="22"/>
      <c r="H16" s="22"/>
    </row>
    <row r="17" spans="1:9">
      <c r="A17" s="156" t="s">
        <v>43</v>
      </c>
      <c r="B17" s="156"/>
      <c r="C17" s="156"/>
      <c r="D17" s="156"/>
      <c r="E17" s="156"/>
      <c r="F17" s="40" t="s">
        <v>63</v>
      </c>
      <c r="G17" s="22"/>
      <c r="H17" s="22"/>
    </row>
    <row r="18" spans="1:9">
      <c r="A18" s="58" t="s">
        <v>44</v>
      </c>
      <c r="B18" s="58"/>
      <c r="C18" s="41"/>
      <c r="D18" s="41"/>
      <c r="E18" s="22"/>
      <c r="F18" s="22"/>
      <c r="G18" s="22"/>
      <c r="H18" s="22"/>
    </row>
    <row r="19" spans="1:9">
      <c r="A19" s="59" t="s">
        <v>33</v>
      </c>
      <c r="B19" s="59"/>
      <c r="C19" s="41"/>
      <c r="D19" s="41"/>
      <c r="E19" s="22"/>
      <c r="F19" s="22"/>
      <c r="G19" s="22"/>
      <c r="H19" s="22"/>
    </row>
    <row r="20" spans="1:9">
      <c r="A20" s="36"/>
      <c r="B20" s="41"/>
      <c r="C20" s="41"/>
      <c r="D20" s="41"/>
      <c r="E20" s="22"/>
      <c r="F20" s="22"/>
      <c r="G20" s="22"/>
      <c r="H20" s="22"/>
    </row>
    <row r="21" spans="1:9">
      <c r="A21" s="42" t="s">
        <v>18</v>
      </c>
      <c r="B21" s="22" t="s">
        <v>19</v>
      </c>
      <c r="C21" s="42"/>
      <c r="D21" s="22"/>
      <c r="E21" s="22"/>
      <c r="F21" s="22"/>
      <c r="G21" s="22"/>
      <c r="H21" s="22"/>
    </row>
    <row r="22" spans="1:9">
      <c r="A22" s="12" t="s">
        <v>38</v>
      </c>
      <c r="B22" s="31">
        <v>1144</v>
      </c>
      <c r="C22" s="22" t="s">
        <v>80</v>
      </c>
      <c r="D22" s="22"/>
      <c r="E22" s="40" t="s">
        <v>126</v>
      </c>
      <c r="F22" s="22"/>
      <c r="G22" s="22"/>
      <c r="H22" s="22"/>
    </row>
    <row r="23" spans="1:9">
      <c r="A23" s="36"/>
      <c r="B23" s="41"/>
      <c r="C23" s="41"/>
      <c r="D23" s="41"/>
      <c r="E23" s="22"/>
      <c r="F23" s="22"/>
      <c r="G23" s="22"/>
      <c r="H23" s="22"/>
    </row>
    <row r="24" spans="1:9">
      <c r="A24" s="22"/>
      <c r="B24" s="162" t="s">
        <v>96</v>
      </c>
      <c r="C24" s="162"/>
      <c r="D24" s="22"/>
      <c r="E24" s="22"/>
      <c r="F24" s="22"/>
      <c r="G24" s="22"/>
      <c r="H24" s="22"/>
    </row>
    <row r="25" spans="1:9">
      <c r="A25" s="22"/>
      <c r="B25" s="25" t="s">
        <v>0</v>
      </c>
      <c r="C25" s="26" t="s">
        <v>1</v>
      </c>
      <c r="D25" s="22"/>
      <c r="E25" s="22"/>
      <c r="F25" s="22"/>
      <c r="G25" s="22"/>
      <c r="H25" s="22"/>
    </row>
    <row r="26" spans="1:9">
      <c r="A26" s="12" t="s">
        <v>15</v>
      </c>
      <c r="B26" s="27"/>
      <c r="C26" s="37"/>
      <c r="D26" s="22"/>
      <c r="E26" s="39"/>
      <c r="F26" s="22"/>
      <c r="G26" s="39"/>
      <c r="H26" s="22"/>
    </row>
    <row r="27" spans="1:9">
      <c r="A27" s="12" t="s">
        <v>42</v>
      </c>
      <c r="B27" s="27"/>
      <c r="C27" s="31"/>
      <c r="D27" s="22"/>
      <c r="E27" s="22"/>
      <c r="F27" s="22"/>
      <c r="G27" s="22"/>
      <c r="H27" s="22"/>
    </row>
    <row r="28" spans="1:9" s="82" customFormat="1">
      <c r="A28" s="12" t="s">
        <v>124</v>
      </c>
      <c r="B28" s="27"/>
      <c r="C28" s="31">
        <v>4034.49</v>
      </c>
      <c r="D28" s="22"/>
      <c r="E28" s="22"/>
      <c r="F28" s="22"/>
      <c r="G28" s="22"/>
      <c r="H28" s="22"/>
    </row>
    <row r="29" spans="1:9">
      <c r="A29" s="12" t="s">
        <v>65</v>
      </c>
      <c r="B29" s="27"/>
      <c r="C29" s="31"/>
      <c r="D29" s="22"/>
      <c r="E29" s="22"/>
      <c r="F29" s="22"/>
      <c r="G29" s="22"/>
      <c r="H29" s="22"/>
    </row>
    <row r="30" spans="1:9">
      <c r="A30" s="22"/>
      <c r="B30" s="22"/>
      <c r="C30" s="22"/>
      <c r="D30" s="22"/>
      <c r="E30" s="22"/>
      <c r="F30" s="22"/>
      <c r="G30" s="22"/>
      <c r="H30" s="22"/>
    </row>
    <row r="31" spans="1:9">
      <c r="A31" s="22"/>
      <c r="B31" s="162" t="s">
        <v>94</v>
      </c>
      <c r="C31" s="162"/>
      <c r="D31" s="22"/>
      <c r="E31" s="22"/>
      <c r="F31" s="22"/>
      <c r="G31" s="22"/>
      <c r="H31" s="22"/>
      <c r="I31" s="111" t="s">
        <v>82</v>
      </c>
    </row>
    <row r="32" spans="1:9">
      <c r="A32" s="12" t="s">
        <v>35</v>
      </c>
      <c r="B32" s="27"/>
      <c r="C32" s="27"/>
      <c r="D32" s="43">
        <f>B32-C32</f>
        <v>0</v>
      </c>
      <c r="E32" s="22"/>
      <c r="F32" s="22"/>
      <c r="G32" s="44"/>
      <c r="H32" s="22"/>
      <c r="I32" s="111" t="s">
        <v>140</v>
      </c>
    </row>
    <row r="33" spans="1:9">
      <c r="A33" s="12" t="s">
        <v>36</v>
      </c>
      <c r="B33" s="45"/>
      <c r="C33" s="57"/>
      <c r="D33" s="43">
        <f t="shared" ref="D33:D38" si="0">B33-C33</f>
        <v>0</v>
      </c>
      <c r="E33" s="22"/>
      <c r="F33" s="22"/>
      <c r="G33" s="23"/>
      <c r="H33" s="22"/>
      <c r="I33" s="111" t="s">
        <v>83</v>
      </c>
    </row>
    <row r="34" spans="1:9" s="104" customFormat="1">
      <c r="A34" s="111" t="s">
        <v>171</v>
      </c>
      <c r="B34" s="45"/>
      <c r="C34" s="122"/>
      <c r="D34" s="43"/>
      <c r="E34" s="105"/>
      <c r="F34" s="105"/>
      <c r="G34" s="23"/>
      <c r="H34" s="105"/>
      <c r="I34" s="111" t="s">
        <v>167</v>
      </c>
    </row>
    <row r="35" spans="1:9">
      <c r="A35" s="12" t="s">
        <v>68</v>
      </c>
      <c r="B35" s="45"/>
      <c r="C35" s="45"/>
      <c r="D35" s="43">
        <f t="shared" si="0"/>
        <v>0</v>
      </c>
      <c r="E35" s="22"/>
      <c r="F35" s="22"/>
      <c r="G35" s="23"/>
      <c r="H35" s="22"/>
      <c r="I35" s="111" t="s">
        <v>159</v>
      </c>
    </row>
    <row r="36" spans="1:9">
      <c r="A36" s="12" t="s">
        <v>71</v>
      </c>
      <c r="B36" s="45"/>
      <c r="C36" s="45"/>
      <c r="D36" s="43"/>
      <c r="E36" s="22"/>
      <c r="F36" s="22"/>
      <c r="G36" s="23"/>
      <c r="H36" s="22"/>
      <c r="I36" s="111" t="s">
        <v>168</v>
      </c>
    </row>
    <row r="37" spans="1:9">
      <c r="A37" s="12" t="s">
        <v>72</v>
      </c>
      <c r="B37" s="27">
        <v>3215.07</v>
      </c>
      <c r="C37" s="27"/>
      <c r="D37" s="43">
        <f t="shared" si="0"/>
        <v>3215.07</v>
      </c>
      <c r="E37" s="22"/>
      <c r="F37" s="22"/>
      <c r="G37" s="23"/>
      <c r="H37" s="22"/>
      <c r="I37" s="111" t="s">
        <v>36</v>
      </c>
    </row>
    <row r="38" spans="1:9">
      <c r="A38" s="12" t="s">
        <v>73</v>
      </c>
      <c r="B38" s="27">
        <v>8814.93</v>
      </c>
      <c r="C38" s="37"/>
      <c r="D38" s="43">
        <f t="shared" si="0"/>
        <v>8814.93</v>
      </c>
      <c r="E38" s="22"/>
      <c r="F38" s="22"/>
      <c r="G38" s="23"/>
      <c r="H38" s="22"/>
      <c r="I38" s="111" t="s">
        <v>181</v>
      </c>
    </row>
    <row r="39" spans="1:9">
      <c r="A39" s="54" t="s">
        <v>64</v>
      </c>
      <c r="B39" s="55"/>
      <c r="C39" s="55"/>
      <c r="D39" s="55"/>
      <c r="E39" s="22"/>
      <c r="F39" s="22"/>
      <c r="G39" s="22"/>
      <c r="H39" s="22"/>
      <c r="I39" s="116" t="s">
        <v>169</v>
      </c>
    </row>
    <row r="40" spans="1:9">
      <c r="A40" s="54" t="s">
        <v>37</v>
      </c>
      <c r="B40" s="55"/>
      <c r="C40" s="55"/>
      <c r="D40" s="55"/>
      <c r="E40" s="22"/>
      <c r="F40" s="22"/>
      <c r="G40" s="22"/>
      <c r="H40" s="22"/>
      <c r="I40" s="111" t="s">
        <v>182</v>
      </c>
    </row>
    <row r="41" spans="1:9">
      <c r="A41" s="54" t="s">
        <v>39</v>
      </c>
      <c r="B41" s="55"/>
      <c r="C41" s="55"/>
      <c r="D41" s="55"/>
      <c r="E41" s="22"/>
      <c r="F41" s="22"/>
      <c r="G41" s="22"/>
      <c r="H41" s="22"/>
      <c r="I41" s="111" t="s">
        <v>183</v>
      </c>
    </row>
    <row r="42" spans="1:9">
      <c r="A42" s="54" t="s">
        <v>40</v>
      </c>
      <c r="B42" s="55"/>
      <c r="C42" s="56"/>
      <c r="D42" s="56"/>
      <c r="E42" s="22"/>
      <c r="F42" s="22"/>
      <c r="G42" s="22"/>
      <c r="H42" s="22"/>
      <c r="I42" s="111" t="s">
        <v>184</v>
      </c>
    </row>
    <row r="43" spans="1:9">
      <c r="A43" s="46" t="s">
        <v>41</v>
      </c>
      <c r="B43" s="27">
        <f>SUM(B33:B42)</f>
        <v>12030</v>
      </c>
      <c r="C43" s="37">
        <f>SUM(C33:C42)</f>
        <v>0</v>
      </c>
      <c r="D43" s="43">
        <f>SUM(D33:D42)</f>
        <v>12030</v>
      </c>
      <c r="E43" s="47"/>
      <c r="F43" s="22"/>
      <c r="G43" s="22"/>
      <c r="H43" s="22"/>
      <c r="I43" s="111" t="s">
        <v>84</v>
      </c>
    </row>
    <row r="44" spans="1:9">
      <c r="A44" s="22"/>
      <c r="B44" s="22"/>
      <c r="C44" s="22"/>
      <c r="D44" s="22"/>
      <c r="E44" s="47"/>
      <c r="F44" s="48"/>
      <c r="G44" s="22"/>
      <c r="H44" s="22"/>
      <c r="I44" s="111" t="s">
        <v>86</v>
      </c>
    </row>
    <row r="45" spans="1:9">
      <c r="A45" s="22"/>
      <c r="B45" s="22"/>
      <c r="C45" s="22"/>
      <c r="D45" s="22"/>
      <c r="E45" s="22"/>
      <c r="F45" s="22"/>
      <c r="G45" s="22"/>
      <c r="H45" s="22"/>
      <c r="I45" s="111" t="s">
        <v>185</v>
      </c>
    </row>
    <row r="46" spans="1:9">
      <c r="A46" s="149" t="s">
        <v>58</v>
      </c>
      <c r="B46" s="149"/>
      <c r="C46" s="149"/>
      <c r="D46" s="149"/>
      <c r="E46" s="149"/>
      <c r="F46" s="149"/>
      <c r="G46" s="149"/>
      <c r="H46" s="22"/>
      <c r="I46" s="111" t="s">
        <v>186</v>
      </c>
    </row>
    <row r="47" spans="1:9">
      <c r="A47" s="149"/>
      <c r="B47" s="149"/>
      <c r="C47" s="149"/>
      <c r="D47" s="149"/>
      <c r="E47" s="149"/>
      <c r="F47" s="149"/>
      <c r="G47" s="149"/>
      <c r="H47" s="22"/>
      <c r="I47" s="111" t="s">
        <v>81</v>
      </c>
    </row>
    <row r="48" spans="1:9">
      <c r="A48" s="160" t="s">
        <v>45</v>
      </c>
      <c r="B48" s="160"/>
      <c r="C48" s="160"/>
      <c r="D48" s="160"/>
      <c r="E48" s="22"/>
      <c r="F48" s="22"/>
      <c r="G48" s="22"/>
      <c r="H48" s="22"/>
      <c r="I48" s="111" t="s">
        <v>170</v>
      </c>
    </row>
    <row r="49" spans="1:9">
      <c r="A49" s="161" t="s">
        <v>47</v>
      </c>
      <c r="B49" s="161"/>
      <c r="C49" s="161"/>
      <c r="D49" s="161"/>
      <c r="E49" s="161"/>
      <c r="F49" s="161"/>
      <c r="G49" s="22"/>
      <c r="H49" s="22"/>
      <c r="I49" s="111" t="s">
        <v>187</v>
      </c>
    </row>
    <row r="50" spans="1:9">
      <c r="A50" s="155" t="s">
        <v>46</v>
      </c>
      <c r="B50" s="155"/>
      <c r="C50" s="155"/>
      <c r="D50" s="155"/>
      <c r="E50" s="155"/>
      <c r="F50" s="155"/>
      <c r="G50" s="22"/>
      <c r="H50" s="22"/>
      <c r="I50" s="111" t="s">
        <v>188</v>
      </c>
    </row>
    <row r="51" spans="1:9">
      <c r="A51" s="148" t="s">
        <v>48</v>
      </c>
      <c r="B51" s="148"/>
      <c r="C51" s="148"/>
      <c r="D51" s="148"/>
      <c r="E51" s="148"/>
      <c r="F51" s="49"/>
      <c r="G51" s="49"/>
      <c r="H51" s="49"/>
      <c r="I51" s="111" t="s">
        <v>189</v>
      </c>
    </row>
    <row r="52" spans="1:9">
      <c r="A52" s="148"/>
      <c r="B52" s="148"/>
      <c r="C52" s="148"/>
      <c r="D52" s="148"/>
      <c r="E52" s="148"/>
      <c r="F52" s="22"/>
      <c r="G52" s="22"/>
      <c r="H52" s="22"/>
      <c r="I52" s="111" t="s">
        <v>190</v>
      </c>
    </row>
    <row r="53" spans="1:9">
      <c r="A53" s="151" t="s">
        <v>50</v>
      </c>
      <c r="B53" s="151"/>
      <c r="C53" s="151"/>
      <c r="D53" s="50"/>
      <c r="E53" s="50"/>
      <c r="F53" s="22"/>
      <c r="G53" s="22"/>
      <c r="H53" s="22"/>
      <c r="I53" s="111" t="s">
        <v>191</v>
      </c>
    </row>
    <row r="54" spans="1:9">
      <c r="A54" s="158" t="s">
        <v>51</v>
      </c>
      <c r="B54" s="158"/>
      <c r="C54" s="158"/>
      <c r="D54" s="158"/>
      <c r="E54" s="158"/>
      <c r="F54" s="50"/>
      <c r="G54" s="22"/>
      <c r="H54" s="22"/>
      <c r="I54" s="111" t="s">
        <v>192</v>
      </c>
    </row>
    <row r="55" spans="1:9">
      <c r="A55" s="159" t="s">
        <v>49</v>
      </c>
      <c r="B55" s="159"/>
      <c r="C55" s="159"/>
      <c r="D55" s="159"/>
      <c r="E55" s="22"/>
      <c r="F55" s="22"/>
      <c r="G55" s="22"/>
      <c r="H55" s="22"/>
      <c r="I55" s="116" t="s">
        <v>193</v>
      </c>
    </row>
    <row r="56" spans="1:9">
      <c r="A56" s="152" t="s">
        <v>52</v>
      </c>
      <c r="B56" s="152"/>
      <c r="C56" s="152"/>
      <c r="D56" s="147" t="s">
        <v>56</v>
      </c>
      <c r="E56" s="147"/>
      <c r="F56" s="22"/>
      <c r="G56" s="22"/>
      <c r="H56" s="22"/>
      <c r="I56" s="116" t="s">
        <v>37</v>
      </c>
    </row>
    <row r="57" spans="1:9">
      <c r="A57" s="157" t="s">
        <v>53</v>
      </c>
      <c r="B57" s="157"/>
      <c r="C57" s="157"/>
      <c r="D57" s="157"/>
      <c r="E57" s="51"/>
      <c r="F57" s="22"/>
      <c r="G57" s="22"/>
      <c r="H57" s="22"/>
      <c r="I57" s="116" t="s">
        <v>194</v>
      </c>
    </row>
    <row r="58" spans="1:9">
      <c r="A58" s="155" t="s">
        <v>54</v>
      </c>
      <c r="B58" s="155"/>
      <c r="C58" s="155"/>
      <c r="D58" s="155"/>
      <c r="E58" s="155"/>
      <c r="F58" s="22"/>
      <c r="G58" s="22"/>
      <c r="H58" s="22"/>
      <c r="I58" s="116" t="s">
        <v>39</v>
      </c>
    </row>
    <row r="59" spans="1:9">
      <c r="A59" s="156" t="s">
        <v>55</v>
      </c>
      <c r="B59" s="156"/>
      <c r="C59" s="156"/>
      <c r="D59" s="156"/>
      <c r="E59" s="156"/>
      <c r="F59" s="147" t="s">
        <v>57</v>
      </c>
      <c r="G59" s="147"/>
      <c r="H59" s="52"/>
      <c r="I59" s="108" t="s">
        <v>40</v>
      </c>
    </row>
    <row r="60" spans="1:9">
      <c r="A60" s="155" t="s">
        <v>59</v>
      </c>
      <c r="B60" s="155"/>
      <c r="C60" s="155"/>
      <c r="D60" s="155"/>
      <c r="E60" s="155"/>
      <c r="F60" s="155"/>
      <c r="G60" s="22"/>
      <c r="H60" s="22"/>
    </row>
    <row r="61" spans="1:9">
      <c r="A61" s="148" t="s">
        <v>61</v>
      </c>
      <c r="B61" s="148"/>
      <c r="C61" s="148"/>
      <c r="D61" s="148"/>
      <c r="E61" s="148"/>
      <c r="F61" s="147" t="s">
        <v>60</v>
      </c>
      <c r="G61" s="147"/>
      <c r="H61" s="22"/>
    </row>
    <row r="62" spans="1:9">
      <c r="A62" s="148"/>
      <c r="B62" s="148"/>
      <c r="C62" s="148"/>
      <c r="D62" s="148"/>
      <c r="E62" s="148"/>
      <c r="F62" s="22"/>
      <c r="G62" s="22"/>
      <c r="H62" s="22"/>
    </row>
    <row r="63" spans="1:9">
      <c r="A63" s="148"/>
      <c r="B63" s="148"/>
      <c r="C63" s="148"/>
      <c r="D63" s="148"/>
      <c r="E63" s="148"/>
      <c r="F63" s="22"/>
      <c r="G63" s="22"/>
      <c r="H63" s="22"/>
    </row>
    <row r="64" spans="1:9">
      <c r="A64" s="148" t="s">
        <v>62</v>
      </c>
      <c r="B64" s="148"/>
      <c r="C64" s="148"/>
      <c r="D64" s="148"/>
      <c r="E64" s="148"/>
      <c r="F64" s="148"/>
      <c r="G64" s="148"/>
      <c r="H64" s="53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60"/>
      <c r="B67" s="60"/>
      <c r="C67" s="60"/>
      <c r="D67" s="60"/>
      <c r="E67" s="60"/>
      <c r="F67" s="60"/>
      <c r="G67" s="60"/>
      <c r="H67" s="60"/>
    </row>
  </sheetData>
  <mergeCells count="23">
    <mergeCell ref="B24:C24"/>
    <mergeCell ref="B31:C31"/>
    <mergeCell ref="B1:C1"/>
    <mergeCell ref="B2:C2"/>
    <mergeCell ref="A17:E17"/>
    <mergeCell ref="A46:G47"/>
    <mergeCell ref="A48:D48"/>
    <mergeCell ref="A49:F49"/>
    <mergeCell ref="A50:F50"/>
    <mergeCell ref="A51:E52"/>
    <mergeCell ref="A53:C53"/>
    <mergeCell ref="A54:E54"/>
    <mergeCell ref="A55:D55"/>
    <mergeCell ref="A56:C56"/>
    <mergeCell ref="D56:E56"/>
    <mergeCell ref="A61:E63"/>
    <mergeCell ref="F61:G61"/>
    <mergeCell ref="A64:G64"/>
    <mergeCell ref="A57:D57"/>
    <mergeCell ref="A58:E58"/>
    <mergeCell ref="A59:E59"/>
    <mergeCell ref="F59:G59"/>
    <mergeCell ref="A60:F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topLeftCell="A22" workbookViewId="0">
      <selection activeCell="B27" sqref="B27"/>
    </sheetView>
  </sheetViews>
  <sheetFormatPr defaultRowHeight="15"/>
  <cols>
    <col min="1" max="1" width="23.5546875" bestFit="1" customWidth="1"/>
    <col min="2" max="3" width="12.44140625" bestFit="1" customWidth="1"/>
    <col min="4" max="5" width="11.44140625" bestFit="1" customWidth="1"/>
    <col min="6" max="6" width="9.6640625" customWidth="1"/>
    <col min="7" max="7" width="10.44140625" bestFit="1" customWidth="1"/>
  </cols>
  <sheetData>
    <row r="1" spans="1:9" ht="26.25">
      <c r="A1" s="13">
        <v>2004</v>
      </c>
      <c r="B1" s="163"/>
      <c r="C1" s="163"/>
      <c r="D1" s="2"/>
      <c r="E1" s="2"/>
      <c r="F1" s="17" t="s">
        <v>30</v>
      </c>
    </row>
    <row r="2" spans="1:9" ht="15.75">
      <c r="B2" s="154" t="s">
        <v>97</v>
      </c>
      <c r="C2" s="154"/>
      <c r="F2" s="65"/>
    </row>
    <row r="3" spans="1:9" ht="15.75">
      <c r="B3" s="3" t="s">
        <v>0</v>
      </c>
      <c r="C3" s="4" t="s">
        <v>1</v>
      </c>
      <c r="F3" s="65"/>
    </row>
    <row r="4" spans="1:9">
      <c r="A4" s="7" t="s">
        <v>8</v>
      </c>
      <c r="B4" s="5">
        <v>122552.1</v>
      </c>
      <c r="C4" s="5">
        <v>122552.1</v>
      </c>
      <c r="F4" s="65"/>
    </row>
    <row r="5" spans="1:9">
      <c r="A5" s="7" t="s">
        <v>20</v>
      </c>
      <c r="B5" s="5">
        <v>2847.76</v>
      </c>
      <c r="C5" s="5">
        <v>2847.76</v>
      </c>
      <c r="F5" s="65"/>
    </row>
    <row r="6" spans="1:9" ht="15.75">
      <c r="A6" s="7" t="s">
        <v>9</v>
      </c>
      <c r="B6" s="5">
        <f>SUM(D7:D13)</f>
        <v>38899.449999999997</v>
      </c>
      <c r="C6" s="5">
        <f>SUM(E7:E13)</f>
        <v>40939.15</v>
      </c>
      <c r="D6" s="3" t="s">
        <v>0</v>
      </c>
      <c r="E6" s="4" t="s">
        <v>1</v>
      </c>
      <c r="F6" s="65"/>
    </row>
    <row r="7" spans="1:9">
      <c r="A7" s="1" t="s">
        <v>11</v>
      </c>
      <c r="B7" s="10"/>
      <c r="C7" s="10"/>
      <c r="D7" s="11">
        <v>4976.63</v>
      </c>
      <c r="E7" s="11">
        <v>4976.33</v>
      </c>
      <c r="F7" s="65"/>
      <c r="G7" s="6">
        <v>1944.12</v>
      </c>
      <c r="I7" s="63"/>
    </row>
    <row r="8" spans="1:9">
      <c r="A8" s="1" t="s">
        <v>12</v>
      </c>
      <c r="B8" s="10"/>
      <c r="C8" s="10"/>
      <c r="D8" s="11">
        <v>26477.200000000001</v>
      </c>
      <c r="E8" s="11">
        <v>26477.200000000001</v>
      </c>
      <c r="F8" s="67">
        <v>1461.63</v>
      </c>
      <c r="I8" s="63"/>
    </row>
    <row r="9" spans="1:9">
      <c r="A9" s="1" t="s">
        <v>13</v>
      </c>
      <c r="B9" s="10"/>
      <c r="C9" s="10"/>
      <c r="D9" s="11"/>
      <c r="E9" s="11"/>
      <c r="I9" s="63"/>
    </row>
    <row r="10" spans="1:9">
      <c r="A10" s="19" t="s">
        <v>23</v>
      </c>
      <c r="B10" s="10"/>
      <c r="C10" s="10"/>
      <c r="D10" s="11">
        <v>3620.35</v>
      </c>
      <c r="E10" s="11"/>
      <c r="I10" s="63"/>
    </row>
    <row r="11" spans="1:9">
      <c r="A11" s="1" t="s">
        <v>17</v>
      </c>
      <c r="B11" s="10"/>
      <c r="C11" s="10"/>
      <c r="D11" s="11">
        <v>3825.27</v>
      </c>
      <c r="E11" s="11">
        <v>7445.62</v>
      </c>
      <c r="I11" s="63"/>
    </row>
    <row r="12" spans="1:9">
      <c r="A12" s="1" t="s">
        <v>24</v>
      </c>
      <c r="B12" s="10"/>
      <c r="C12" s="10"/>
      <c r="D12" s="11"/>
      <c r="E12" s="11">
        <v>2040</v>
      </c>
      <c r="I12" s="63"/>
    </row>
    <row r="13" spans="1:9" ht="15.75">
      <c r="A13" s="8" t="s">
        <v>10</v>
      </c>
      <c r="B13" s="10"/>
      <c r="C13" s="10"/>
      <c r="D13" s="10">
        <v>0</v>
      </c>
      <c r="E13" s="11">
        <v>0</v>
      </c>
    </row>
    <row r="14" spans="1:9">
      <c r="A14" s="7" t="s">
        <v>14</v>
      </c>
      <c r="B14" s="5">
        <f>B4-B6</f>
        <v>83652.650000000009</v>
      </c>
      <c r="C14" s="5">
        <f>C4-C6</f>
        <v>81612.950000000012</v>
      </c>
    </row>
    <row r="15" spans="1:9">
      <c r="A15" s="63"/>
      <c r="B15" s="63"/>
      <c r="C15" s="63"/>
      <c r="D15" s="63"/>
      <c r="E15" s="63"/>
      <c r="F15" s="63"/>
      <c r="G15" s="63"/>
      <c r="H15" s="63"/>
    </row>
    <row r="16" spans="1:9">
      <c r="A16" s="34" t="s">
        <v>32</v>
      </c>
      <c r="B16" s="22"/>
      <c r="C16" s="22"/>
      <c r="D16" s="41"/>
      <c r="E16" s="22"/>
      <c r="F16" s="22"/>
      <c r="G16" s="22"/>
      <c r="H16" s="22"/>
    </row>
    <row r="17" spans="1:8">
      <c r="A17" s="156" t="s">
        <v>43</v>
      </c>
      <c r="B17" s="156"/>
      <c r="C17" s="156"/>
      <c r="D17" s="156"/>
      <c r="E17" s="156"/>
      <c r="F17" s="40" t="s">
        <v>63</v>
      </c>
      <c r="G17" s="22"/>
      <c r="H17" s="22"/>
    </row>
    <row r="18" spans="1:8">
      <c r="A18" s="61" t="s">
        <v>44</v>
      </c>
      <c r="B18" s="61"/>
      <c r="C18" s="41"/>
      <c r="D18" s="41"/>
      <c r="E18" s="22"/>
      <c r="F18" s="22"/>
      <c r="G18" s="22"/>
      <c r="H18" s="22"/>
    </row>
    <row r="19" spans="1:8">
      <c r="A19" s="62" t="s">
        <v>33</v>
      </c>
      <c r="B19" s="62"/>
      <c r="C19" s="41"/>
      <c r="D19" s="41"/>
      <c r="E19" s="22"/>
      <c r="F19" s="22"/>
      <c r="G19" s="22"/>
      <c r="H19" s="22"/>
    </row>
    <row r="20" spans="1:8">
      <c r="A20" s="36"/>
      <c r="B20" s="41"/>
      <c r="C20" s="41"/>
      <c r="D20" s="41"/>
      <c r="E20" s="22"/>
      <c r="F20" s="22"/>
      <c r="G20" s="22"/>
      <c r="H20" s="22"/>
    </row>
    <row r="21" spans="1:8">
      <c r="A21" s="42" t="s">
        <v>18</v>
      </c>
      <c r="B21" s="22" t="s">
        <v>19</v>
      </c>
      <c r="C21" s="42"/>
      <c r="D21" s="22"/>
      <c r="E21" s="22"/>
      <c r="F21" s="22"/>
      <c r="G21" s="22"/>
      <c r="H21" s="22"/>
    </row>
    <row r="22" spans="1:8">
      <c r="A22" s="12" t="s">
        <v>38</v>
      </c>
      <c r="B22" s="31"/>
      <c r="C22" s="31"/>
      <c r="D22" s="31"/>
      <c r="E22" s="22"/>
      <c r="F22" s="40" t="s">
        <v>127</v>
      </c>
      <c r="G22" s="22"/>
      <c r="H22" s="22"/>
    </row>
    <row r="23" spans="1:8">
      <c r="A23" s="36"/>
      <c r="B23" s="41"/>
      <c r="C23" s="41"/>
      <c r="D23" s="41"/>
      <c r="E23" s="22"/>
      <c r="F23" s="22"/>
      <c r="G23" s="22"/>
      <c r="H23" s="22"/>
    </row>
    <row r="24" spans="1:8">
      <c r="A24" s="22"/>
      <c r="B24" s="162" t="s">
        <v>98</v>
      </c>
      <c r="C24" s="162"/>
      <c r="D24" s="22"/>
      <c r="E24" s="22"/>
      <c r="F24" s="22"/>
      <c r="G24" s="22"/>
      <c r="H24" s="22"/>
    </row>
    <row r="25" spans="1:8">
      <c r="A25" s="22"/>
      <c r="B25" s="25" t="s">
        <v>0</v>
      </c>
      <c r="C25" s="26" t="s">
        <v>1</v>
      </c>
      <c r="D25" s="22"/>
      <c r="E25" s="22"/>
      <c r="F25" s="22"/>
      <c r="G25" s="22"/>
      <c r="H25" s="22"/>
    </row>
    <row r="26" spans="1:8">
      <c r="A26" s="12" t="s">
        <v>15</v>
      </c>
      <c r="B26" s="27"/>
      <c r="C26" s="37" t="e">
        <f>#REF!</f>
        <v>#REF!</v>
      </c>
      <c r="D26" s="22"/>
      <c r="E26" s="39"/>
      <c r="F26" s="22"/>
      <c r="G26" s="39"/>
      <c r="H26" s="22"/>
    </row>
    <row r="27" spans="1:8">
      <c r="A27" s="12" t="s">
        <v>42</v>
      </c>
      <c r="B27" s="27">
        <v>2766</v>
      </c>
      <c r="C27" s="31"/>
      <c r="D27" s="22"/>
      <c r="E27" s="22"/>
      <c r="F27" s="22"/>
      <c r="G27" s="22"/>
      <c r="H27" s="22"/>
    </row>
    <row r="28" spans="1:8" s="63" customFormat="1">
      <c r="A28" s="12" t="s">
        <v>74</v>
      </c>
      <c r="B28" s="27">
        <v>158</v>
      </c>
      <c r="C28" s="31"/>
      <c r="D28" s="22"/>
      <c r="E28" s="22"/>
      <c r="F28" s="22"/>
      <c r="G28" s="22"/>
      <c r="H28" s="22"/>
    </row>
    <row r="29" spans="1:8" s="63" customFormat="1">
      <c r="A29" s="12" t="s">
        <v>75</v>
      </c>
      <c r="B29" s="27">
        <v>780</v>
      </c>
      <c r="C29" s="31"/>
      <c r="D29" s="22"/>
      <c r="E29" s="22"/>
      <c r="F29" s="22"/>
      <c r="G29" s="22"/>
      <c r="H29" s="22"/>
    </row>
    <row r="30" spans="1:8" s="82" customFormat="1">
      <c r="A30" s="12" t="s">
        <v>124</v>
      </c>
      <c r="B30" s="27"/>
      <c r="C30" s="31">
        <v>5172.76</v>
      </c>
      <c r="D30" s="22" t="s">
        <v>125</v>
      </c>
      <c r="E30" s="22"/>
      <c r="F30" s="22"/>
      <c r="G30" s="22"/>
      <c r="H30" s="22"/>
    </row>
    <row r="31" spans="1:8">
      <c r="A31" s="12" t="s">
        <v>65</v>
      </c>
      <c r="B31" s="27">
        <v>3326</v>
      </c>
      <c r="C31" s="31"/>
      <c r="D31" s="22"/>
      <c r="E31" s="22"/>
      <c r="F31" s="22"/>
      <c r="G31" s="22"/>
      <c r="H31" s="22"/>
    </row>
    <row r="32" spans="1:8">
      <c r="A32" s="22"/>
      <c r="B32" s="22"/>
      <c r="C32" s="22"/>
      <c r="D32" s="22"/>
      <c r="E32" s="22"/>
      <c r="F32" s="22"/>
      <c r="G32" s="22"/>
      <c r="H32" s="22"/>
    </row>
    <row r="33" spans="1:10">
      <c r="A33" s="22"/>
      <c r="B33" s="162" t="s">
        <v>99</v>
      </c>
      <c r="C33" s="162"/>
      <c r="D33" s="22"/>
      <c r="E33" s="22"/>
      <c r="F33" s="22"/>
      <c r="G33" s="22"/>
      <c r="H33" s="22"/>
      <c r="J33" s="111" t="s">
        <v>82</v>
      </c>
    </row>
    <row r="34" spans="1:10">
      <c r="A34" s="12" t="s">
        <v>76</v>
      </c>
      <c r="B34" s="27">
        <v>81670.240000000005</v>
      </c>
      <c r="C34" s="27"/>
      <c r="D34" s="43">
        <f>B34-C34</f>
        <v>81670.240000000005</v>
      </c>
      <c r="E34" s="22"/>
      <c r="F34" s="22"/>
      <c r="G34" s="44"/>
      <c r="H34" s="22"/>
      <c r="J34" s="111" t="s">
        <v>140</v>
      </c>
    </row>
    <row r="35" spans="1:10">
      <c r="A35" s="12" t="s">
        <v>36</v>
      </c>
      <c r="B35" s="45">
        <v>27034.35</v>
      </c>
      <c r="C35" s="57"/>
      <c r="D35" s="43">
        <f t="shared" ref="D35:D39" si="0">B35-C35</f>
        <v>27034.35</v>
      </c>
      <c r="E35" s="22"/>
      <c r="F35" s="22"/>
      <c r="G35" s="23"/>
      <c r="H35" s="22"/>
      <c r="J35" s="111" t="s">
        <v>83</v>
      </c>
    </row>
    <row r="36" spans="1:10">
      <c r="A36" s="12" t="s">
        <v>71</v>
      </c>
      <c r="B36" s="45"/>
      <c r="C36" s="45"/>
      <c r="D36" s="43">
        <f t="shared" si="0"/>
        <v>0</v>
      </c>
      <c r="E36" s="22"/>
      <c r="F36" s="22"/>
      <c r="G36" s="23"/>
      <c r="H36" s="22"/>
      <c r="J36" s="111" t="s">
        <v>167</v>
      </c>
    </row>
    <row r="37" spans="1:10">
      <c r="A37" s="12" t="s">
        <v>77</v>
      </c>
      <c r="B37" s="45"/>
      <c r="C37" s="45"/>
      <c r="D37" s="43"/>
      <c r="E37" s="22"/>
      <c r="F37" s="22"/>
      <c r="G37" s="23"/>
      <c r="H37" s="22"/>
      <c r="J37" s="111" t="s">
        <v>159</v>
      </c>
    </row>
    <row r="38" spans="1:10">
      <c r="A38" s="12" t="s">
        <v>78</v>
      </c>
      <c r="B38" s="27">
        <v>8814.93</v>
      </c>
      <c r="C38" s="27"/>
      <c r="D38" s="43">
        <f t="shared" si="0"/>
        <v>8814.93</v>
      </c>
      <c r="E38" s="22"/>
      <c r="F38" s="22"/>
      <c r="G38" s="23"/>
      <c r="H38" s="22"/>
      <c r="J38" s="111" t="s">
        <v>168</v>
      </c>
    </row>
    <row r="39" spans="1:10">
      <c r="A39" s="12" t="s">
        <v>79</v>
      </c>
      <c r="B39" s="68"/>
      <c r="C39" s="68"/>
      <c r="D39" s="43">
        <f t="shared" si="0"/>
        <v>0</v>
      </c>
      <c r="E39" s="22"/>
      <c r="F39" s="22"/>
      <c r="G39" s="23"/>
      <c r="H39" s="22"/>
      <c r="J39" s="111" t="s">
        <v>36</v>
      </c>
    </row>
    <row r="40" spans="1:10">
      <c r="A40" s="54" t="s">
        <v>64</v>
      </c>
      <c r="B40" s="55"/>
      <c r="C40" s="55"/>
      <c r="D40" s="55"/>
      <c r="E40" s="22"/>
      <c r="F40" s="22"/>
      <c r="G40" s="22"/>
      <c r="H40" s="22"/>
      <c r="J40" s="111" t="s">
        <v>181</v>
      </c>
    </row>
    <row r="41" spans="1:10">
      <c r="A41" s="54" t="s">
        <v>37</v>
      </c>
      <c r="B41" s="55"/>
      <c r="C41" s="55"/>
      <c r="D41" s="55"/>
      <c r="E41" s="22"/>
      <c r="F41" s="22"/>
      <c r="G41" s="22"/>
      <c r="H41" s="22"/>
      <c r="J41" s="116" t="s">
        <v>169</v>
      </c>
    </row>
    <row r="42" spans="1:10">
      <c r="A42" s="54" t="s">
        <v>39</v>
      </c>
      <c r="B42" s="55"/>
      <c r="C42" s="55"/>
      <c r="D42" s="55"/>
      <c r="E42" s="22"/>
      <c r="F42" s="22"/>
      <c r="G42" s="22"/>
      <c r="H42" s="22"/>
      <c r="J42" s="111" t="s">
        <v>182</v>
      </c>
    </row>
    <row r="43" spans="1:10">
      <c r="A43" s="54" t="s">
        <v>40</v>
      </c>
      <c r="B43" s="55"/>
      <c r="C43" s="56"/>
      <c r="D43" s="56"/>
      <c r="E43" s="22"/>
      <c r="F43" s="22"/>
      <c r="G43" s="22"/>
      <c r="H43" s="22"/>
      <c r="J43" s="111" t="s">
        <v>183</v>
      </c>
    </row>
    <row r="44" spans="1:10">
      <c r="A44" s="46" t="s">
        <v>41</v>
      </c>
      <c r="B44" s="27">
        <f>SUM(B35:B43)</f>
        <v>35849.279999999999</v>
      </c>
      <c r="C44" s="37">
        <f>SUM(C35:C43)</f>
        <v>0</v>
      </c>
      <c r="D44" s="43">
        <f>SUM(D35:D43)</f>
        <v>35849.279999999999</v>
      </c>
      <c r="E44" s="47"/>
      <c r="F44" s="22"/>
      <c r="G44" s="22"/>
      <c r="H44" s="22"/>
      <c r="J44" s="111" t="s">
        <v>184</v>
      </c>
    </row>
    <row r="45" spans="1:10">
      <c r="A45" s="22"/>
      <c r="B45" s="22"/>
      <c r="C45" s="22"/>
      <c r="D45" s="22"/>
      <c r="E45" s="47"/>
      <c r="F45" s="48"/>
      <c r="G45" s="22"/>
      <c r="H45" s="22"/>
      <c r="J45" s="111" t="s">
        <v>84</v>
      </c>
    </row>
    <row r="46" spans="1:10">
      <c r="A46" s="22"/>
      <c r="B46" s="22"/>
      <c r="C46" s="22"/>
      <c r="D46" s="22"/>
      <c r="E46" s="22"/>
      <c r="F46" s="22"/>
      <c r="G46" s="22"/>
      <c r="H46" s="22"/>
      <c r="J46" s="111" t="s">
        <v>86</v>
      </c>
    </row>
    <row r="47" spans="1:10">
      <c r="A47" s="149" t="s">
        <v>58</v>
      </c>
      <c r="B47" s="149"/>
      <c r="C47" s="149"/>
      <c r="D47" s="149"/>
      <c r="E47" s="149"/>
      <c r="F47" s="149"/>
      <c r="G47" s="149"/>
      <c r="H47" s="22"/>
      <c r="J47" s="111" t="s">
        <v>185</v>
      </c>
    </row>
    <row r="48" spans="1:10">
      <c r="A48" s="149"/>
      <c r="B48" s="149"/>
      <c r="C48" s="149"/>
      <c r="D48" s="149"/>
      <c r="E48" s="149"/>
      <c r="F48" s="149"/>
      <c r="G48" s="149"/>
      <c r="H48" s="22"/>
      <c r="J48" s="111" t="s">
        <v>186</v>
      </c>
    </row>
    <row r="49" spans="1:10">
      <c r="A49" s="160" t="s">
        <v>45</v>
      </c>
      <c r="B49" s="160"/>
      <c r="C49" s="160"/>
      <c r="D49" s="160"/>
      <c r="E49" s="22"/>
      <c r="F49" s="22"/>
      <c r="G49" s="22"/>
      <c r="H49" s="22"/>
      <c r="J49" s="111" t="s">
        <v>81</v>
      </c>
    </row>
    <row r="50" spans="1:10">
      <c r="A50" s="161" t="s">
        <v>47</v>
      </c>
      <c r="B50" s="161"/>
      <c r="C50" s="161"/>
      <c r="D50" s="161"/>
      <c r="E50" s="161"/>
      <c r="F50" s="161"/>
      <c r="G50" s="22"/>
      <c r="H50" s="22"/>
      <c r="J50" s="111" t="s">
        <v>170</v>
      </c>
    </row>
    <row r="51" spans="1:10">
      <c r="A51" s="155" t="s">
        <v>46</v>
      </c>
      <c r="B51" s="155"/>
      <c r="C51" s="155"/>
      <c r="D51" s="155"/>
      <c r="E51" s="155"/>
      <c r="F51" s="155"/>
      <c r="G51" s="22"/>
      <c r="H51" s="22"/>
      <c r="J51" s="111" t="s">
        <v>187</v>
      </c>
    </row>
    <row r="52" spans="1:10">
      <c r="A52" s="148" t="s">
        <v>48</v>
      </c>
      <c r="B52" s="148"/>
      <c r="C52" s="148"/>
      <c r="D52" s="148"/>
      <c r="E52" s="148"/>
      <c r="F52" s="49"/>
      <c r="G52" s="49"/>
      <c r="H52" s="49"/>
      <c r="J52" s="111" t="s">
        <v>188</v>
      </c>
    </row>
    <row r="53" spans="1:10">
      <c r="A53" s="148"/>
      <c r="B53" s="148"/>
      <c r="C53" s="148"/>
      <c r="D53" s="148"/>
      <c r="E53" s="148"/>
      <c r="F53" s="22"/>
      <c r="G53" s="22"/>
      <c r="H53" s="22"/>
      <c r="J53" s="111" t="s">
        <v>189</v>
      </c>
    </row>
    <row r="54" spans="1:10">
      <c r="A54" s="151" t="s">
        <v>50</v>
      </c>
      <c r="B54" s="151"/>
      <c r="C54" s="151"/>
      <c r="D54" s="50"/>
      <c r="E54" s="50"/>
      <c r="F54" s="22"/>
      <c r="G54" s="22"/>
      <c r="H54" s="22"/>
      <c r="J54" s="111" t="s">
        <v>190</v>
      </c>
    </row>
    <row r="55" spans="1:10">
      <c r="A55" s="158" t="s">
        <v>51</v>
      </c>
      <c r="B55" s="158"/>
      <c r="C55" s="158"/>
      <c r="D55" s="158"/>
      <c r="E55" s="158"/>
      <c r="F55" s="50"/>
      <c r="G55" s="22"/>
      <c r="H55" s="22"/>
      <c r="J55" s="111" t="s">
        <v>191</v>
      </c>
    </row>
    <row r="56" spans="1:10">
      <c r="A56" s="159" t="s">
        <v>49</v>
      </c>
      <c r="B56" s="159"/>
      <c r="C56" s="159"/>
      <c r="D56" s="159"/>
      <c r="E56" s="22"/>
      <c r="F56" s="22"/>
      <c r="G56" s="22"/>
      <c r="H56" s="22"/>
      <c r="J56" s="111" t="s">
        <v>192</v>
      </c>
    </row>
    <row r="57" spans="1:10">
      <c r="A57" s="152" t="s">
        <v>52</v>
      </c>
      <c r="B57" s="152"/>
      <c r="C57" s="152"/>
      <c r="D57" s="147" t="s">
        <v>56</v>
      </c>
      <c r="E57" s="147"/>
      <c r="F57" s="22"/>
      <c r="G57" s="22"/>
      <c r="H57" s="22"/>
      <c r="J57" s="116" t="s">
        <v>193</v>
      </c>
    </row>
    <row r="58" spans="1:10">
      <c r="A58" s="157" t="s">
        <v>53</v>
      </c>
      <c r="B58" s="157"/>
      <c r="C58" s="157"/>
      <c r="D58" s="157"/>
      <c r="E58" s="51"/>
      <c r="F58" s="22"/>
      <c r="G58" s="22"/>
      <c r="H58" s="22"/>
      <c r="J58" s="116" t="s">
        <v>37</v>
      </c>
    </row>
    <row r="59" spans="1:10">
      <c r="A59" s="155" t="s">
        <v>54</v>
      </c>
      <c r="B59" s="155"/>
      <c r="C59" s="155"/>
      <c r="D59" s="155"/>
      <c r="E59" s="155"/>
      <c r="F59" s="22"/>
      <c r="G59" s="22"/>
      <c r="H59" s="22"/>
      <c r="J59" s="116" t="s">
        <v>194</v>
      </c>
    </row>
    <row r="60" spans="1:10">
      <c r="A60" s="156" t="s">
        <v>55</v>
      </c>
      <c r="B60" s="156"/>
      <c r="C60" s="156"/>
      <c r="D60" s="156"/>
      <c r="E60" s="156"/>
      <c r="F60" s="147" t="s">
        <v>57</v>
      </c>
      <c r="G60" s="147"/>
      <c r="H60" s="52"/>
      <c r="J60" s="116" t="s">
        <v>39</v>
      </c>
    </row>
    <row r="61" spans="1:10">
      <c r="A61" s="155" t="s">
        <v>59</v>
      </c>
      <c r="B61" s="155"/>
      <c r="C61" s="155"/>
      <c r="D61" s="155"/>
      <c r="E61" s="155"/>
      <c r="F61" s="155"/>
      <c r="G61" s="22"/>
      <c r="H61" s="22"/>
      <c r="J61" s="108" t="s">
        <v>40</v>
      </c>
    </row>
    <row r="62" spans="1:10">
      <c r="A62" s="148" t="s">
        <v>61</v>
      </c>
      <c r="B62" s="148"/>
      <c r="C62" s="148"/>
      <c r="D62" s="148"/>
      <c r="E62" s="148"/>
      <c r="F62" s="147" t="s">
        <v>60</v>
      </c>
      <c r="G62" s="147"/>
      <c r="H62" s="22"/>
    </row>
    <row r="63" spans="1:10">
      <c r="A63" s="148"/>
      <c r="B63" s="148"/>
      <c r="C63" s="148"/>
      <c r="D63" s="148"/>
      <c r="E63" s="148"/>
      <c r="F63" s="22"/>
      <c r="G63" s="22"/>
      <c r="H63" s="22"/>
    </row>
    <row r="64" spans="1:10">
      <c r="A64" s="148"/>
      <c r="B64" s="148"/>
      <c r="C64" s="148"/>
      <c r="D64" s="148"/>
      <c r="E64" s="148"/>
      <c r="F64" s="22"/>
      <c r="G64" s="22"/>
      <c r="H64" s="22"/>
    </row>
    <row r="65" spans="1:8">
      <c r="A65" s="148" t="s">
        <v>62</v>
      </c>
      <c r="B65" s="148"/>
      <c r="C65" s="148"/>
      <c r="D65" s="148"/>
      <c r="E65" s="148"/>
      <c r="F65" s="148"/>
      <c r="G65" s="148"/>
      <c r="H65" s="53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</sheetData>
  <mergeCells count="23">
    <mergeCell ref="A62:E64"/>
    <mergeCell ref="F62:G62"/>
    <mergeCell ref="A65:G65"/>
    <mergeCell ref="A58:D58"/>
    <mergeCell ref="A59:E59"/>
    <mergeCell ref="A60:E60"/>
    <mergeCell ref="F60:G60"/>
    <mergeCell ref="A61:F61"/>
    <mergeCell ref="A54:C54"/>
    <mergeCell ref="A55:E55"/>
    <mergeCell ref="A56:D56"/>
    <mergeCell ref="A57:C57"/>
    <mergeCell ref="D57:E57"/>
    <mergeCell ref="A47:G48"/>
    <mergeCell ref="A49:D49"/>
    <mergeCell ref="A50:F50"/>
    <mergeCell ref="A51:F51"/>
    <mergeCell ref="A52:E53"/>
    <mergeCell ref="B1:C1"/>
    <mergeCell ref="B2:C2"/>
    <mergeCell ref="A17:E17"/>
    <mergeCell ref="B24:C24"/>
    <mergeCell ref="B33:C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7"/>
  <sheetViews>
    <sheetView topLeftCell="A19" workbookViewId="0">
      <selection activeCell="J38" sqref="J38:J66"/>
    </sheetView>
  </sheetViews>
  <sheetFormatPr defaultRowHeight="15"/>
  <cols>
    <col min="1" max="1" width="23.5546875" bestFit="1" customWidth="1"/>
    <col min="2" max="2" width="12.44140625" bestFit="1" customWidth="1"/>
    <col min="3" max="5" width="11.44140625" bestFit="1" customWidth="1"/>
    <col min="6" max="6" width="9.21875" bestFit="1" customWidth="1"/>
    <col min="8" max="8" width="10.44140625" bestFit="1" customWidth="1"/>
  </cols>
  <sheetData>
    <row r="1" spans="1:8" ht="15.75">
      <c r="A1" s="13">
        <v>2005</v>
      </c>
      <c r="B1" s="163"/>
      <c r="C1" s="163"/>
      <c r="D1" s="2"/>
      <c r="E1" s="2"/>
    </row>
    <row r="2" spans="1:8" ht="15.75">
      <c r="B2" s="154" t="s">
        <v>100</v>
      </c>
      <c r="C2" s="154"/>
    </row>
    <row r="3" spans="1:8" ht="15.75">
      <c r="B3" s="3" t="s">
        <v>0</v>
      </c>
      <c r="C3" s="4" t="s">
        <v>1</v>
      </c>
    </row>
    <row r="4" spans="1:8">
      <c r="A4" s="7" t="s">
        <v>8</v>
      </c>
      <c r="B4" s="5">
        <v>100000</v>
      </c>
      <c r="C4" s="16">
        <v>85072.62</v>
      </c>
    </row>
    <row r="5" spans="1:8">
      <c r="A5" s="7" t="s">
        <v>20</v>
      </c>
      <c r="B5" s="5">
        <v>8525</v>
      </c>
      <c r="C5" s="11">
        <v>27858.18</v>
      </c>
    </row>
    <row r="6" spans="1:8" ht="15.75">
      <c r="A6" s="7" t="s">
        <v>9</v>
      </c>
      <c r="B6" s="5">
        <f>SUM(D7:D13)</f>
        <v>54425.61</v>
      </c>
      <c r="C6" s="5">
        <f>SUM(E7:E13)</f>
        <v>56465.61</v>
      </c>
      <c r="D6" s="3" t="s">
        <v>0</v>
      </c>
      <c r="E6" s="4" t="s">
        <v>1</v>
      </c>
    </row>
    <row r="7" spans="1:8">
      <c r="A7" s="1" t="s">
        <v>11</v>
      </c>
      <c r="B7" s="10"/>
      <c r="C7" s="10"/>
      <c r="D7" s="11">
        <v>5638.87</v>
      </c>
      <c r="E7" s="11">
        <v>5638.87</v>
      </c>
    </row>
    <row r="8" spans="1:8">
      <c r="A8" s="1" t="s">
        <v>12</v>
      </c>
      <c r="B8" s="10"/>
      <c r="C8" s="10"/>
      <c r="D8" s="11">
        <v>33004.85</v>
      </c>
      <c r="E8" s="11">
        <v>33004.85</v>
      </c>
    </row>
    <row r="9" spans="1:8">
      <c r="A9" s="1" t="s">
        <v>13</v>
      </c>
      <c r="B9" s="10"/>
      <c r="C9" s="10"/>
      <c r="D9" s="11">
        <v>169.5</v>
      </c>
      <c r="E9" s="11"/>
    </row>
    <row r="10" spans="1:8">
      <c r="A10" s="19" t="s">
        <v>23</v>
      </c>
      <c r="B10" s="10"/>
      <c r="C10" s="10"/>
      <c r="D10" s="11">
        <v>7256.35</v>
      </c>
      <c r="E10" s="11"/>
    </row>
    <row r="11" spans="1:8">
      <c r="A11" s="19" t="s">
        <v>24</v>
      </c>
      <c r="B11" s="10"/>
      <c r="C11" s="10"/>
      <c r="D11" s="11"/>
      <c r="E11" s="11">
        <v>2040</v>
      </c>
    </row>
    <row r="12" spans="1:8">
      <c r="A12" s="1" t="s">
        <v>17</v>
      </c>
      <c r="B12" s="10"/>
      <c r="C12" s="10"/>
      <c r="D12" s="11">
        <v>8356.0400000000009</v>
      </c>
      <c r="E12" s="11">
        <v>15781.89</v>
      </c>
      <c r="H12" s="14"/>
    </row>
    <row r="13" spans="1:8" ht="15.75">
      <c r="A13" s="8" t="s">
        <v>10</v>
      </c>
      <c r="B13" s="10"/>
      <c r="C13" s="10"/>
      <c r="D13" s="10">
        <v>0</v>
      </c>
      <c r="E13" s="11">
        <v>0</v>
      </c>
    </row>
    <row r="14" spans="1:8" s="71" customFormat="1">
      <c r="A14" s="75" t="s">
        <v>90</v>
      </c>
      <c r="B14" s="11">
        <v>775.5</v>
      </c>
      <c r="C14" s="16"/>
      <c r="D14" s="74"/>
      <c r="E14" s="74"/>
    </row>
    <row r="15" spans="1:8">
      <c r="A15" s="7" t="s">
        <v>14</v>
      </c>
      <c r="B15" s="5">
        <f>B4-B6+B14</f>
        <v>46349.89</v>
      </c>
      <c r="C15" s="5">
        <f>C4-C6+C14</f>
        <v>28607.009999999995</v>
      </c>
    </row>
    <row r="16" spans="1:8" s="76" customFormat="1"/>
    <row r="17" spans="1:8">
      <c r="A17" s="164" t="s">
        <v>27</v>
      </c>
      <c r="B17" s="164"/>
      <c r="C17" s="21">
        <v>2326.4499999999998</v>
      </c>
      <c r="D17">
        <v>11632.26</v>
      </c>
    </row>
    <row r="18" spans="1:8">
      <c r="A18" s="71"/>
      <c r="B18" s="71"/>
      <c r="C18" s="71"/>
      <c r="D18" s="71"/>
      <c r="E18" s="71"/>
      <c r="F18" s="71"/>
      <c r="G18" s="71"/>
      <c r="H18" s="71"/>
    </row>
    <row r="19" spans="1:8">
      <c r="A19" s="34" t="s">
        <v>32</v>
      </c>
      <c r="B19" s="22"/>
      <c r="C19" s="22"/>
      <c r="D19" s="41"/>
      <c r="E19" s="22"/>
      <c r="F19" s="22"/>
      <c r="G19" s="22"/>
      <c r="H19" s="22"/>
    </row>
    <row r="20" spans="1:8">
      <c r="A20" s="156" t="s">
        <v>43</v>
      </c>
      <c r="B20" s="156"/>
      <c r="C20" s="156"/>
      <c r="D20" s="156"/>
      <c r="E20" s="156"/>
      <c r="F20" s="40" t="s">
        <v>63</v>
      </c>
      <c r="G20" s="22"/>
      <c r="H20" s="22"/>
    </row>
    <row r="21" spans="1:8">
      <c r="A21" s="69" t="s">
        <v>44</v>
      </c>
      <c r="B21" s="69"/>
      <c r="C21" s="41"/>
      <c r="D21" s="41"/>
      <c r="E21" s="22"/>
      <c r="F21" s="22"/>
      <c r="G21" s="22"/>
      <c r="H21" s="22"/>
    </row>
    <row r="22" spans="1:8">
      <c r="A22" s="70" t="s">
        <v>33</v>
      </c>
      <c r="B22" s="70"/>
      <c r="C22" s="41"/>
      <c r="D22" s="41"/>
      <c r="E22" s="22"/>
      <c r="F22" s="22"/>
      <c r="G22" s="22"/>
      <c r="H22" s="22"/>
    </row>
    <row r="23" spans="1:8">
      <c r="A23" s="36"/>
      <c r="B23" s="41"/>
      <c r="C23" s="41"/>
      <c r="D23" s="41"/>
      <c r="E23" s="22"/>
      <c r="F23" s="22"/>
      <c r="G23" s="22"/>
      <c r="H23" s="22"/>
    </row>
    <row r="24" spans="1:8">
      <c r="A24" s="42" t="s">
        <v>18</v>
      </c>
      <c r="B24" s="22" t="s">
        <v>19</v>
      </c>
      <c r="C24" s="42"/>
      <c r="D24" s="22"/>
      <c r="E24" s="22"/>
      <c r="F24" s="22"/>
      <c r="G24" s="22"/>
      <c r="H24" s="22"/>
    </row>
    <row r="25" spans="1:8">
      <c r="A25" s="12" t="s">
        <v>38</v>
      </c>
      <c r="B25" s="31">
        <v>1144</v>
      </c>
      <c r="C25" s="31"/>
      <c r="D25" s="31"/>
      <c r="E25" s="22"/>
      <c r="F25" s="40" t="s">
        <v>128</v>
      </c>
      <c r="G25" s="22"/>
      <c r="H25" s="22"/>
    </row>
    <row r="26" spans="1:8">
      <c r="A26" s="36"/>
      <c r="B26" s="41"/>
      <c r="C26" s="41"/>
      <c r="D26" s="41"/>
      <c r="E26" s="22"/>
      <c r="F26" s="22"/>
      <c r="G26" s="22"/>
      <c r="H26" s="22"/>
    </row>
    <row r="27" spans="1:8" s="76" customFormat="1" ht="15.75">
      <c r="B27" s="154" t="s">
        <v>101</v>
      </c>
      <c r="C27" s="154"/>
      <c r="D27" s="41"/>
      <c r="E27" s="22"/>
      <c r="F27" s="22"/>
      <c r="G27" s="22"/>
      <c r="H27" s="22"/>
    </row>
    <row r="28" spans="1:8" s="76" customFormat="1" ht="15.75">
      <c r="B28" s="3" t="s">
        <v>0</v>
      </c>
      <c r="C28" s="4" t="s">
        <v>1</v>
      </c>
      <c r="D28" s="41"/>
      <c r="E28" s="22"/>
      <c r="F28" s="22"/>
      <c r="G28" s="22"/>
      <c r="H28" s="22"/>
    </row>
    <row r="29" spans="1:8">
      <c r="A29" s="12" t="s">
        <v>15</v>
      </c>
      <c r="B29" s="27">
        <v>46349.89</v>
      </c>
      <c r="C29" s="31">
        <v>28607.01</v>
      </c>
      <c r="D29" s="22"/>
      <c r="E29" s="39"/>
      <c r="F29" s="22"/>
      <c r="G29" s="39"/>
      <c r="H29" s="22"/>
    </row>
    <row r="30" spans="1:8">
      <c r="A30" s="12" t="s">
        <v>42</v>
      </c>
      <c r="B30" s="27"/>
      <c r="C30" s="31"/>
      <c r="D30" s="22"/>
      <c r="E30" s="22"/>
      <c r="F30" s="22"/>
      <c r="G30" s="22"/>
      <c r="H30" s="22"/>
    </row>
    <row r="31" spans="1:8">
      <c r="A31" s="12" t="s">
        <v>74</v>
      </c>
      <c r="B31" s="27"/>
      <c r="C31" s="31"/>
      <c r="D31" s="22"/>
      <c r="E31" s="22"/>
      <c r="F31" s="22"/>
      <c r="G31" s="22"/>
      <c r="H31" s="22"/>
    </row>
    <row r="32" spans="1:8" s="82" customFormat="1">
      <c r="A32" s="12" t="s">
        <v>124</v>
      </c>
      <c r="B32" s="27"/>
      <c r="C32" s="31">
        <v>5172.76</v>
      </c>
      <c r="D32" s="22"/>
      <c r="E32" s="22"/>
      <c r="F32" s="22"/>
      <c r="G32" s="22"/>
      <c r="H32" s="22"/>
    </row>
    <row r="33" spans="1:10" s="78" customFormat="1">
      <c r="A33" s="12" t="s">
        <v>106</v>
      </c>
      <c r="B33" s="27"/>
      <c r="C33" s="33">
        <v>5821.26</v>
      </c>
      <c r="D33" s="22">
        <v>1000</v>
      </c>
      <c r="E33" s="22"/>
      <c r="F33" s="22"/>
      <c r="G33" s="22"/>
      <c r="H33" s="22"/>
    </row>
    <row r="34" spans="1:10">
      <c r="A34" s="12" t="s">
        <v>75</v>
      </c>
      <c r="B34" s="27"/>
      <c r="C34" s="31"/>
      <c r="D34" s="22"/>
      <c r="E34" s="22"/>
      <c r="F34" s="22"/>
      <c r="G34" s="22"/>
      <c r="H34" s="22"/>
    </row>
    <row r="35" spans="1:10" s="71" customFormat="1">
      <c r="A35" s="12" t="s">
        <v>85</v>
      </c>
      <c r="B35" s="27">
        <v>1173.8699999999999</v>
      </c>
      <c r="C35" s="31"/>
      <c r="D35" s="22"/>
      <c r="E35" s="22"/>
      <c r="F35" s="22"/>
      <c r="G35" s="22"/>
      <c r="H35" s="22"/>
    </row>
    <row r="36" spans="1:10">
      <c r="A36" s="12" t="s">
        <v>65</v>
      </c>
      <c r="B36" s="27">
        <v>928.34</v>
      </c>
      <c r="C36" s="31"/>
      <c r="D36" s="22"/>
      <c r="E36" s="22"/>
      <c r="F36" s="22"/>
      <c r="G36" s="22"/>
      <c r="H36" s="22"/>
    </row>
    <row r="37" spans="1:10">
      <c r="A37" s="22"/>
      <c r="B37" s="22"/>
      <c r="C37" s="22"/>
      <c r="D37" s="22"/>
      <c r="E37" s="22"/>
      <c r="F37" s="22"/>
      <c r="G37" s="22"/>
      <c r="H37" s="22"/>
    </row>
    <row r="38" spans="1:10">
      <c r="A38" s="22"/>
      <c r="B38" s="162" t="s">
        <v>102</v>
      </c>
      <c r="C38" s="162"/>
      <c r="D38" s="22"/>
      <c r="E38" s="22"/>
      <c r="F38" s="22"/>
      <c r="G38" s="22"/>
      <c r="H38" s="22"/>
      <c r="J38" s="111" t="s">
        <v>82</v>
      </c>
    </row>
    <row r="39" spans="1:10">
      <c r="A39" s="12" t="s">
        <v>82</v>
      </c>
      <c r="B39" s="27">
        <v>46349.89</v>
      </c>
      <c r="C39" s="27">
        <f>C15</f>
        <v>28607.009999999995</v>
      </c>
      <c r="D39" s="43">
        <f>B39-C39</f>
        <v>17742.880000000005</v>
      </c>
      <c r="E39" s="22"/>
      <c r="F39" s="22"/>
      <c r="G39" s="44"/>
      <c r="H39" s="22"/>
      <c r="J39" s="111" t="s">
        <v>140</v>
      </c>
    </row>
    <row r="40" spans="1:10" s="71" customFormat="1">
      <c r="A40" s="12" t="s">
        <v>83</v>
      </c>
      <c r="B40" s="27">
        <v>44247.68</v>
      </c>
      <c r="C40" s="27">
        <v>26500</v>
      </c>
      <c r="D40" s="43">
        <f t="shared" ref="D40:D48" si="0">B40-C40</f>
        <v>17747.68</v>
      </c>
      <c r="E40" s="22"/>
      <c r="F40" s="22"/>
      <c r="G40" s="44"/>
      <c r="H40" s="22"/>
      <c r="J40" s="111" t="s">
        <v>83</v>
      </c>
    </row>
    <row r="41" spans="1:10">
      <c r="A41" s="12" t="s">
        <v>36</v>
      </c>
      <c r="B41" s="45">
        <v>11654.07</v>
      </c>
      <c r="C41" s="57">
        <v>5000</v>
      </c>
      <c r="D41" s="43">
        <f t="shared" si="0"/>
        <v>6654.07</v>
      </c>
      <c r="E41" s="22"/>
      <c r="F41" s="39"/>
      <c r="G41" s="23"/>
      <c r="H41" s="107" t="s">
        <v>165</v>
      </c>
      <c r="J41" s="111" t="s">
        <v>167</v>
      </c>
    </row>
    <row r="42" spans="1:10" s="71" customFormat="1">
      <c r="A42" s="12" t="s">
        <v>84</v>
      </c>
      <c r="B42" s="45"/>
      <c r="C42" s="72"/>
      <c r="D42" s="43">
        <f t="shared" si="0"/>
        <v>0</v>
      </c>
      <c r="E42" s="22"/>
      <c r="F42" s="22"/>
      <c r="G42" s="23"/>
      <c r="H42" s="107" t="s">
        <v>166</v>
      </c>
      <c r="J42" s="111" t="s">
        <v>159</v>
      </c>
    </row>
    <row r="43" spans="1:10" s="71" customFormat="1">
      <c r="A43" s="12" t="s">
        <v>86</v>
      </c>
      <c r="B43" s="45">
        <v>1165.4100000000001</v>
      </c>
      <c r="C43" s="72">
        <v>165.41</v>
      </c>
      <c r="D43" s="43">
        <f t="shared" si="0"/>
        <v>1000.0000000000001</v>
      </c>
      <c r="E43" s="22"/>
      <c r="F43" s="22"/>
      <c r="G43" s="23"/>
      <c r="H43" s="22"/>
      <c r="J43" s="111" t="s">
        <v>168</v>
      </c>
    </row>
    <row r="44" spans="1:10" s="71" customFormat="1">
      <c r="A44" s="12" t="s">
        <v>81</v>
      </c>
      <c r="B44" s="73">
        <v>0</v>
      </c>
      <c r="C44" s="72"/>
      <c r="D44" s="43">
        <f t="shared" si="0"/>
        <v>0</v>
      </c>
      <c r="E44" s="22"/>
      <c r="F44" s="22"/>
      <c r="G44" s="23"/>
      <c r="H44" s="22"/>
      <c r="J44" s="111" t="s">
        <v>36</v>
      </c>
    </row>
    <row r="45" spans="1:10">
      <c r="A45" s="12" t="s">
        <v>77</v>
      </c>
      <c r="B45" s="73">
        <v>0</v>
      </c>
      <c r="C45" s="45"/>
      <c r="D45" s="43">
        <f t="shared" si="0"/>
        <v>0</v>
      </c>
      <c r="E45" s="22"/>
      <c r="F45" s="22"/>
      <c r="G45" s="23"/>
      <c r="H45" s="22"/>
      <c r="J45" s="111" t="s">
        <v>181</v>
      </c>
    </row>
    <row r="46" spans="1:10">
      <c r="A46" s="12" t="s">
        <v>87</v>
      </c>
      <c r="B46" s="73">
        <v>0</v>
      </c>
      <c r="C46" s="45">
        <v>2326.5</v>
      </c>
      <c r="D46" s="43">
        <f t="shared" si="0"/>
        <v>-2326.5</v>
      </c>
      <c r="E46" s="22"/>
      <c r="F46" s="22"/>
      <c r="G46" s="23"/>
      <c r="H46" s="22"/>
      <c r="J46" s="116" t="s">
        <v>169</v>
      </c>
    </row>
    <row r="47" spans="1:10">
      <c r="A47" s="12" t="s">
        <v>88</v>
      </c>
      <c r="B47" s="73">
        <v>0</v>
      </c>
      <c r="C47" s="27"/>
      <c r="D47" s="43">
        <f t="shared" si="0"/>
        <v>0</v>
      </c>
      <c r="E47" s="22"/>
      <c r="F47" s="22"/>
      <c r="G47" s="23"/>
      <c r="H47" s="22"/>
      <c r="J47" s="111" t="s">
        <v>182</v>
      </c>
    </row>
    <row r="48" spans="1:10">
      <c r="A48" s="12" t="s">
        <v>89</v>
      </c>
      <c r="B48" s="73">
        <v>0</v>
      </c>
      <c r="C48" s="31"/>
      <c r="D48" s="43">
        <f t="shared" si="0"/>
        <v>0</v>
      </c>
      <c r="E48" s="22"/>
      <c r="F48" s="22"/>
      <c r="G48" s="23"/>
      <c r="H48" s="22"/>
      <c r="J48" s="111" t="s">
        <v>183</v>
      </c>
    </row>
    <row r="49" spans="1:10">
      <c r="A49" s="54" t="s">
        <v>64</v>
      </c>
      <c r="B49" s="55"/>
      <c r="C49" s="55"/>
      <c r="D49" s="55"/>
      <c r="E49" s="22"/>
      <c r="F49" s="22"/>
      <c r="G49" s="22"/>
      <c r="H49" s="22"/>
      <c r="J49" s="111" t="s">
        <v>184</v>
      </c>
    </row>
    <row r="50" spans="1:10">
      <c r="A50" s="54" t="s">
        <v>37</v>
      </c>
      <c r="B50" s="55"/>
      <c r="C50" s="55"/>
      <c r="D50" s="55"/>
      <c r="E50" s="22"/>
      <c r="F50" s="22"/>
      <c r="G50" s="22"/>
      <c r="H50" s="22"/>
      <c r="J50" s="111" t="s">
        <v>84</v>
      </c>
    </row>
    <row r="51" spans="1:10">
      <c r="A51" s="54" t="s">
        <v>39</v>
      </c>
      <c r="B51" s="55"/>
      <c r="C51" s="55"/>
      <c r="D51" s="55"/>
      <c r="E51" s="22"/>
      <c r="F51" s="22"/>
      <c r="G51" s="22"/>
      <c r="H51" s="22"/>
      <c r="J51" s="111" t="s">
        <v>86</v>
      </c>
    </row>
    <row r="52" spans="1:10">
      <c r="A52" s="54" t="s">
        <v>40</v>
      </c>
      <c r="B52" s="55"/>
      <c r="C52" s="56"/>
      <c r="D52" s="56"/>
      <c r="E52" s="22"/>
      <c r="F52" s="22"/>
      <c r="G52" s="22"/>
      <c r="H52" s="22"/>
      <c r="J52" s="111" t="s">
        <v>185</v>
      </c>
    </row>
    <row r="53" spans="1:10">
      <c r="A53" s="46" t="s">
        <v>41</v>
      </c>
      <c r="B53" s="27">
        <f>SUM(B41:B52)</f>
        <v>12819.48</v>
      </c>
      <c r="C53" s="37">
        <f>SUM(C41:C52)</f>
        <v>7491.91</v>
      </c>
      <c r="D53" s="43">
        <f>SUM(D41:D52)</f>
        <v>5327.57</v>
      </c>
      <c r="E53" s="47"/>
      <c r="F53" s="22"/>
      <c r="G53" s="22"/>
      <c r="H53" s="22"/>
      <c r="J53" s="111" t="s">
        <v>186</v>
      </c>
    </row>
    <row r="54" spans="1:10">
      <c r="A54" s="22"/>
      <c r="B54" s="22"/>
      <c r="C54" s="22"/>
      <c r="D54" s="22"/>
      <c r="E54" s="47"/>
      <c r="F54" s="48"/>
      <c r="G54" s="22"/>
      <c r="H54" s="22"/>
      <c r="J54" s="111" t="s">
        <v>81</v>
      </c>
    </row>
    <row r="55" spans="1:10">
      <c r="A55" s="22"/>
      <c r="B55" s="22"/>
      <c r="C55" s="22"/>
      <c r="D55" s="22"/>
      <c r="E55" s="22"/>
      <c r="F55" s="22"/>
      <c r="G55" s="22"/>
      <c r="H55" s="22"/>
      <c r="J55" s="111" t="s">
        <v>170</v>
      </c>
    </row>
    <row r="56" spans="1:10">
      <c r="A56" s="149" t="s">
        <v>58</v>
      </c>
      <c r="B56" s="149"/>
      <c r="C56" s="149"/>
      <c r="D56" s="149"/>
      <c r="E56" s="149"/>
      <c r="F56" s="149"/>
      <c r="G56" s="149"/>
      <c r="H56" s="22"/>
      <c r="J56" s="111" t="s">
        <v>187</v>
      </c>
    </row>
    <row r="57" spans="1:10">
      <c r="A57" s="149"/>
      <c r="B57" s="149"/>
      <c r="C57" s="149"/>
      <c r="D57" s="149"/>
      <c r="E57" s="149"/>
      <c r="F57" s="149"/>
      <c r="G57" s="149"/>
      <c r="H57" s="22"/>
      <c r="J57" s="111" t="s">
        <v>188</v>
      </c>
    </row>
    <row r="58" spans="1:10">
      <c r="A58" s="160" t="s">
        <v>45</v>
      </c>
      <c r="B58" s="160"/>
      <c r="C58" s="160"/>
      <c r="D58" s="160"/>
      <c r="E58" s="22"/>
      <c r="F58" s="22"/>
      <c r="G58" s="22"/>
      <c r="H58" s="22"/>
      <c r="J58" s="111" t="s">
        <v>189</v>
      </c>
    </row>
    <row r="59" spans="1:10">
      <c r="A59" s="161" t="s">
        <v>47</v>
      </c>
      <c r="B59" s="161"/>
      <c r="C59" s="161"/>
      <c r="D59" s="161"/>
      <c r="E59" s="161"/>
      <c r="F59" s="161"/>
      <c r="G59" s="22"/>
      <c r="H59" s="22"/>
      <c r="J59" s="111" t="s">
        <v>190</v>
      </c>
    </row>
    <row r="60" spans="1:10">
      <c r="A60" s="155" t="s">
        <v>46</v>
      </c>
      <c r="B60" s="155"/>
      <c r="C60" s="155"/>
      <c r="D60" s="155"/>
      <c r="E60" s="155"/>
      <c r="F60" s="155"/>
      <c r="G60" s="22"/>
      <c r="H60" s="22"/>
      <c r="J60" s="111" t="s">
        <v>191</v>
      </c>
    </row>
    <row r="61" spans="1:10">
      <c r="A61" s="148" t="s">
        <v>48</v>
      </c>
      <c r="B61" s="148"/>
      <c r="C61" s="148"/>
      <c r="D61" s="148"/>
      <c r="E61" s="148"/>
      <c r="F61" s="49"/>
      <c r="G61" s="49"/>
      <c r="H61" s="49"/>
      <c r="J61" s="111" t="s">
        <v>192</v>
      </c>
    </row>
    <row r="62" spans="1:10">
      <c r="A62" s="148"/>
      <c r="B62" s="148"/>
      <c r="C62" s="148"/>
      <c r="D62" s="148"/>
      <c r="E62" s="148"/>
      <c r="F62" s="22"/>
      <c r="G62" s="22"/>
      <c r="H62" s="22"/>
      <c r="J62" s="116" t="s">
        <v>193</v>
      </c>
    </row>
    <row r="63" spans="1:10">
      <c r="A63" s="151" t="s">
        <v>50</v>
      </c>
      <c r="B63" s="151"/>
      <c r="C63" s="151"/>
      <c r="D63" s="50"/>
      <c r="E63" s="50"/>
      <c r="F63" s="22"/>
      <c r="G63" s="22"/>
      <c r="H63" s="22"/>
      <c r="J63" s="116" t="s">
        <v>37</v>
      </c>
    </row>
    <row r="64" spans="1:10">
      <c r="A64" s="158" t="s">
        <v>51</v>
      </c>
      <c r="B64" s="158"/>
      <c r="C64" s="158"/>
      <c r="D64" s="158"/>
      <c r="E64" s="158"/>
      <c r="F64" s="50"/>
      <c r="G64" s="22"/>
      <c r="H64" s="22"/>
      <c r="J64" s="116" t="s">
        <v>194</v>
      </c>
    </row>
    <row r="65" spans="1:10">
      <c r="A65" s="159" t="s">
        <v>49</v>
      </c>
      <c r="B65" s="159"/>
      <c r="C65" s="159"/>
      <c r="D65" s="159"/>
      <c r="E65" s="22"/>
      <c r="F65" s="22"/>
      <c r="G65" s="22"/>
      <c r="H65" s="22"/>
      <c r="J65" s="116" t="s">
        <v>39</v>
      </c>
    </row>
    <row r="66" spans="1:10">
      <c r="A66" s="152" t="s">
        <v>52</v>
      </c>
      <c r="B66" s="152"/>
      <c r="C66" s="152"/>
      <c r="D66" s="147" t="s">
        <v>56</v>
      </c>
      <c r="E66" s="147"/>
      <c r="F66" s="22"/>
      <c r="G66" s="22"/>
      <c r="H66" s="22"/>
      <c r="J66" s="108" t="s">
        <v>40</v>
      </c>
    </row>
    <row r="67" spans="1:10">
      <c r="A67" s="157" t="s">
        <v>53</v>
      </c>
      <c r="B67" s="157"/>
      <c r="C67" s="157"/>
      <c r="D67" s="157"/>
      <c r="E67" s="51"/>
      <c r="F67" s="22"/>
      <c r="G67" s="22"/>
      <c r="H67" s="22"/>
    </row>
    <row r="68" spans="1:10">
      <c r="A68" s="155" t="s">
        <v>54</v>
      </c>
      <c r="B68" s="155"/>
      <c r="C68" s="155"/>
      <c r="D68" s="155"/>
      <c r="E68" s="155"/>
      <c r="F68" s="22"/>
      <c r="G68" s="22"/>
      <c r="H68" s="22"/>
    </row>
    <row r="69" spans="1:10">
      <c r="A69" s="156" t="s">
        <v>55</v>
      </c>
      <c r="B69" s="156"/>
      <c r="C69" s="156"/>
      <c r="D69" s="156"/>
      <c r="E69" s="156"/>
      <c r="F69" s="147" t="s">
        <v>57</v>
      </c>
      <c r="G69" s="147"/>
      <c r="H69" s="52"/>
    </row>
    <row r="70" spans="1:10">
      <c r="A70" s="155" t="s">
        <v>59</v>
      </c>
      <c r="B70" s="155"/>
      <c r="C70" s="155"/>
      <c r="D70" s="155"/>
      <c r="E70" s="155"/>
      <c r="F70" s="155"/>
      <c r="G70" s="22"/>
      <c r="H70" s="22"/>
    </row>
    <row r="71" spans="1:10">
      <c r="A71" s="148" t="s">
        <v>61</v>
      </c>
      <c r="B71" s="148"/>
      <c r="C71" s="148"/>
      <c r="D71" s="148"/>
      <c r="E71" s="148"/>
      <c r="F71" s="147" t="s">
        <v>60</v>
      </c>
      <c r="G71" s="147"/>
      <c r="H71" s="22"/>
    </row>
    <row r="72" spans="1:10">
      <c r="A72" s="148"/>
      <c r="B72" s="148"/>
      <c r="C72" s="148"/>
      <c r="D72" s="148"/>
      <c r="E72" s="148"/>
      <c r="F72" s="22"/>
      <c r="G72" s="22"/>
      <c r="H72" s="22"/>
    </row>
    <row r="73" spans="1:10">
      <c r="A73" s="148"/>
      <c r="B73" s="148"/>
      <c r="C73" s="148"/>
      <c r="D73" s="148"/>
      <c r="E73" s="148"/>
      <c r="F73" s="22"/>
      <c r="G73" s="22"/>
      <c r="H73" s="22"/>
    </row>
    <row r="74" spans="1:10">
      <c r="A74" s="148" t="s">
        <v>62</v>
      </c>
      <c r="B74" s="148"/>
      <c r="C74" s="148"/>
      <c r="D74" s="148"/>
      <c r="E74" s="148"/>
      <c r="F74" s="148"/>
      <c r="G74" s="148"/>
      <c r="H74" s="53"/>
    </row>
    <row r="75" spans="1:10">
      <c r="A75" s="22"/>
      <c r="B75" s="22"/>
      <c r="C75" s="22"/>
      <c r="D75" s="22"/>
      <c r="E75" s="22"/>
      <c r="F75" s="22"/>
      <c r="G75" s="22"/>
      <c r="H75" s="22"/>
    </row>
    <row r="76" spans="1:10">
      <c r="A76" s="22"/>
      <c r="B76" s="22"/>
      <c r="C76" s="22"/>
      <c r="D76" s="22"/>
      <c r="E76" s="22"/>
      <c r="F76" s="22"/>
      <c r="G76" s="22"/>
      <c r="H76" s="22"/>
    </row>
    <row r="77" spans="1:10">
      <c r="A77" s="71"/>
      <c r="B77" s="71"/>
      <c r="C77" s="71"/>
      <c r="D77" s="71"/>
      <c r="E77" s="71"/>
      <c r="F77" s="71"/>
      <c r="G77" s="71"/>
      <c r="H77" s="71"/>
    </row>
  </sheetData>
  <mergeCells count="24">
    <mergeCell ref="B1:C1"/>
    <mergeCell ref="B2:C2"/>
    <mergeCell ref="A20:E20"/>
    <mergeCell ref="A56:G57"/>
    <mergeCell ref="A58:D58"/>
    <mergeCell ref="A59:F59"/>
    <mergeCell ref="A60:F60"/>
    <mergeCell ref="A17:B17"/>
    <mergeCell ref="B27:C27"/>
    <mergeCell ref="A71:E73"/>
    <mergeCell ref="F71:G71"/>
    <mergeCell ref="A61:E62"/>
    <mergeCell ref="A63:C63"/>
    <mergeCell ref="A64:E64"/>
    <mergeCell ref="A65:D65"/>
    <mergeCell ref="A66:C66"/>
    <mergeCell ref="D66:E66"/>
    <mergeCell ref="B38:C38"/>
    <mergeCell ref="A74:G74"/>
    <mergeCell ref="A67:D67"/>
    <mergeCell ref="A68:E68"/>
    <mergeCell ref="A69:E69"/>
    <mergeCell ref="F69:G69"/>
    <mergeCell ref="A70:F7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topLeftCell="A25" workbookViewId="0">
      <selection activeCell="B42" sqref="B42"/>
    </sheetView>
  </sheetViews>
  <sheetFormatPr defaultRowHeight="15"/>
  <cols>
    <col min="1" max="1" width="23.5546875" bestFit="1" customWidth="1"/>
    <col min="2" max="2" width="12.44140625" bestFit="1" customWidth="1"/>
    <col min="3" max="5" width="11.44140625" bestFit="1" customWidth="1"/>
    <col min="7" max="7" width="11.44140625" bestFit="1" customWidth="1"/>
    <col min="9" max="9" width="10.44140625" bestFit="1" customWidth="1"/>
  </cols>
  <sheetData>
    <row r="1" spans="1:7" ht="15.75">
      <c r="A1" s="13">
        <v>2006</v>
      </c>
      <c r="B1" s="163"/>
      <c r="C1" s="163"/>
      <c r="D1" s="2"/>
      <c r="E1" s="2"/>
    </row>
    <row r="2" spans="1:7" ht="15.75">
      <c r="B2" s="154" t="s">
        <v>108</v>
      </c>
      <c r="C2" s="154"/>
    </row>
    <row r="3" spans="1:7" ht="15.75">
      <c r="B3" s="3" t="s">
        <v>0</v>
      </c>
      <c r="C3" s="4" t="s">
        <v>1</v>
      </c>
    </row>
    <row r="4" spans="1:7">
      <c r="A4" s="7" t="s">
        <v>8</v>
      </c>
      <c r="B4" s="5">
        <v>100000</v>
      </c>
      <c r="C4" s="9"/>
    </row>
    <row r="5" spans="1:7">
      <c r="A5" s="7" t="s">
        <v>20</v>
      </c>
      <c r="B5" s="5">
        <v>26706.78</v>
      </c>
      <c r="C5" s="11">
        <v>13304.49</v>
      </c>
    </row>
    <row r="6" spans="1:7" ht="15.75">
      <c r="A6" s="7" t="s">
        <v>9</v>
      </c>
      <c r="B6" s="5">
        <f>SUM(D7:D14)</f>
        <v>56685.68</v>
      </c>
      <c r="C6" s="5">
        <f>SUM(E7:E14)</f>
        <v>59051.94</v>
      </c>
      <c r="D6" s="3" t="s">
        <v>0</v>
      </c>
      <c r="E6" s="4" t="s">
        <v>1</v>
      </c>
    </row>
    <row r="7" spans="1:7">
      <c r="A7" s="1" t="s">
        <v>11</v>
      </c>
      <c r="B7" s="10"/>
      <c r="C7" s="10"/>
      <c r="D7" s="11">
        <v>8411.65</v>
      </c>
      <c r="E7" s="11">
        <v>8411.65</v>
      </c>
    </row>
    <row r="8" spans="1:7" ht="15.75">
      <c r="A8" s="1" t="s">
        <v>12</v>
      </c>
      <c r="B8" s="10"/>
      <c r="C8" s="10"/>
      <c r="D8" s="11">
        <v>36949.61</v>
      </c>
      <c r="E8" s="79">
        <v>38168.370000000003</v>
      </c>
    </row>
    <row r="9" spans="1:7">
      <c r="A9" s="1" t="s">
        <v>13</v>
      </c>
      <c r="B9" s="10"/>
      <c r="C9" s="10"/>
      <c r="D9" s="11">
        <v>1770.52</v>
      </c>
      <c r="E9" s="11"/>
    </row>
    <row r="10" spans="1:7">
      <c r="A10" s="19" t="s">
        <v>23</v>
      </c>
      <c r="B10" s="10"/>
      <c r="C10" s="10"/>
      <c r="D10" s="11">
        <v>5473.82</v>
      </c>
      <c r="E10" s="11"/>
    </row>
    <row r="11" spans="1:7">
      <c r="A11" s="1" t="s">
        <v>17</v>
      </c>
      <c r="B11" s="10"/>
      <c r="C11" s="10"/>
      <c r="D11" s="11">
        <v>4080.08</v>
      </c>
      <c r="E11" s="11">
        <v>10431.92</v>
      </c>
      <c r="G11" s="14"/>
    </row>
    <row r="12" spans="1:7">
      <c r="A12" s="1" t="s">
        <v>24</v>
      </c>
      <c r="B12" s="10"/>
      <c r="C12" s="10"/>
      <c r="D12" s="11"/>
      <c r="E12" s="11">
        <v>2040</v>
      </c>
    </row>
    <row r="13" spans="1:7" s="78" customFormat="1">
      <c r="A13" s="75" t="s">
        <v>90</v>
      </c>
      <c r="B13" s="11">
        <v>342.07</v>
      </c>
      <c r="C13" s="10"/>
      <c r="D13" s="11"/>
      <c r="E13" s="11"/>
    </row>
    <row r="14" spans="1:7" ht="15.75">
      <c r="A14" s="8" t="s">
        <v>10</v>
      </c>
      <c r="B14" s="10"/>
      <c r="C14" s="10"/>
      <c r="D14" s="10">
        <v>0</v>
      </c>
      <c r="E14" s="11">
        <v>0</v>
      </c>
    </row>
    <row r="15" spans="1:7">
      <c r="A15" s="7" t="s">
        <v>14</v>
      </c>
      <c r="B15" s="5">
        <f>B4-B6+B13</f>
        <v>43656.39</v>
      </c>
      <c r="C15" s="5">
        <f>C4-C6</f>
        <v>-59051.94</v>
      </c>
    </row>
    <row r="17" spans="1:8" ht="15.75">
      <c r="A17" s="78"/>
      <c r="B17" s="3" t="s">
        <v>0</v>
      </c>
      <c r="C17" s="4" t="s">
        <v>1</v>
      </c>
      <c r="D17" s="78"/>
    </row>
    <row r="18" spans="1:8">
      <c r="A18" s="1" t="s">
        <v>112</v>
      </c>
      <c r="B18" s="5">
        <v>124714.9</v>
      </c>
      <c r="C18" s="5"/>
      <c r="D18" s="78"/>
    </row>
    <row r="19" spans="1:8">
      <c r="A19" s="164" t="s">
        <v>29</v>
      </c>
      <c r="B19" s="164"/>
      <c r="C19" s="21">
        <v>1636.54</v>
      </c>
      <c r="D19" s="22" t="s">
        <v>28</v>
      </c>
    </row>
    <row r="20" spans="1:8">
      <c r="A20" s="78"/>
      <c r="B20" s="78"/>
      <c r="C20" s="78"/>
      <c r="D20" s="78"/>
      <c r="E20" s="78"/>
      <c r="F20" s="78"/>
      <c r="G20" s="78"/>
      <c r="H20" s="78"/>
    </row>
    <row r="21" spans="1:8" s="78" customFormat="1">
      <c r="B21" s="78" t="s">
        <v>107</v>
      </c>
    </row>
    <row r="22" spans="1:8">
      <c r="A22" s="34" t="s">
        <v>32</v>
      </c>
      <c r="B22" s="22"/>
      <c r="C22" s="22"/>
      <c r="D22" s="41"/>
      <c r="E22" s="22"/>
      <c r="F22" s="22"/>
      <c r="G22" s="22"/>
      <c r="H22" s="22"/>
    </row>
    <row r="23" spans="1:8">
      <c r="A23" s="156" t="s">
        <v>43</v>
      </c>
      <c r="B23" s="156"/>
      <c r="C23" s="156"/>
      <c r="D23" s="156"/>
      <c r="E23" s="156"/>
      <c r="F23" s="40" t="s">
        <v>63</v>
      </c>
      <c r="G23" s="22"/>
      <c r="H23" s="22"/>
    </row>
    <row r="24" spans="1:8">
      <c r="A24" s="77" t="s">
        <v>44</v>
      </c>
      <c r="B24" s="77"/>
      <c r="C24" s="41"/>
      <c r="D24" s="41"/>
      <c r="E24" s="22"/>
      <c r="F24" s="22"/>
      <c r="G24" s="22"/>
      <c r="H24" s="22"/>
    </row>
    <row r="25" spans="1:8">
      <c r="A25" s="70" t="s">
        <v>33</v>
      </c>
      <c r="B25" s="70"/>
      <c r="C25" s="41"/>
      <c r="D25" s="41"/>
      <c r="E25" s="22"/>
      <c r="F25" s="22"/>
      <c r="G25" s="22"/>
      <c r="H25" s="22"/>
    </row>
    <row r="26" spans="1:8">
      <c r="A26" s="36"/>
      <c r="B26" s="41"/>
      <c r="C26" s="41"/>
      <c r="D26" s="41"/>
      <c r="E26" s="22"/>
      <c r="F26" s="22"/>
      <c r="G26" s="22"/>
      <c r="H26" s="22"/>
    </row>
    <row r="27" spans="1:8">
      <c r="A27" s="42" t="s">
        <v>18</v>
      </c>
      <c r="B27" s="22" t="s">
        <v>19</v>
      </c>
      <c r="C27" s="42"/>
      <c r="D27" s="22"/>
      <c r="E27" s="22"/>
      <c r="F27" s="22"/>
      <c r="G27" s="22"/>
      <c r="H27" s="22"/>
    </row>
    <row r="28" spans="1:8">
      <c r="A28" s="12" t="s">
        <v>38</v>
      </c>
      <c r="B28" s="31"/>
      <c r="C28" s="31"/>
      <c r="D28" s="31"/>
      <c r="E28" s="22"/>
      <c r="F28" s="40" t="s">
        <v>129</v>
      </c>
      <c r="G28" s="22"/>
      <c r="H28" s="22"/>
    </row>
    <row r="29" spans="1:8">
      <c r="A29" s="36"/>
      <c r="B29" s="41"/>
      <c r="C29" s="41"/>
      <c r="D29" s="41"/>
      <c r="E29" s="22"/>
      <c r="F29" s="22"/>
      <c r="G29" s="22"/>
      <c r="H29" s="22"/>
    </row>
    <row r="30" spans="1:8" ht="15.75">
      <c r="A30" s="78"/>
      <c r="B30" s="154" t="s">
        <v>109</v>
      </c>
      <c r="C30" s="154"/>
      <c r="D30" s="41" t="s">
        <v>116</v>
      </c>
      <c r="E30" s="22"/>
      <c r="F30" s="22"/>
      <c r="G30" s="22"/>
      <c r="H30" s="22"/>
    </row>
    <row r="31" spans="1:8" ht="15.75">
      <c r="A31" s="78"/>
      <c r="B31" s="3" t="s">
        <v>0</v>
      </c>
      <c r="C31" s="4" t="s">
        <v>1</v>
      </c>
      <c r="D31" s="41"/>
      <c r="E31" s="22"/>
      <c r="F31" s="22"/>
      <c r="G31" s="22"/>
      <c r="H31" s="22"/>
    </row>
    <row r="32" spans="1:8">
      <c r="A32" s="12" t="s">
        <v>15</v>
      </c>
      <c r="B32" s="27">
        <v>43626.39</v>
      </c>
      <c r="C32" s="37"/>
      <c r="D32" s="22"/>
      <c r="E32" s="39"/>
      <c r="F32" s="22"/>
      <c r="G32" s="39"/>
      <c r="H32" s="22"/>
    </row>
    <row r="33" spans="1:12">
      <c r="A33" s="12" t="s">
        <v>42</v>
      </c>
      <c r="B33" s="27"/>
      <c r="C33" s="31"/>
      <c r="D33" s="22"/>
      <c r="E33" s="22"/>
      <c r="F33" s="22"/>
      <c r="G33" s="22"/>
      <c r="H33" s="22"/>
    </row>
    <row r="34" spans="1:12">
      <c r="A34" s="12" t="s">
        <v>74</v>
      </c>
      <c r="B34" s="27">
        <v>120</v>
      </c>
      <c r="C34" s="31"/>
      <c r="D34" s="23">
        <v>24</v>
      </c>
      <c r="E34" s="23"/>
      <c r="F34" s="22"/>
      <c r="G34" s="22"/>
      <c r="H34" s="22"/>
    </row>
    <row r="35" spans="1:12" s="78" customFormat="1">
      <c r="A35" s="12" t="s">
        <v>111</v>
      </c>
      <c r="B35" s="27"/>
      <c r="C35" s="31">
        <v>5821.26</v>
      </c>
      <c r="D35" s="23">
        <v>1000</v>
      </c>
      <c r="E35" s="23"/>
      <c r="F35" s="22"/>
      <c r="G35" s="22"/>
      <c r="H35" s="22"/>
    </row>
    <row r="36" spans="1:12">
      <c r="A36" s="12" t="s">
        <v>75</v>
      </c>
      <c r="B36" s="27"/>
      <c r="C36" s="31"/>
      <c r="D36" s="23"/>
      <c r="E36" s="23"/>
      <c r="F36" s="22"/>
      <c r="G36" s="39"/>
      <c r="H36" s="22"/>
      <c r="I36" s="14"/>
    </row>
    <row r="37" spans="1:12" s="82" customFormat="1">
      <c r="A37" s="12" t="s">
        <v>124</v>
      </c>
      <c r="B37" s="27"/>
      <c r="C37" s="31">
        <v>3383.76</v>
      </c>
      <c r="D37" s="23"/>
      <c r="E37" s="23"/>
      <c r="F37" s="22"/>
      <c r="G37" s="39"/>
      <c r="H37" s="22"/>
      <c r="I37" s="14"/>
    </row>
    <row r="38" spans="1:12" s="78" customFormat="1">
      <c r="A38" s="12" t="s">
        <v>115</v>
      </c>
      <c r="B38" s="27">
        <v>3240</v>
      </c>
      <c r="C38" s="31"/>
      <c r="D38" s="23">
        <v>180.43</v>
      </c>
      <c r="E38" s="23"/>
      <c r="F38" s="22"/>
      <c r="G38" s="39"/>
      <c r="H38" s="22"/>
      <c r="I38" s="14"/>
    </row>
    <row r="39" spans="1:12" s="78" customFormat="1">
      <c r="A39" s="12" t="s">
        <v>114</v>
      </c>
      <c r="B39" s="27">
        <v>3000</v>
      </c>
      <c r="C39" s="31"/>
      <c r="D39" s="23">
        <v>3000</v>
      </c>
      <c r="E39" s="23"/>
      <c r="F39" s="22"/>
      <c r="G39" s="39"/>
      <c r="H39" s="22"/>
      <c r="I39" s="14"/>
    </row>
    <row r="40" spans="1:12" s="78" customFormat="1">
      <c r="A40" s="12" t="s">
        <v>113</v>
      </c>
      <c r="B40" s="27">
        <v>170000</v>
      </c>
      <c r="C40" s="31"/>
      <c r="D40" s="22"/>
      <c r="E40" s="22"/>
      <c r="F40" s="22"/>
      <c r="G40" s="39"/>
      <c r="H40" s="22"/>
      <c r="I40" s="14"/>
    </row>
    <row r="41" spans="1:12">
      <c r="A41" s="12" t="s">
        <v>85</v>
      </c>
      <c r="B41" s="27">
        <v>10622.02</v>
      </c>
      <c r="C41" s="31"/>
      <c r="D41" s="22"/>
      <c r="E41" s="22"/>
      <c r="F41" s="22"/>
      <c r="G41" s="22"/>
      <c r="H41" s="22"/>
    </row>
    <row r="42" spans="1:12">
      <c r="A42" s="12" t="s">
        <v>65</v>
      </c>
      <c r="B42" s="27">
        <v>5613.21</v>
      </c>
      <c r="C42" s="31"/>
      <c r="D42" s="22"/>
      <c r="E42" s="22"/>
      <c r="F42" s="22"/>
      <c r="G42" s="22"/>
      <c r="H42" s="22"/>
    </row>
    <row r="43" spans="1:12">
      <c r="A43" s="22"/>
      <c r="B43" s="22"/>
      <c r="C43" s="22"/>
      <c r="D43" s="22"/>
      <c r="E43" s="22"/>
      <c r="F43" s="22"/>
      <c r="G43" s="22"/>
      <c r="H43" s="22"/>
    </row>
    <row r="44" spans="1:12" ht="15.75">
      <c r="A44" s="22"/>
      <c r="B44" s="154" t="s">
        <v>110</v>
      </c>
      <c r="C44" s="154"/>
      <c r="D44" s="22"/>
      <c r="E44" s="22"/>
      <c r="F44" s="22"/>
      <c r="G44" s="22"/>
      <c r="H44" s="22"/>
      <c r="L44" s="111" t="s">
        <v>82</v>
      </c>
    </row>
    <row r="45" spans="1:12">
      <c r="A45" s="12" t="s">
        <v>82</v>
      </c>
      <c r="B45" s="27">
        <v>43656.59</v>
      </c>
      <c r="C45" s="37"/>
      <c r="D45" s="43">
        <f>B45-C45</f>
        <v>43656.59</v>
      </c>
      <c r="E45" s="22"/>
      <c r="F45" s="39"/>
      <c r="G45" s="44"/>
      <c r="H45" s="22"/>
      <c r="L45" s="111" t="s">
        <v>140</v>
      </c>
    </row>
    <row r="46" spans="1:12">
      <c r="A46" s="12" t="s">
        <v>83</v>
      </c>
      <c r="B46" s="27">
        <v>40656.39</v>
      </c>
      <c r="C46" s="37">
        <v>22222</v>
      </c>
      <c r="D46" s="43">
        <f t="shared" ref="D46:D54" si="0">B46-C46</f>
        <v>18434.39</v>
      </c>
      <c r="E46" s="22"/>
      <c r="F46" s="22"/>
      <c r="G46" s="44"/>
      <c r="H46" s="107" t="s">
        <v>165</v>
      </c>
      <c r="L46" s="111" t="s">
        <v>83</v>
      </c>
    </row>
    <row r="47" spans="1:12">
      <c r="A47" s="12" t="s">
        <v>36</v>
      </c>
      <c r="B47" s="45">
        <v>10043.56</v>
      </c>
      <c r="C47" s="57">
        <v>5000</v>
      </c>
      <c r="D47" s="43">
        <f t="shared" si="0"/>
        <v>5043.5599999999995</v>
      </c>
      <c r="E47" s="22"/>
      <c r="F47" s="22"/>
      <c r="G47" s="23"/>
      <c r="H47" s="107" t="s">
        <v>166</v>
      </c>
      <c r="L47" s="111" t="s">
        <v>167</v>
      </c>
    </row>
    <row r="48" spans="1:12">
      <c r="A48" s="12" t="s">
        <v>84</v>
      </c>
      <c r="B48" s="45"/>
      <c r="C48" s="72"/>
      <c r="D48" s="43">
        <f t="shared" si="0"/>
        <v>0</v>
      </c>
      <c r="E48" s="22"/>
      <c r="F48" s="22"/>
      <c r="G48" s="23"/>
      <c r="H48" s="22"/>
      <c r="L48" s="111" t="s">
        <v>159</v>
      </c>
    </row>
    <row r="49" spans="1:12">
      <c r="A49" s="12" t="s">
        <v>86</v>
      </c>
      <c r="B49" s="45"/>
      <c r="C49" s="72"/>
      <c r="D49" s="43">
        <f t="shared" si="0"/>
        <v>0</v>
      </c>
      <c r="E49" s="22"/>
      <c r="F49" s="22"/>
      <c r="G49" s="23"/>
      <c r="H49" s="22"/>
      <c r="L49" s="111" t="s">
        <v>168</v>
      </c>
    </row>
    <row r="50" spans="1:12">
      <c r="A50" s="12" t="s">
        <v>81</v>
      </c>
      <c r="B50" s="73">
        <v>0</v>
      </c>
      <c r="C50" s="72"/>
      <c r="D50" s="43">
        <f t="shared" si="0"/>
        <v>0</v>
      </c>
      <c r="E50" s="22"/>
      <c r="F50" s="22"/>
      <c r="G50" s="23"/>
      <c r="H50" s="22"/>
      <c r="L50" s="111" t="s">
        <v>36</v>
      </c>
    </row>
    <row r="51" spans="1:12">
      <c r="A51" s="12" t="s">
        <v>87</v>
      </c>
      <c r="B51" s="73">
        <v>0</v>
      </c>
      <c r="C51" s="45"/>
      <c r="D51" s="43">
        <f t="shared" si="0"/>
        <v>0</v>
      </c>
      <c r="E51" s="22"/>
      <c r="F51" s="22"/>
      <c r="G51" s="23"/>
      <c r="H51" s="22"/>
      <c r="L51" s="111" t="s">
        <v>181</v>
      </c>
    </row>
    <row r="52" spans="1:12">
      <c r="A52" s="12" t="s">
        <v>105</v>
      </c>
      <c r="B52" s="73">
        <v>0</v>
      </c>
      <c r="C52" s="45">
        <v>1636.54</v>
      </c>
      <c r="D52" s="43">
        <f t="shared" si="0"/>
        <v>-1636.54</v>
      </c>
      <c r="E52" s="22"/>
      <c r="F52" s="22"/>
      <c r="G52" s="23"/>
      <c r="H52" s="22"/>
      <c r="L52" s="116" t="s">
        <v>169</v>
      </c>
    </row>
    <row r="53" spans="1:12">
      <c r="A53" s="12" t="s">
        <v>104</v>
      </c>
      <c r="B53" s="73">
        <v>0</v>
      </c>
      <c r="C53" s="27"/>
      <c r="D53" s="43">
        <f t="shared" si="0"/>
        <v>0</v>
      </c>
      <c r="E53" s="22"/>
      <c r="F53" s="22"/>
      <c r="G53" s="23"/>
      <c r="H53" s="22"/>
      <c r="L53" s="111" t="s">
        <v>182</v>
      </c>
    </row>
    <row r="54" spans="1:12">
      <c r="A54" s="12" t="s">
        <v>103</v>
      </c>
      <c r="B54" s="45">
        <v>5523.96</v>
      </c>
      <c r="C54" s="31">
        <v>2222</v>
      </c>
      <c r="D54" s="43">
        <f t="shared" si="0"/>
        <v>3301.96</v>
      </c>
      <c r="E54" s="22"/>
      <c r="F54" s="22"/>
      <c r="G54" s="23"/>
      <c r="H54" s="22"/>
      <c r="L54" s="111" t="s">
        <v>183</v>
      </c>
    </row>
    <row r="55" spans="1:12">
      <c r="A55" s="54" t="s">
        <v>64</v>
      </c>
      <c r="B55" s="55"/>
      <c r="C55" s="55"/>
      <c r="D55" s="55"/>
      <c r="E55" s="22"/>
      <c r="F55" s="22"/>
      <c r="G55" s="22"/>
      <c r="H55" s="22"/>
      <c r="L55" s="111" t="s">
        <v>184</v>
      </c>
    </row>
    <row r="56" spans="1:12">
      <c r="A56" s="54" t="s">
        <v>37</v>
      </c>
      <c r="B56" s="55"/>
      <c r="C56" s="55"/>
      <c r="D56" s="55"/>
      <c r="E56" s="22"/>
      <c r="F56" s="22"/>
      <c r="G56" s="22"/>
      <c r="H56" s="22"/>
      <c r="L56" s="111" t="s">
        <v>84</v>
      </c>
    </row>
    <row r="57" spans="1:12">
      <c r="A57" s="54" t="s">
        <v>39</v>
      </c>
      <c r="B57" s="55"/>
      <c r="C57" s="55"/>
      <c r="D57" s="55"/>
      <c r="E57" s="22"/>
      <c r="F57" s="22"/>
      <c r="G57" s="22"/>
      <c r="H57" s="22"/>
      <c r="L57" s="111" t="s">
        <v>86</v>
      </c>
    </row>
    <row r="58" spans="1:12">
      <c r="A58" s="54" t="s">
        <v>40</v>
      </c>
      <c r="B58" s="55"/>
      <c r="C58" s="56"/>
      <c r="D58" s="56"/>
      <c r="E58" s="22"/>
      <c r="F58" s="22"/>
      <c r="G58" s="22"/>
      <c r="H58" s="22"/>
      <c r="L58" s="111" t="s">
        <v>185</v>
      </c>
    </row>
    <row r="59" spans="1:12">
      <c r="A59" s="46" t="s">
        <v>41</v>
      </c>
      <c r="B59" s="27">
        <v>15567.52</v>
      </c>
      <c r="C59" s="37">
        <f>SUM(C47:C58)</f>
        <v>8858.5400000000009</v>
      </c>
      <c r="D59" s="43"/>
      <c r="E59" s="47"/>
      <c r="F59" s="22"/>
      <c r="G59" s="22"/>
      <c r="H59" s="22"/>
      <c r="L59" s="111" t="s">
        <v>186</v>
      </c>
    </row>
    <row r="60" spans="1:12">
      <c r="A60" s="22"/>
      <c r="B60" s="22"/>
      <c r="C60" s="22"/>
      <c r="D60" s="22"/>
      <c r="E60" s="47"/>
      <c r="F60" s="48"/>
      <c r="G60" s="22"/>
      <c r="H60" s="22"/>
      <c r="L60" s="111" t="s">
        <v>81</v>
      </c>
    </row>
    <row r="61" spans="1:12">
      <c r="A61" s="22"/>
      <c r="B61" s="22"/>
      <c r="C61" s="22"/>
      <c r="D61" s="22"/>
      <c r="E61" s="22"/>
      <c r="F61" s="22"/>
      <c r="G61" s="22"/>
      <c r="H61" s="22"/>
      <c r="L61" s="111" t="s">
        <v>170</v>
      </c>
    </row>
    <row r="62" spans="1:12">
      <c r="A62" s="149" t="s">
        <v>58</v>
      </c>
      <c r="B62" s="149"/>
      <c r="C62" s="149"/>
      <c r="D62" s="149"/>
      <c r="E62" s="149"/>
      <c r="F62" s="149"/>
      <c r="G62" s="149"/>
      <c r="H62" s="22"/>
      <c r="L62" s="111" t="s">
        <v>187</v>
      </c>
    </row>
    <row r="63" spans="1:12">
      <c r="A63" s="149"/>
      <c r="B63" s="149"/>
      <c r="C63" s="149"/>
      <c r="D63" s="149"/>
      <c r="E63" s="149"/>
      <c r="F63" s="149"/>
      <c r="G63" s="149"/>
      <c r="H63" s="22"/>
      <c r="L63" s="111" t="s">
        <v>188</v>
      </c>
    </row>
    <row r="64" spans="1:12">
      <c r="A64" s="160" t="s">
        <v>45</v>
      </c>
      <c r="B64" s="160"/>
      <c r="C64" s="160"/>
      <c r="D64" s="160"/>
      <c r="E64" s="22"/>
      <c r="F64" s="22"/>
      <c r="G64" s="22"/>
      <c r="H64" s="22"/>
      <c r="L64" s="111" t="s">
        <v>189</v>
      </c>
    </row>
    <row r="65" spans="1:12">
      <c r="A65" s="161" t="s">
        <v>47</v>
      </c>
      <c r="B65" s="161"/>
      <c r="C65" s="161"/>
      <c r="D65" s="161"/>
      <c r="E65" s="161"/>
      <c r="F65" s="161"/>
      <c r="G65" s="22"/>
      <c r="H65" s="22"/>
      <c r="L65" s="111" t="s">
        <v>190</v>
      </c>
    </row>
    <row r="66" spans="1:12">
      <c r="A66" s="155" t="s">
        <v>46</v>
      </c>
      <c r="B66" s="155"/>
      <c r="C66" s="155"/>
      <c r="D66" s="155"/>
      <c r="E66" s="155"/>
      <c r="F66" s="155"/>
      <c r="G66" s="22"/>
      <c r="H66" s="22"/>
      <c r="L66" s="111" t="s">
        <v>191</v>
      </c>
    </row>
    <row r="67" spans="1:12">
      <c r="A67" s="148" t="s">
        <v>48</v>
      </c>
      <c r="B67" s="148"/>
      <c r="C67" s="148"/>
      <c r="D67" s="148"/>
      <c r="E67" s="148"/>
      <c r="F67" s="49"/>
      <c r="G67" s="49"/>
      <c r="H67" s="49"/>
      <c r="L67" s="111" t="s">
        <v>192</v>
      </c>
    </row>
    <row r="68" spans="1:12">
      <c r="A68" s="148"/>
      <c r="B68" s="148"/>
      <c r="C68" s="148"/>
      <c r="D68" s="148"/>
      <c r="E68" s="148"/>
      <c r="F68" s="22"/>
      <c r="G68" s="22"/>
      <c r="H68" s="22"/>
      <c r="L68" s="116" t="s">
        <v>193</v>
      </c>
    </row>
    <row r="69" spans="1:12">
      <c r="A69" s="151" t="s">
        <v>50</v>
      </c>
      <c r="B69" s="151"/>
      <c r="C69" s="151"/>
      <c r="D69" s="50"/>
      <c r="E69" s="50"/>
      <c r="F69" s="22"/>
      <c r="G69" s="22"/>
      <c r="H69" s="22"/>
      <c r="L69" s="116" t="s">
        <v>37</v>
      </c>
    </row>
    <row r="70" spans="1:12">
      <c r="A70" s="158" t="s">
        <v>51</v>
      </c>
      <c r="B70" s="158"/>
      <c r="C70" s="158"/>
      <c r="D70" s="158"/>
      <c r="E70" s="158"/>
      <c r="F70" s="50"/>
      <c r="G70" s="22"/>
      <c r="H70" s="22"/>
      <c r="L70" s="116" t="s">
        <v>194</v>
      </c>
    </row>
    <row r="71" spans="1:12">
      <c r="A71" s="159" t="s">
        <v>49</v>
      </c>
      <c r="B71" s="159"/>
      <c r="C71" s="159"/>
      <c r="D71" s="159"/>
      <c r="E71" s="22"/>
      <c r="F71" s="22"/>
      <c r="G71" s="22"/>
      <c r="H71" s="22"/>
      <c r="L71" s="116" t="s">
        <v>39</v>
      </c>
    </row>
    <row r="72" spans="1:12">
      <c r="A72" s="152" t="s">
        <v>52</v>
      </c>
      <c r="B72" s="152"/>
      <c r="C72" s="152"/>
      <c r="D72" s="147" t="s">
        <v>56</v>
      </c>
      <c r="E72" s="147"/>
      <c r="F72" s="22"/>
      <c r="G72" s="22"/>
      <c r="H72" s="22"/>
      <c r="L72" s="108" t="s">
        <v>40</v>
      </c>
    </row>
    <row r="73" spans="1:12">
      <c r="A73" s="157" t="s">
        <v>53</v>
      </c>
      <c r="B73" s="157"/>
      <c r="C73" s="157"/>
      <c r="D73" s="157"/>
      <c r="E73" s="51"/>
      <c r="F73" s="22"/>
      <c r="G73" s="22"/>
      <c r="H73" s="22"/>
    </row>
    <row r="74" spans="1:12">
      <c r="A74" s="155" t="s">
        <v>54</v>
      </c>
      <c r="B74" s="155"/>
      <c r="C74" s="155"/>
      <c r="D74" s="155"/>
      <c r="E74" s="155"/>
      <c r="F74" s="22"/>
      <c r="G74" s="22"/>
      <c r="H74" s="22"/>
    </row>
    <row r="75" spans="1:12">
      <c r="A75" s="156" t="s">
        <v>55</v>
      </c>
      <c r="B75" s="156"/>
      <c r="C75" s="156"/>
      <c r="D75" s="156"/>
      <c r="E75" s="156"/>
      <c r="F75" s="147" t="s">
        <v>57</v>
      </c>
      <c r="G75" s="147"/>
      <c r="H75" s="52"/>
    </row>
    <row r="76" spans="1:12">
      <c r="A76" s="155" t="s">
        <v>59</v>
      </c>
      <c r="B76" s="155"/>
      <c r="C76" s="155"/>
      <c r="D76" s="155"/>
      <c r="E76" s="155"/>
      <c r="F76" s="155"/>
      <c r="G76" s="22"/>
      <c r="H76" s="22"/>
    </row>
    <row r="77" spans="1:12">
      <c r="A77" s="148" t="s">
        <v>61</v>
      </c>
      <c r="B77" s="148"/>
      <c r="C77" s="148"/>
      <c r="D77" s="148"/>
      <c r="E77" s="148"/>
      <c r="F77" s="147" t="s">
        <v>60</v>
      </c>
      <c r="G77" s="147"/>
      <c r="H77" s="22"/>
    </row>
    <row r="78" spans="1:12">
      <c r="A78" s="148"/>
      <c r="B78" s="148"/>
      <c r="C78" s="148"/>
      <c r="D78" s="148"/>
      <c r="E78" s="148"/>
      <c r="F78" s="22"/>
      <c r="G78" s="22"/>
      <c r="H78" s="22"/>
    </row>
    <row r="79" spans="1:12">
      <c r="A79" s="148"/>
      <c r="B79" s="148"/>
      <c r="C79" s="148"/>
      <c r="D79" s="148"/>
      <c r="E79" s="148"/>
      <c r="F79" s="22"/>
      <c r="G79" s="22"/>
      <c r="H79" s="22"/>
    </row>
    <row r="80" spans="1:12">
      <c r="A80" s="148" t="s">
        <v>62</v>
      </c>
      <c r="B80" s="148"/>
      <c r="C80" s="148"/>
      <c r="D80" s="148"/>
      <c r="E80" s="148"/>
      <c r="F80" s="148"/>
      <c r="G80" s="148"/>
      <c r="H80" s="53"/>
    </row>
  </sheetData>
  <mergeCells count="24">
    <mergeCell ref="A77:E79"/>
    <mergeCell ref="F77:G77"/>
    <mergeCell ref="A80:G80"/>
    <mergeCell ref="A73:D73"/>
    <mergeCell ref="A74:E74"/>
    <mergeCell ref="A75:E75"/>
    <mergeCell ref="F75:G75"/>
    <mergeCell ref="A76:F76"/>
    <mergeCell ref="A67:E68"/>
    <mergeCell ref="A69:C69"/>
    <mergeCell ref="A70:E70"/>
    <mergeCell ref="A71:D71"/>
    <mergeCell ref="A72:C72"/>
    <mergeCell ref="D72:E72"/>
    <mergeCell ref="B44:C44"/>
    <mergeCell ref="A62:G63"/>
    <mergeCell ref="A64:D64"/>
    <mergeCell ref="A65:F65"/>
    <mergeCell ref="A66:F66"/>
    <mergeCell ref="A19:B19"/>
    <mergeCell ref="A23:E23"/>
    <mergeCell ref="B30:C30"/>
    <mergeCell ref="B1:C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83"/>
  <sheetViews>
    <sheetView topLeftCell="A22" workbookViewId="0">
      <selection activeCell="B37" sqref="B37"/>
    </sheetView>
  </sheetViews>
  <sheetFormatPr defaultRowHeight="15"/>
  <cols>
    <col min="1" max="1" width="23.5546875" bestFit="1" customWidth="1"/>
    <col min="2" max="3" width="12.44140625" bestFit="1" customWidth="1"/>
    <col min="4" max="5" width="11.44140625" bestFit="1" customWidth="1"/>
    <col min="6" max="6" width="9.21875" bestFit="1" customWidth="1"/>
    <col min="9" max="9" width="11.44140625" bestFit="1" customWidth="1"/>
  </cols>
  <sheetData>
    <row r="1" spans="1:9" ht="15.75">
      <c r="A1" s="13">
        <v>2007</v>
      </c>
      <c r="B1" s="163"/>
      <c r="C1" s="163"/>
      <c r="D1" s="2"/>
      <c r="E1" s="2"/>
    </row>
    <row r="2" spans="1:9" ht="15.75">
      <c r="B2" s="154" t="s">
        <v>117</v>
      </c>
      <c r="C2" s="154"/>
    </row>
    <row r="3" spans="1:9" ht="15.75">
      <c r="B3" s="3" t="s">
        <v>0</v>
      </c>
      <c r="C3" s="4" t="s">
        <v>1</v>
      </c>
    </row>
    <row r="4" spans="1:9">
      <c r="A4" s="7" t="s">
        <v>8</v>
      </c>
      <c r="B4" s="5">
        <v>138163.12</v>
      </c>
      <c r="C4" s="11">
        <v>138163.12</v>
      </c>
    </row>
    <row r="5" spans="1:9">
      <c r="A5" s="7" t="s">
        <v>20</v>
      </c>
      <c r="B5" s="5">
        <v>4009.24</v>
      </c>
      <c r="C5" s="11">
        <v>4009.24</v>
      </c>
    </row>
    <row r="6" spans="1:9" ht="15.75">
      <c r="A6" s="7" t="s">
        <v>9</v>
      </c>
      <c r="B6" s="5">
        <f>SUM(D7:D12)</f>
        <v>40841.56</v>
      </c>
      <c r="C6" s="5">
        <f>SUM(E7:E12)</f>
        <v>43399.26</v>
      </c>
      <c r="D6" s="3" t="s">
        <v>0</v>
      </c>
      <c r="E6" s="4" t="s">
        <v>1</v>
      </c>
    </row>
    <row r="7" spans="1:9">
      <c r="A7" s="1" t="s">
        <v>11</v>
      </c>
      <c r="B7" s="10"/>
      <c r="C7" s="10"/>
      <c r="D7" s="5">
        <v>3750.28</v>
      </c>
      <c r="E7" s="5">
        <v>3750.28</v>
      </c>
    </row>
    <row r="8" spans="1:9">
      <c r="A8" s="1" t="s">
        <v>12</v>
      </c>
      <c r="B8" s="10"/>
      <c r="C8" s="10"/>
      <c r="D8" s="5">
        <v>28252.61</v>
      </c>
      <c r="E8" s="11">
        <v>28252.61</v>
      </c>
    </row>
    <row r="9" spans="1:9">
      <c r="A9" s="1" t="s">
        <v>13</v>
      </c>
      <c r="B9" s="10"/>
      <c r="C9" s="10"/>
      <c r="D9" s="5">
        <v>3190.02</v>
      </c>
      <c r="E9" s="5"/>
    </row>
    <row r="10" spans="1:9">
      <c r="A10" s="1" t="s">
        <v>17</v>
      </c>
      <c r="B10" s="10"/>
      <c r="C10" s="10"/>
      <c r="D10" s="5">
        <v>5648.65</v>
      </c>
      <c r="E10" s="5">
        <v>11396.37</v>
      </c>
      <c r="I10" s="14"/>
    </row>
    <row r="11" spans="1:9" s="20" customFormat="1">
      <c r="A11" s="75" t="s">
        <v>90</v>
      </c>
      <c r="B11" s="85"/>
      <c r="C11" s="11"/>
      <c r="D11" s="11"/>
      <c r="E11" s="11"/>
      <c r="F11" s="20" t="s">
        <v>175</v>
      </c>
      <c r="I11" s="84"/>
    </row>
    <row r="12" spans="1:9" ht="15.75">
      <c r="A12" s="8" t="s">
        <v>10</v>
      </c>
      <c r="B12" s="10"/>
      <c r="C12" s="10"/>
      <c r="D12" s="10">
        <v>0</v>
      </c>
      <c r="E12" s="11"/>
      <c r="F12" s="15">
        <v>227.17</v>
      </c>
      <c r="G12" s="40" t="s">
        <v>66</v>
      </c>
    </row>
    <row r="13" spans="1:9">
      <c r="A13" s="7" t="s">
        <v>14</v>
      </c>
      <c r="B13" s="5">
        <f>B4-B6</f>
        <v>97321.56</v>
      </c>
      <c r="C13" s="5">
        <f>C4-C6</f>
        <v>94763.859999999986</v>
      </c>
    </row>
    <row r="15" spans="1:9">
      <c r="A15" s="34" t="s">
        <v>32</v>
      </c>
      <c r="B15" s="22"/>
      <c r="C15" s="22"/>
      <c r="D15" s="41"/>
      <c r="E15" s="22"/>
      <c r="F15" s="22"/>
      <c r="G15" s="22"/>
      <c r="H15" s="22"/>
    </row>
    <row r="16" spans="1:9">
      <c r="A16" s="156" t="s">
        <v>43</v>
      </c>
      <c r="B16" s="156"/>
      <c r="C16" s="156"/>
      <c r="D16" s="156"/>
      <c r="E16" s="156"/>
      <c r="F16" s="40" t="s">
        <v>63</v>
      </c>
      <c r="G16" s="22"/>
      <c r="H16" s="22"/>
    </row>
    <row r="17" spans="1:8">
      <c r="A17" s="80" t="s">
        <v>44</v>
      </c>
      <c r="B17" s="80"/>
      <c r="C17" s="41"/>
      <c r="D17" s="41"/>
      <c r="E17" s="22"/>
      <c r="F17" s="22"/>
      <c r="G17" s="22"/>
      <c r="H17" s="22"/>
    </row>
    <row r="18" spans="1:8">
      <c r="A18" s="70" t="s">
        <v>33</v>
      </c>
      <c r="B18" s="70"/>
      <c r="C18" s="41"/>
      <c r="D18" s="41"/>
      <c r="E18" s="22"/>
      <c r="F18" s="22"/>
      <c r="G18" s="22"/>
      <c r="H18" s="22"/>
    </row>
    <row r="19" spans="1:8">
      <c r="A19" s="36"/>
      <c r="B19" s="41"/>
      <c r="C19" s="41"/>
      <c r="D19" s="41"/>
      <c r="E19" s="22"/>
      <c r="F19" s="22"/>
      <c r="G19" s="22"/>
      <c r="H19" s="22"/>
    </row>
    <row r="20" spans="1:8">
      <c r="A20" s="42" t="s">
        <v>18</v>
      </c>
      <c r="B20" s="22" t="s">
        <v>19</v>
      </c>
      <c r="C20" s="42"/>
      <c r="D20" s="22"/>
      <c r="E20" s="22"/>
      <c r="F20" s="22"/>
      <c r="G20" s="22"/>
      <c r="H20" s="22"/>
    </row>
    <row r="21" spans="1:8">
      <c r="A21" s="12" t="s">
        <v>38</v>
      </c>
      <c r="B21" s="31"/>
      <c r="C21" s="31"/>
      <c r="D21" s="31"/>
      <c r="E21" s="22"/>
      <c r="F21" s="22"/>
      <c r="G21" s="22"/>
      <c r="H21" s="22"/>
    </row>
    <row r="22" spans="1:8">
      <c r="A22" s="36"/>
      <c r="B22" s="41"/>
      <c r="C22" s="41"/>
      <c r="D22" s="41"/>
      <c r="E22" s="22"/>
      <c r="F22" s="22"/>
      <c r="G22" s="22"/>
      <c r="H22" s="22"/>
    </row>
    <row r="23" spans="1:8" ht="15.75">
      <c r="A23" s="81"/>
      <c r="B23" s="154" t="s">
        <v>118</v>
      </c>
      <c r="C23" s="154"/>
      <c r="D23" s="41" t="s">
        <v>116</v>
      </c>
      <c r="E23" s="22"/>
      <c r="F23" s="22"/>
      <c r="G23" s="22"/>
      <c r="H23" s="22"/>
    </row>
    <row r="24" spans="1:8" ht="15.75">
      <c r="A24" s="81"/>
      <c r="B24" s="3" t="s">
        <v>0</v>
      </c>
      <c r="C24" s="4" t="s">
        <v>1</v>
      </c>
      <c r="D24" s="41"/>
      <c r="E24" s="22"/>
      <c r="F24" s="22"/>
      <c r="G24" s="22"/>
      <c r="H24" s="22"/>
    </row>
    <row r="25" spans="1:8">
      <c r="A25" s="12" t="s">
        <v>15</v>
      </c>
      <c r="B25" s="27">
        <f>B13</f>
        <v>97321.56</v>
      </c>
      <c r="C25" s="31">
        <f>C13</f>
        <v>94763.859999999986</v>
      </c>
      <c r="D25" s="23"/>
      <c r="E25" s="39"/>
      <c r="F25" s="22"/>
      <c r="G25" s="39"/>
      <c r="H25" s="22"/>
    </row>
    <row r="26" spans="1:8">
      <c r="A26" s="12" t="s">
        <v>42</v>
      </c>
      <c r="B26" s="27"/>
      <c r="C26" s="31"/>
      <c r="D26" s="23"/>
      <c r="E26" s="22"/>
      <c r="F26" s="22"/>
      <c r="G26" s="22"/>
      <c r="H26" s="22"/>
    </row>
    <row r="27" spans="1:8">
      <c r="A27" s="12" t="s">
        <v>74</v>
      </c>
      <c r="B27" s="27">
        <v>60</v>
      </c>
      <c r="C27" s="31"/>
      <c r="D27" s="23"/>
      <c r="E27" s="23"/>
      <c r="F27" s="22"/>
      <c r="G27" s="22"/>
      <c r="H27" s="22"/>
    </row>
    <row r="28" spans="1:8">
      <c r="A28" s="12" t="s">
        <v>16</v>
      </c>
      <c r="B28" s="27">
        <v>1556.1</v>
      </c>
      <c r="C28" s="31"/>
      <c r="D28" s="165">
        <v>46.68</v>
      </c>
      <c r="E28" s="23"/>
      <c r="F28" s="22"/>
      <c r="G28" s="22"/>
      <c r="H28" s="22"/>
    </row>
    <row r="29" spans="1:8" s="81" customFormat="1">
      <c r="A29" s="12" t="s">
        <v>120</v>
      </c>
      <c r="B29" s="27">
        <v>1556.1</v>
      </c>
      <c r="C29" s="31"/>
      <c r="D29" s="165"/>
      <c r="E29" s="23"/>
      <c r="F29" s="22"/>
      <c r="G29" s="22"/>
      <c r="H29" s="22"/>
    </row>
    <row r="30" spans="1:8">
      <c r="A30" s="12" t="s">
        <v>75</v>
      </c>
      <c r="B30" s="27"/>
      <c r="C30" s="31"/>
      <c r="D30" s="23"/>
      <c r="E30" s="23"/>
      <c r="F30" s="22"/>
      <c r="G30" s="39"/>
      <c r="H30" s="22"/>
    </row>
    <row r="31" spans="1:8">
      <c r="A31" s="12" t="s">
        <v>121</v>
      </c>
      <c r="B31" s="27"/>
      <c r="C31" s="27"/>
      <c r="D31" s="23">
        <v>769.4</v>
      </c>
      <c r="E31" s="23"/>
      <c r="F31" s="22"/>
      <c r="G31" s="39"/>
      <c r="H31" s="22"/>
    </row>
    <row r="32" spans="1:8">
      <c r="A32" s="12" t="s">
        <v>114</v>
      </c>
      <c r="B32" s="27"/>
      <c r="C32" s="37">
        <v>3000</v>
      </c>
      <c r="D32" s="23"/>
      <c r="E32" s="23"/>
      <c r="F32" s="22"/>
      <c r="G32" s="39"/>
      <c r="H32" s="22"/>
    </row>
    <row r="33" spans="1:12">
      <c r="A33" s="12" t="s">
        <v>113</v>
      </c>
      <c r="B33" s="27"/>
      <c r="C33" s="31"/>
      <c r="D33" s="23"/>
      <c r="E33" s="22"/>
      <c r="F33" s="22"/>
      <c r="G33" s="39"/>
      <c r="H33" s="22"/>
    </row>
    <row r="34" spans="1:12" s="82" customFormat="1">
      <c r="A34" s="12" t="s">
        <v>122</v>
      </c>
      <c r="B34" s="27">
        <v>3240</v>
      </c>
      <c r="C34" s="31"/>
      <c r="D34" s="23">
        <v>210.8</v>
      </c>
      <c r="E34" s="22"/>
      <c r="F34" s="22"/>
      <c r="G34" s="39"/>
      <c r="H34" s="22"/>
    </row>
    <row r="35" spans="1:12" s="82" customFormat="1">
      <c r="A35" s="12" t="s">
        <v>124</v>
      </c>
      <c r="B35" s="27"/>
      <c r="C35" s="31"/>
      <c r="D35" s="23"/>
      <c r="E35" s="22"/>
      <c r="F35" s="22"/>
      <c r="G35" s="39"/>
      <c r="H35" s="22"/>
    </row>
    <row r="36" spans="1:12">
      <c r="A36" s="12" t="s">
        <v>85</v>
      </c>
      <c r="B36" s="33"/>
      <c r="C36" s="31"/>
      <c r="D36" s="23"/>
      <c r="E36" s="22"/>
      <c r="F36" s="22"/>
      <c r="G36" s="22"/>
      <c r="H36" s="22"/>
    </row>
    <row r="37" spans="1:12">
      <c r="A37" s="12" t="s">
        <v>65</v>
      </c>
      <c r="B37" s="27">
        <v>6501.56</v>
      </c>
      <c r="C37" s="31"/>
      <c r="D37" s="23">
        <v>1054.3</v>
      </c>
      <c r="E37" s="22"/>
      <c r="F37" s="22"/>
      <c r="G37" s="22"/>
      <c r="H37" s="22"/>
    </row>
    <row r="38" spans="1:12">
      <c r="A38" s="22"/>
      <c r="B38" s="22"/>
      <c r="C38" s="22"/>
      <c r="D38" s="22"/>
      <c r="E38" s="22"/>
      <c r="F38" s="22"/>
      <c r="G38" s="22"/>
      <c r="H38" s="22"/>
    </row>
    <row r="39" spans="1:12" ht="15.75">
      <c r="A39" s="22"/>
      <c r="B39" s="154" t="s">
        <v>119</v>
      </c>
      <c r="C39" s="154"/>
      <c r="D39" s="22"/>
      <c r="E39" s="22"/>
      <c r="F39" s="22"/>
      <c r="G39" s="22"/>
      <c r="H39" s="22"/>
      <c r="L39" s="111" t="s">
        <v>82</v>
      </c>
    </row>
    <row r="40" spans="1:12">
      <c r="A40" s="12" t="s">
        <v>82</v>
      </c>
      <c r="B40" s="27">
        <v>100340.39</v>
      </c>
      <c r="C40" s="31">
        <v>94763.86</v>
      </c>
      <c r="D40" s="43">
        <f>B40-C40</f>
        <v>5576.5299999999988</v>
      </c>
      <c r="E40" s="22"/>
      <c r="F40" s="39"/>
      <c r="G40" s="44"/>
      <c r="H40" s="22"/>
      <c r="L40" s="111" t="s">
        <v>140</v>
      </c>
    </row>
    <row r="41" spans="1:12">
      <c r="A41" s="12" t="s">
        <v>83</v>
      </c>
      <c r="B41" s="27">
        <v>98516.58</v>
      </c>
      <c r="C41" s="31">
        <v>92940.06</v>
      </c>
      <c r="D41" s="43">
        <f t="shared" ref="D41:D51" si="0">B41-C41</f>
        <v>5576.5200000000041</v>
      </c>
      <c r="E41" s="22"/>
      <c r="F41" s="22"/>
      <c r="G41" s="44"/>
      <c r="H41" s="107" t="s">
        <v>165</v>
      </c>
      <c r="L41" s="111" t="s">
        <v>83</v>
      </c>
    </row>
    <row r="42" spans="1:12">
      <c r="A42" s="12" t="s">
        <v>36</v>
      </c>
      <c r="B42" s="45">
        <v>31903.1</v>
      </c>
      <c r="C42" s="57">
        <v>30085.31</v>
      </c>
      <c r="D42" s="43">
        <f t="shared" si="0"/>
        <v>1817.7899999999972</v>
      </c>
      <c r="E42" s="22"/>
      <c r="F42" s="39"/>
      <c r="G42" s="23"/>
      <c r="H42" s="107" t="s">
        <v>166</v>
      </c>
      <c r="L42" s="111" t="s">
        <v>167</v>
      </c>
    </row>
    <row r="43" spans="1:12">
      <c r="A43" s="12" t="s">
        <v>84</v>
      </c>
      <c r="B43" s="45">
        <v>46.68</v>
      </c>
      <c r="C43" s="72">
        <v>46.68</v>
      </c>
      <c r="D43" s="43">
        <f t="shared" si="0"/>
        <v>0</v>
      </c>
      <c r="E43" s="22"/>
      <c r="F43" s="22"/>
      <c r="G43" s="23"/>
      <c r="H43" s="22"/>
      <c r="L43" s="111" t="s">
        <v>159</v>
      </c>
    </row>
    <row r="44" spans="1:12">
      <c r="A44" s="12" t="s">
        <v>86</v>
      </c>
      <c r="B44" s="45"/>
      <c r="C44" s="72"/>
      <c r="D44" s="43">
        <f t="shared" si="0"/>
        <v>0</v>
      </c>
      <c r="E44" s="22"/>
      <c r="F44" s="22"/>
      <c r="G44" s="23"/>
      <c r="H44" s="22"/>
      <c r="L44" s="111" t="s">
        <v>168</v>
      </c>
    </row>
    <row r="45" spans="1:12">
      <c r="A45" s="12" t="s">
        <v>81</v>
      </c>
      <c r="B45" s="45"/>
      <c r="C45" s="72"/>
      <c r="D45" s="43">
        <f t="shared" si="0"/>
        <v>0</v>
      </c>
      <c r="E45" s="22"/>
      <c r="F45" s="39"/>
      <c r="G45" s="23"/>
      <c r="H45" s="22"/>
      <c r="L45" s="111" t="s">
        <v>36</v>
      </c>
    </row>
    <row r="46" spans="1:12" s="110" customFormat="1">
      <c r="A46" s="111" t="s">
        <v>171</v>
      </c>
      <c r="B46" s="121">
        <v>3018.83</v>
      </c>
      <c r="C46" s="122"/>
      <c r="D46" s="119"/>
      <c r="E46" s="112"/>
      <c r="F46" s="117"/>
      <c r="G46" s="113"/>
      <c r="H46" s="112"/>
      <c r="L46" s="111" t="s">
        <v>181</v>
      </c>
    </row>
    <row r="47" spans="1:12" s="104" customFormat="1">
      <c r="A47" s="12" t="s">
        <v>164</v>
      </c>
      <c r="B47" s="45"/>
      <c r="C47" s="72">
        <v>227.17</v>
      </c>
      <c r="D47" s="43"/>
      <c r="E47" s="105"/>
      <c r="F47" s="105"/>
      <c r="G47" s="23"/>
      <c r="H47" s="105"/>
      <c r="L47" s="116" t="s">
        <v>169</v>
      </c>
    </row>
    <row r="48" spans="1:12">
      <c r="A48" s="12" t="s">
        <v>105</v>
      </c>
      <c r="B48" s="45"/>
      <c r="C48" s="45">
        <v>1636.54</v>
      </c>
      <c r="D48" s="43">
        <f t="shared" si="0"/>
        <v>-1636.54</v>
      </c>
      <c r="E48" s="22"/>
      <c r="F48" s="22"/>
      <c r="G48" s="23"/>
      <c r="H48" s="22"/>
      <c r="L48" s="111" t="s">
        <v>182</v>
      </c>
    </row>
    <row r="49" spans="1:12">
      <c r="A49" s="12" t="s">
        <v>123</v>
      </c>
      <c r="B49" s="45"/>
      <c r="C49" s="45"/>
      <c r="D49" s="43">
        <f t="shared" si="0"/>
        <v>0</v>
      </c>
      <c r="E49" s="22"/>
      <c r="F49" s="22"/>
      <c r="G49" s="23"/>
      <c r="H49" s="22"/>
      <c r="L49" s="111" t="s">
        <v>183</v>
      </c>
    </row>
    <row r="50" spans="1:12">
      <c r="A50" s="12" t="s">
        <v>149</v>
      </c>
      <c r="B50" s="45">
        <v>5523.96</v>
      </c>
      <c r="C50" s="27">
        <v>2222</v>
      </c>
      <c r="D50" s="43"/>
      <c r="E50" s="22"/>
      <c r="F50" s="39"/>
      <c r="G50" s="23"/>
      <c r="H50" s="22"/>
      <c r="L50" s="111" t="s">
        <v>184</v>
      </c>
    </row>
    <row r="51" spans="1:12">
      <c r="A51" s="12" t="s">
        <v>150</v>
      </c>
      <c r="B51" s="45">
        <v>17546.71</v>
      </c>
      <c r="C51" s="31">
        <v>16546.14</v>
      </c>
      <c r="D51" s="43">
        <f t="shared" si="0"/>
        <v>1000.5699999999997</v>
      </c>
      <c r="E51" s="22"/>
      <c r="F51" s="22"/>
      <c r="G51" s="23"/>
      <c r="H51" s="22"/>
      <c r="L51" s="111" t="s">
        <v>84</v>
      </c>
    </row>
    <row r="52" spans="1:12">
      <c r="A52" s="54" t="s">
        <v>64</v>
      </c>
      <c r="B52" s="55"/>
      <c r="C52" s="55"/>
      <c r="D52" s="55"/>
      <c r="E52" s="22"/>
      <c r="F52" s="22"/>
      <c r="G52" s="22"/>
      <c r="H52" s="22"/>
      <c r="L52" s="111" t="s">
        <v>86</v>
      </c>
    </row>
    <row r="53" spans="1:12">
      <c r="A53" s="54" t="s">
        <v>37</v>
      </c>
      <c r="B53" s="55"/>
      <c r="C53" s="55"/>
      <c r="D53" s="55"/>
      <c r="E53" s="22"/>
      <c r="F53" s="22"/>
      <c r="G53" s="22"/>
      <c r="H53" s="22"/>
      <c r="L53" s="111" t="s">
        <v>185</v>
      </c>
    </row>
    <row r="54" spans="1:12">
      <c r="A54" s="54" t="s">
        <v>39</v>
      </c>
      <c r="B54" s="55"/>
      <c r="C54" s="55"/>
      <c r="D54" s="55"/>
      <c r="E54" s="22"/>
      <c r="F54" s="22"/>
      <c r="G54" s="22"/>
      <c r="H54" s="22"/>
      <c r="L54" s="111" t="s">
        <v>186</v>
      </c>
    </row>
    <row r="55" spans="1:12">
      <c r="A55" s="54" t="s">
        <v>40</v>
      </c>
      <c r="B55" s="55"/>
      <c r="C55" s="56"/>
      <c r="D55" s="56"/>
      <c r="E55" s="22"/>
      <c r="F55" s="22"/>
      <c r="G55" s="22"/>
      <c r="H55" s="22"/>
      <c r="L55" s="111" t="s">
        <v>81</v>
      </c>
    </row>
    <row r="56" spans="1:12">
      <c r="A56" s="46" t="s">
        <v>41</v>
      </c>
      <c r="B56" s="27">
        <v>43925.85</v>
      </c>
      <c r="C56" s="31">
        <f>C42-C48-C50+C51</f>
        <v>42772.91</v>
      </c>
      <c r="D56" s="43"/>
      <c r="E56" s="47"/>
      <c r="F56" s="22"/>
      <c r="G56" s="22"/>
      <c r="H56" s="22"/>
      <c r="L56" s="111" t="s">
        <v>170</v>
      </c>
    </row>
    <row r="57" spans="1:12">
      <c r="A57" s="22"/>
      <c r="B57" s="22"/>
      <c r="C57" s="22"/>
      <c r="D57" s="22"/>
      <c r="E57" s="47"/>
      <c r="F57" s="48"/>
      <c r="G57" s="22"/>
      <c r="H57" s="22"/>
      <c r="L57" s="111" t="s">
        <v>187</v>
      </c>
    </row>
    <row r="58" spans="1:12" s="83" customFormat="1" ht="15.75">
      <c r="A58" s="22"/>
      <c r="B58" s="166" t="s">
        <v>132</v>
      </c>
      <c r="C58" s="166"/>
      <c r="D58" s="166"/>
      <c r="E58" s="47"/>
      <c r="F58" s="48"/>
      <c r="G58" s="22"/>
      <c r="H58" s="22"/>
      <c r="L58" s="111" t="s">
        <v>188</v>
      </c>
    </row>
    <row r="59" spans="1:12" s="83" customFormat="1">
      <c r="A59" s="40" t="s">
        <v>130</v>
      </c>
      <c r="B59" s="22"/>
      <c r="C59" s="22"/>
      <c r="D59" s="22"/>
      <c r="E59" s="47"/>
      <c r="F59" s="48"/>
      <c r="G59" s="22"/>
      <c r="H59" s="22"/>
      <c r="L59" s="111" t="s">
        <v>189</v>
      </c>
    </row>
    <row r="60" spans="1:12" s="83" customFormat="1">
      <c r="A60" s="40" t="s">
        <v>131</v>
      </c>
      <c r="B60" s="22"/>
      <c r="C60" s="22"/>
      <c r="D60" s="22"/>
      <c r="E60" s="47"/>
      <c r="F60" s="48"/>
      <c r="G60" s="22"/>
      <c r="H60" s="22"/>
      <c r="L60" s="111" t="s">
        <v>190</v>
      </c>
    </row>
    <row r="61" spans="1:12" s="83" customFormat="1">
      <c r="A61" s="22"/>
      <c r="B61" s="22"/>
      <c r="C61" s="22"/>
      <c r="D61" s="22"/>
      <c r="E61" s="47"/>
      <c r="F61" s="48"/>
      <c r="G61" s="22"/>
      <c r="H61" s="22"/>
      <c r="L61" s="111" t="s">
        <v>191</v>
      </c>
    </row>
    <row r="62" spans="1:12">
      <c r="A62" s="22"/>
      <c r="B62" s="22"/>
      <c r="C62" s="22"/>
      <c r="D62" s="22"/>
      <c r="E62" s="22"/>
      <c r="F62" s="22"/>
      <c r="G62" s="22"/>
      <c r="H62" s="22"/>
      <c r="L62" s="111" t="s">
        <v>192</v>
      </c>
    </row>
    <row r="63" spans="1:12">
      <c r="A63" s="149" t="s">
        <v>58</v>
      </c>
      <c r="B63" s="149"/>
      <c r="C63" s="149"/>
      <c r="D63" s="149"/>
      <c r="E63" s="149"/>
      <c r="F63" s="149"/>
      <c r="G63" s="149"/>
      <c r="H63" s="22"/>
      <c r="L63" s="116" t="s">
        <v>193</v>
      </c>
    </row>
    <row r="64" spans="1:12">
      <c r="A64" s="149"/>
      <c r="B64" s="149"/>
      <c r="C64" s="149"/>
      <c r="D64" s="149"/>
      <c r="E64" s="149"/>
      <c r="F64" s="149"/>
      <c r="G64" s="149"/>
      <c r="H64" s="22"/>
      <c r="L64" s="116" t="s">
        <v>37</v>
      </c>
    </row>
    <row r="65" spans="1:12">
      <c r="A65" s="160" t="s">
        <v>45</v>
      </c>
      <c r="B65" s="160"/>
      <c r="C65" s="160"/>
      <c r="D65" s="160"/>
      <c r="E65" s="22"/>
      <c r="F65" s="22"/>
      <c r="G65" s="22"/>
      <c r="H65" s="22"/>
      <c r="L65" s="116" t="s">
        <v>194</v>
      </c>
    </row>
    <row r="66" spans="1:12">
      <c r="A66" s="161" t="s">
        <v>47</v>
      </c>
      <c r="B66" s="161"/>
      <c r="C66" s="161"/>
      <c r="D66" s="161"/>
      <c r="E66" s="161"/>
      <c r="F66" s="161"/>
      <c r="G66" s="22"/>
      <c r="H66" s="22"/>
      <c r="L66" s="116" t="s">
        <v>39</v>
      </c>
    </row>
    <row r="67" spans="1:12">
      <c r="A67" s="155" t="s">
        <v>46</v>
      </c>
      <c r="B67" s="155"/>
      <c r="C67" s="155"/>
      <c r="D67" s="155"/>
      <c r="E67" s="155"/>
      <c r="F67" s="155"/>
      <c r="G67" s="22"/>
      <c r="H67" s="22"/>
      <c r="L67" s="108" t="s">
        <v>40</v>
      </c>
    </row>
    <row r="68" spans="1:12">
      <c r="A68" s="148" t="s">
        <v>48</v>
      </c>
      <c r="B68" s="148"/>
      <c r="C68" s="148"/>
      <c r="D68" s="148"/>
      <c r="E68" s="148"/>
      <c r="F68" s="49"/>
      <c r="G68" s="49"/>
      <c r="H68" s="49"/>
    </row>
    <row r="69" spans="1:12">
      <c r="A69" s="148"/>
      <c r="B69" s="148"/>
      <c r="C69" s="148"/>
      <c r="D69" s="148"/>
      <c r="E69" s="148"/>
      <c r="F69" s="22"/>
      <c r="G69" s="22"/>
      <c r="H69" s="22"/>
    </row>
    <row r="70" spans="1:12">
      <c r="A70" s="151" t="s">
        <v>50</v>
      </c>
      <c r="B70" s="151"/>
      <c r="C70" s="151"/>
      <c r="D70" s="50"/>
      <c r="E70" s="50"/>
      <c r="F70" s="22"/>
      <c r="G70" s="22"/>
      <c r="H70" s="22"/>
    </row>
    <row r="71" spans="1:12">
      <c r="A71" s="158" t="s">
        <v>51</v>
      </c>
      <c r="B71" s="158"/>
      <c r="C71" s="158"/>
      <c r="D71" s="158"/>
      <c r="E71" s="158"/>
      <c r="F71" s="50"/>
      <c r="G71" s="22"/>
      <c r="H71" s="22"/>
    </row>
    <row r="72" spans="1:12">
      <c r="A72" s="159" t="s">
        <v>49</v>
      </c>
      <c r="B72" s="159"/>
      <c r="C72" s="159"/>
      <c r="D72" s="159"/>
      <c r="E72" s="22"/>
      <c r="F72" s="22"/>
      <c r="G72" s="22"/>
      <c r="H72" s="22"/>
    </row>
    <row r="73" spans="1:12">
      <c r="A73" s="152" t="s">
        <v>52</v>
      </c>
      <c r="B73" s="152"/>
      <c r="C73" s="152"/>
      <c r="D73" s="147" t="s">
        <v>56</v>
      </c>
      <c r="E73" s="147"/>
      <c r="F73" s="22"/>
      <c r="G73" s="22"/>
      <c r="H73" s="22"/>
    </row>
    <row r="74" spans="1:12">
      <c r="A74" s="157" t="s">
        <v>53</v>
      </c>
      <c r="B74" s="157"/>
      <c r="C74" s="157"/>
      <c r="D74" s="157"/>
      <c r="E74" s="51"/>
      <c r="F74" s="22"/>
      <c r="G74" s="22"/>
      <c r="H74" s="22"/>
    </row>
    <row r="75" spans="1:12">
      <c r="A75" s="155" t="s">
        <v>54</v>
      </c>
      <c r="B75" s="155"/>
      <c r="C75" s="155"/>
      <c r="D75" s="155"/>
      <c r="E75" s="155"/>
      <c r="F75" s="22"/>
      <c r="G75" s="22"/>
      <c r="H75" s="22"/>
    </row>
    <row r="76" spans="1:12">
      <c r="A76" s="156" t="s">
        <v>55</v>
      </c>
      <c r="B76" s="156"/>
      <c r="C76" s="156"/>
      <c r="D76" s="156"/>
      <c r="E76" s="156"/>
      <c r="F76" s="147" t="s">
        <v>57</v>
      </c>
      <c r="G76" s="147"/>
      <c r="H76" s="52"/>
    </row>
    <row r="77" spans="1:12">
      <c r="A77" s="155" t="s">
        <v>59</v>
      </c>
      <c r="B77" s="155"/>
      <c r="C77" s="155"/>
      <c r="D77" s="155"/>
      <c r="E77" s="155"/>
      <c r="F77" s="155"/>
      <c r="G77" s="22"/>
      <c r="H77" s="22"/>
    </row>
    <row r="78" spans="1:12">
      <c r="A78" s="148" t="s">
        <v>61</v>
      </c>
      <c r="B78" s="148"/>
      <c r="C78" s="148"/>
      <c r="D78" s="148"/>
      <c r="E78" s="148"/>
      <c r="F78" s="147" t="s">
        <v>60</v>
      </c>
      <c r="G78" s="147"/>
      <c r="H78" s="22"/>
    </row>
    <row r="79" spans="1:12">
      <c r="A79" s="148"/>
      <c r="B79" s="148"/>
      <c r="C79" s="148"/>
      <c r="D79" s="148"/>
      <c r="E79" s="148"/>
      <c r="F79" s="22"/>
      <c r="G79" s="22"/>
      <c r="H79" s="22"/>
    </row>
    <row r="80" spans="1:12">
      <c r="A80" s="148"/>
      <c r="B80" s="148"/>
      <c r="C80" s="148"/>
      <c r="D80" s="148"/>
      <c r="E80" s="148"/>
      <c r="F80" s="22"/>
      <c r="G80" s="22"/>
      <c r="H80" s="22"/>
    </row>
    <row r="81" spans="1:8">
      <c r="A81" s="148" t="s">
        <v>62</v>
      </c>
      <c r="B81" s="148"/>
      <c r="C81" s="148"/>
      <c r="D81" s="148"/>
      <c r="E81" s="148"/>
      <c r="F81" s="148"/>
      <c r="G81" s="148"/>
      <c r="H81" s="53"/>
    </row>
    <row r="82" spans="1:8">
      <c r="A82" s="81"/>
      <c r="B82" s="81"/>
      <c r="C82" s="81"/>
      <c r="D82" s="81"/>
      <c r="E82" s="81"/>
      <c r="F82" s="81"/>
      <c r="G82" s="81"/>
      <c r="H82" s="81"/>
    </row>
    <row r="83" spans="1:8">
      <c r="A83" s="81"/>
      <c r="B83" s="81"/>
      <c r="C83" s="81"/>
      <c r="D83" s="81"/>
      <c r="E83" s="81"/>
      <c r="F83" s="81"/>
      <c r="G83" s="81"/>
      <c r="H83" s="81"/>
    </row>
  </sheetData>
  <mergeCells count="25">
    <mergeCell ref="A68:E69"/>
    <mergeCell ref="A70:C70"/>
    <mergeCell ref="A71:E71"/>
    <mergeCell ref="A72:D72"/>
    <mergeCell ref="A73:C73"/>
    <mergeCell ref="D73:E73"/>
    <mergeCell ref="A78:E80"/>
    <mergeCell ref="F78:G78"/>
    <mergeCell ref="A81:G81"/>
    <mergeCell ref="A74:D74"/>
    <mergeCell ref="A75:E75"/>
    <mergeCell ref="A76:E76"/>
    <mergeCell ref="F76:G76"/>
    <mergeCell ref="A77:F77"/>
    <mergeCell ref="B39:C39"/>
    <mergeCell ref="A63:G64"/>
    <mergeCell ref="A65:D65"/>
    <mergeCell ref="A66:F66"/>
    <mergeCell ref="A67:F67"/>
    <mergeCell ref="B58:D58"/>
    <mergeCell ref="B1:C1"/>
    <mergeCell ref="B2:C2"/>
    <mergeCell ref="A16:E16"/>
    <mergeCell ref="B23:C23"/>
    <mergeCell ref="D28:D2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7"/>
  <sheetViews>
    <sheetView topLeftCell="A28" workbookViewId="0">
      <selection activeCell="B44" sqref="B44"/>
    </sheetView>
  </sheetViews>
  <sheetFormatPr defaultRowHeight="12.75"/>
  <cols>
    <col min="1" max="1" width="46.88671875" style="125" bestFit="1" customWidth="1"/>
    <col min="2" max="3" width="10" style="125" bestFit="1" customWidth="1"/>
    <col min="4" max="4" width="12.44140625" style="125" bestFit="1" customWidth="1"/>
    <col min="5" max="5" width="11.44140625" style="125" bestFit="1" customWidth="1"/>
    <col min="6" max="6" width="13.109375" style="125" customWidth="1"/>
    <col min="7" max="7" width="12.44140625" style="125" customWidth="1"/>
    <col min="8" max="8" width="11.44140625" style="125" bestFit="1" customWidth="1"/>
    <col min="9" max="9" width="10.44140625" style="125" bestFit="1" customWidth="1"/>
    <col min="10" max="16384" width="8.88671875" style="125"/>
  </cols>
  <sheetData>
    <row r="1" spans="1:11" ht="31.5" customHeight="1">
      <c r="A1" s="35">
        <v>2008</v>
      </c>
      <c r="B1" s="153"/>
      <c r="C1" s="153"/>
      <c r="D1" s="24"/>
      <c r="E1" s="24"/>
      <c r="F1" s="17" t="s">
        <v>21</v>
      </c>
      <c r="G1" s="18" t="s">
        <v>22</v>
      </c>
    </row>
    <row r="2" spans="1:11">
      <c r="B2" s="162" t="s">
        <v>135</v>
      </c>
      <c r="C2" s="162"/>
    </row>
    <row r="3" spans="1:11">
      <c r="B3" s="25" t="s">
        <v>0</v>
      </c>
      <c r="C3" s="26" t="s">
        <v>1</v>
      </c>
    </row>
    <row r="4" spans="1:11">
      <c r="A4" s="28" t="s">
        <v>8</v>
      </c>
      <c r="B4" s="114">
        <v>120468.75</v>
      </c>
      <c r="C4" s="115">
        <v>120468.75</v>
      </c>
    </row>
    <row r="5" spans="1:11">
      <c r="A5" s="28" t="s">
        <v>20</v>
      </c>
      <c r="B5" s="115">
        <v>17769.61</v>
      </c>
      <c r="C5" s="115">
        <v>17769.61</v>
      </c>
      <c r="D5" s="98">
        <v>11822.45</v>
      </c>
    </row>
    <row r="6" spans="1:11">
      <c r="A6" s="28" t="s">
        <v>9</v>
      </c>
      <c r="B6" s="114">
        <f>SUM(D7:D14)</f>
        <v>17621.21</v>
      </c>
      <c r="C6" s="114">
        <f>SUM(E7:E14)</f>
        <v>47861.51</v>
      </c>
      <c r="D6" s="25" t="s">
        <v>0</v>
      </c>
      <c r="E6" s="26" t="s">
        <v>1</v>
      </c>
    </row>
    <row r="7" spans="1:11">
      <c r="A7" s="111" t="s">
        <v>11</v>
      </c>
      <c r="B7" s="29"/>
      <c r="C7" s="29"/>
      <c r="D7" s="114"/>
      <c r="E7" s="114">
        <v>5689.81</v>
      </c>
    </row>
    <row r="8" spans="1:11">
      <c r="A8" s="111" t="s">
        <v>16</v>
      </c>
      <c r="B8" s="29"/>
      <c r="C8" s="29"/>
      <c r="D8" s="115"/>
      <c r="E8" s="114">
        <v>1724.68</v>
      </c>
    </row>
    <row r="9" spans="1:11">
      <c r="A9" s="111" t="s">
        <v>12</v>
      </c>
      <c r="B9" s="29"/>
      <c r="C9" s="29"/>
      <c r="D9" s="115"/>
      <c r="E9" s="127">
        <v>22814.81</v>
      </c>
    </row>
    <row r="10" spans="1:11">
      <c r="A10" s="111" t="s">
        <v>13</v>
      </c>
      <c r="B10" s="29"/>
      <c r="C10" s="29"/>
      <c r="D10" s="115">
        <v>339</v>
      </c>
      <c r="E10" s="37"/>
      <c r="F10" s="128">
        <v>11820.89</v>
      </c>
    </row>
    <row r="11" spans="1:11">
      <c r="A11" s="111" t="s">
        <v>136</v>
      </c>
      <c r="B11" s="29"/>
      <c r="C11" s="29"/>
      <c r="D11" s="115">
        <v>9691.67</v>
      </c>
      <c r="E11" s="37"/>
    </row>
    <row r="12" spans="1:11">
      <c r="A12" s="111" t="s">
        <v>17</v>
      </c>
      <c r="B12" s="29"/>
      <c r="C12" s="29"/>
      <c r="D12" s="115">
        <v>7590.54</v>
      </c>
      <c r="E12" s="37">
        <v>17632.21</v>
      </c>
      <c r="F12" s="113">
        <v>9346.7000000000007</v>
      </c>
      <c r="G12" s="113">
        <v>6420.5</v>
      </c>
    </row>
    <row r="13" spans="1:11" s="123" customFormat="1">
      <c r="A13" s="32" t="s">
        <v>90</v>
      </c>
      <c r="B13" s="115">
        <v>1000</v>
      </c>
      <c r="C13" s="115"/>
      <c r="D13" s="115"/>
      <c r="E13" s="115"/>
      <c r="F13" s="101"/>
      <c r="G13" s="101"/>
    </row>
    <row r="14" spans="1:11">
      <c r="A14" s="30" t="s">
        <v>10</v>
      </c>
      <c r="B14" s="29"/>
      <c r="C14" s="29"/>
      <c r="D14" s="29">
        <v>0</v>
      </c>
      <c r="E14" s="115"/>
      <c r="F14" s="103">
        <v>3317.43</v>
      </c>
      <c r="G14" s="118" t="s">
        <v>66</v>
      </c>
      <c r="I14" s="113" t="s">
        <v>176</v>
      </c>
      <c r="K14" s="125" t="s">
        <v>177</v>
      </c>
    </row>
    <row r="15" spans="1:11">
      <c r="A15" s="28" t="s">
        <v>14</v>
      </c>
      <c r="B15" s="114">
        <f>B4-B6+B13</f>
        <v>103847.54000000001</v>
      </c>
      <c r="C15" s="114">
        <f>C4-C6</f>
        <v>72607.239999999991</v>
      </c>
    </row>
    <row r="18" spans="1:7">
      <c r="A18" s="34" t="s">
        <v>32</v>
      </c>
      <c r="D18" s="41"/>
    </row>
    <row r="19" spans="1:7">
      <c r="A19" s="156" t="s">
        <v>43</v>
      </c>
      <c r="B19" s="156"/>
      <c r="C19" s="156"/>
      <c r="D19" s="156"/>
      <c r="E19" s="156"/>
      <c r="F19" s="118" t="s">
        <v>63</v>
      </c>
    </row>
    <row r="20" spans="1:7">
      <c r="A20" s="88" t="s">
        <v>44</v>
      </c>
      <c r="B20" s="88"/>
      <c r="C20" s="41"/>
      <c r="D20" s="41"/>
    </row>
    <row r="21" spans="1:7">
      <c r="A21" s="70" t="s">
        <v>33</v>
      </c>
      <c r="B21" s="70"/>
      <c r="C21" s="41"/>
      <c r="D21" s="41"/>
    </row>
    <row r="22" spans="1:7">
      <c r="A22" s="36"/>
      <c r="B22" s="41"/>
      <c r="C22" s="41"/>
      <c r="D22" s="41"/>
    </row>
    <row r="23" spans="1:7">
      <c r="A23" s="42" t="s">
        <v>18</v>
      </c>
      <c r="B23" s="125" t="s">
        <v>19</v>
      </c>
      <c r="C23" s="42"/>
    </row>
    <row r="24" spans="1:7">
      <c r="A24" s="111" t="s">
        <v>38</v>
      </c>
      <c r="B24" s="115"/>
      <c r="C24" s="115"/>
      <c r="D24" s="115"/>
    </row>
    <row r="27" spans="1:7">
      <c r="A27" s="164" t="s">
        <v>27</v>
      </c>
      <c r="B27" s="164"/>
      <c r="C27" s="34"/>
      <c r="D27" s="167" t="s">
        <v>34</v>
      </c>
      <c r="E27" s="168"/>
      <c r="F27" s="168"/>
    </row>
    <row r="30" spans="1:7">
      <c r="B30" s="162" t="s">
        <v>118</v>
      </c>
      <c r="C30" s="162"/>
      <c r="D30" s="41" t="s">
        <v>116</v>
      </c>
    </row>
    <row r="31" spans="1:7">
      <c r="B31" s="25" t="s">
        <v>0</v>
      </c>
      <c r="C31" s="26" t="s">
        <v>1</v>
      </c>
      <c r="D31" s="41"/>
    </row>
    <row r="32" spans="1:7">
      <c r="A32" s="111" t="s">
        <v>15</v>
      </c>
      <c r="B32" s="114">
        <v>74175.899999999994</v>
      </c>
      <c r="C32" s="86">
        <f>C15</f>
        <v>72607.239999999991</v>
      </c>
      <c r="D32" s="113"/>
      <c r="E32" s="117"/>
      <c r="G32" s="117"/>
    </row>
    <row r="33" spans="1:11">
      <c r="A33" s="111" t="s">
        <v>42</v>
      </c>
      <c r="B33" s="114"/>
      <c r="C33" s="115"/>
      <c r="D33" s="113"/>
    </row>
    <row r="34" spans="1:11">
      <c r="A34" s="111" t="s">
        <v>74</v>
      </c>
      <c r="B34" s="114">
        <v>60</v>
      </c>
      <c r="C34" s="114"/>
      <c r="D34" s="113">
        <v>12</v>
      </c>
      <c r="E34" s="113"/>
    </row>
    <row r="35" spans="1:11">
      <c r="A35" s="111" t="s">
        <v>16</v>
      </c>
      <c r="B35" s="114">
        <v>1724.68</v>
      </c>
      <c r="C35" s="114"/>
      <c r="D35" s="113"/>
      <c r="E35" s="113"/>
    </row>
    <row r="36" spans="1:11">
      <c r="A36" s="111" t="s">
        <v>120</v>
      </c>
      <c r="B36" s="114">
        <v>1724.68</v>
      </c>
      <c r="C36" s="114"/>
      <c r="D36" s="113"/>
      <c r="E36" s="113"/>
      <c r="H36" s="125" t="s">
        <v>133</v>
      </c>
      <c r="I36" s="125" t="s">
        <v>134</v>
      </c>
    </row>
    <row r="37" spans="1:11">
      <c r="A37" s="111" t="s">
        <v>75</v>
      </c>
      <c r="B37" s="114"/>
      <c r="C37" s="115"/>
      <c r="D37" s="113"/>
      <c r="E37" s="113"/>
      <c r="G37" s="117"/>
      <c r="H37" s="113">
        <v>8822.52</v>
      </c>
    </row>
    <row r="38" spans="1:11">
      <c r="A38" s="111" t="s">
        <v>121</v>
      </c>
      <c r="B38" s="114"/>
      <c r="C38" s="114"/>
      <c r="D38" s="113"/>
      <c r="E38" s="113"/>
      <c r="G38" s="117"/>
      <c r="H38" s="113">
        <v>42.22</v>
      </c>
      <c r="I38" s="117">
        <f>11829.65-H37-H38</f>
        <v>2964.9099999999994</v>
      </c>
    </row>
    <row r="39" spans="1:11">
      <c r="A39" s="111" t="s">
        <v>114</v>
      </c>
      <c r="B39" s="114"/>
      <c r="C39" s="37">
        <v>3000</v>
      </c>
      <c r="D39" s="113"/>
      <c r="E39" s="113"/>
      <c r="G39" s="117"/>
      <c r="H39" s="113">
        <v>1375.46</v>
      </c>
    </row>
    <row r="40" spans="1:11">
      <c r="A40" s="111" t="s">
        <v>113</v>
      </c>
      <c r="B40" s="114"/>
      <c r="C40" s="115"/>
      <c r="D40" s="113"/>
      <c r="G40" s="117"/>
      <c r="H40" s="113">
        <v>4.92</v>
      </c>
      <c r="I40" s="117">
        <f>2491.01-H39-H40</f>
        <v>1110.6300000000001</v>
      </c>
    </row>
    <row r="41" spans="1:11">
      <c r="A41" s="111" t="s">
        <v>122</v>
      </c>
      <c r="B41" s="114"/>
      <c r="C41" s="86">
        <v>3240</v>
      </c>
      <c r="D41" s="113">
        <v>221.79</v>
      </c>
      <c r="G41" s="117"/>
      <c r="H41" s="113">
        <v>1716.87</v>
      </c>
    </row>
    <row r="42" spans="1:11">
      <c r="A42" s="111" t="s">
        <v>124</v>
      </c>
      <c r="B42" s="114"/>
      <c r="C42" s="115">
        <v>19661.87</v>
      </c>
      <c r="D42" s="113"/>
      <c r="G42" s="117"/>
      <c r="H42" s="113">
        <v>11.04</v>
      </c>
      <c r="I42" s="117">
        <f>2957.35-H41-H42</f>
        <v>1229.44</v>
      </c>
    </row>
    <row r="43" spans="1:11">
      <c r="A43" s="111" t="s">
        <v>85</v>
      </c>
      <c r="B43" s="114"/>
      <c r="C43" s="86">
        <v>11973.03</v>
      </c>
      <c r="D43" s="113"/>
      <c r="H43" s="113">
        <f>SUM(H37:H42)</f>
        <v>11973.030000000002</v>
      </c>
      <c r="I43" s="113">
        <f>SUM(I37:I42)</f>
        <v>5304.98</v>
      </c>
    </row>
    <row r="44" spans="1:11">
      <c r="A44" s="111" t="s">
        <v>65</v>
      </c>
      <c r="B44" s="114">
        <v>5113.76</v>
      </c>
      <c r="C44" s="115"/>
      <c r="D44" s="113"/>
    </row>
    <row r="46" spans="1:11">
      <c r="B46" s="162" t="s">
        <v>119</v>
      </c>
      <c r="C46" s="162"/>
      <c r="K46" s="111" t="s">
        <v>82</v>
      </c>
    </row>
    <row r="47" spans="1:11">
      <c r="A47" s="111" t="s">
        <v>82</v>
      </c>
      <c r="B47" s="114">
        <v>77521.78</v>
      </c>
      <c r="C47" s="115">
        <f>C32+3345.88</f>
        <v>75953.119999999995</v>
      </c>
      <c r="D47" s="119">
        <f>B47-C47</f>
        <v>1568.6600000000035</v>
      </c>
      <c r="F47" s="117"/>
      <c r="G47" s="120"/>
      <c r="K47" s="111" t="s">
        <v>140</v>
      </c>
    </row>
    <row r="48" spans="1:11">
      <c r="A48" s="111" t="s">
        <v>83</v>
      </c>
      <c r="B48" s="114">
        <v>76048.88</v>
      </c>
      <c r="C48" s="115">
        <f>C47-1472.9</f>
        <v>74480.22</v>
      </c>
      <c r="D48" s="119">
        <f t="shared" ref="D48:D58" si="0">B48-C48</f>
        <v>1568.6600000000035</v>
      </c>
      <c r="G48" s="120"/>
      <c r="K48" s="111" t="s">
        <v>83</v>
      </c>
    </row>
    <row r="49" spans="1:11">
      <c r="A49" s="111" t="s">
        <v>36</v>
      </c>
      <c r="B49" s="121">
        <v>21594.29</v>
      </c>
      <c r="C49" s="57">
        <v>19900</v>
      </c>
      <c r="D49" s="119">
        <f t="shared" si="0"/>
        <v>1694.2900000000009</v>
      </c>
      <c r="F49" s="117"/>
      <c r="G49" s="113"/>
      <c r="H49" s="125" t="s">
        <v>165</v>
      </c>
      <c r="K49" s="111" t="s">
        <v>167</v>
      </c>
    </row>
    <row r="50" spans="1:11">
      <c r="A50" s="111" t="s">
        <v>84</v>
      </c>
      <c r="B50" s="121"/>
      <c r="C50" s="122"/>
      <c r="D50" s="119">
        <f t="shared" si="0"/>
        <v>0</v>
      </c>
      <c r="G50" s="113"/>
      <c r="H50" s="125" t="s">
        <v>166</v>
      </c>
      <c r="K50" s="111" t="s">
        <v>159</v>
      </c>
    </row>
    <row r="51" spans="1:11">
      <c r="A51" s="111" t="s">
        <v>86</v>
      </c>
      <c r="B51" s="121"/>
      <c r="C51" s="122"/>
      <c r="D51" s="119">
        <f t="shared" si="0"/>
        <v>0</v>
      </c>
      <c r="G51" s="113"/>
      <c r="K51" s="111" t="s">
        <v>168</v>
      </c>
    </row>
    <row r="52" spans="1:11">
      <c r="A52" s="111" t="s">
        <v>140</v>
      </c>
      <c r="B52" s="121">
        <v>3345.88</v>
      </c>
      <c r="C52" s="122"/>
      <c r="D52" s="119"/>
      <c r="E52" s="118" t="s">
        <v>141</v>
      </c>
      <c r="G52" s="113"/>
      <c r="K52" s="111" t="s">
        <v>36</v>
      </c>
    </row>
    <row r="53" spans="1:11">
      <c r="A53" s="111" t="s">
        <v>81</v>
      </c>
      <c r="B53" s="121"/>
      <c r="C53" s="122"/>
      <c r="D53" s="119">
        <f t="shared" si="0"/>
        <v>0</v>
      </c>
      <c r="G53" s="113"/>
      <c r="K53" s="111" t="s">
        <v>181</v>
      </c>
    </row>
    <row r="54" spans="1:11">
      <c r="A54" s="111" t="s">
        <v>164</v>
      </c>
      <c r="B54" s="121"/>
      <c r="C54" s="122">
        <v>3090.26</v>
      </c>
      <c r="D54" s="119"/>
      <c r="G54" s="113"/>
      <c r="K54" s="116" t="s">
        <v>169</v>
      </c>
    </row>
    <row r="55" spans="1:11">
      <c r="A55" s="111" t="s">
        <v>123</v>
      </c>
      <c r="B55" s="121"/>
      <c r="C55" s="121"/>
      <c r="D55" s="119">
        <f t="shared" si="0"/>
        <v>0</v>
      </c>
      <c r="G55" s="113"/>
      <c r="K55" s="111" t="s">
        <v>182</v>
      </c>
    </row>
    <row r="56" spans="1:11">
      <c r="A56" s="111" t="s">
        <v>137</v>
      </c>
      <c r="B56" s="121"/>
      <c r="C56" s="121"/>
      <c r="D56" s="119">
        <f t="shared" si="0"/>
        <v>0</v>
      </c>
      <c r="F56" s="92" t="s">
        <v>34</v>
      </c>
      <c r="G56" s="93"/>
      <c r="H56" s="93"/>
      <c r="K56" s="111" t="s">
        <v>183</v>
      </c>
    </row>
    <row r="57" spans="1:11">
      <c r="A57" s="111" t="s">
        <v>138</v>
      </c>
      <c r="B57" s="121">
        <v>17546.71</v>
      </c>
      <c r="C57" s="114"/>
      <c r="D57" s="119"/>
      <c r="F57" s="117"/>
      <c r="G57" s="113"/>
      <c r="K57" s="111" t="s">
        <v>184</v>
      </c>
    </row>
    <row r="58" spans="1:11">
      <c r="A58" s="111" t="s">
        <v>139</v>
      </c>
      <c r="B58" s="121">
        <v>11876.86</v>
      </c>
      <c r="C58" s="115">
        <v>10500</v>
      </c>
      <c r="D58" s="119">
        <f t="shared" si="0"/>
        <v>1376.8600000000006</v>
      </c>
      <c r="G58" s="113"/>
      <c r="K58" s="111" t="s">
        <v>84</v>
      </c>
    </row>
    <row r="59" spans="1:11">
      <c r="A59" s="108" t="s">
        <v>64</v>
      </c>
      <c r="B59" s="109"/>
      <c r="C59" s="109"/>
      <c r="D59" s="109"/>
      <c r="K59" s="111" t="s">
        <v>86</v>
      </c>
    </row>
    <row r="60" spans="1:11">
      <c r="A60" s="108" t="s">
        <v>37</v>
      </c>
      <c r="B60" s="109"/>
      <c r="C60" s="109"/>
      <c r="D60" s="109"/>
      <c r="K60" s="111" t="s">
        <v>185</v>
      </c>
    </row>
    <row r="61" spans="1:11">
      <c r="A61" s="108" t="s">
        <v>39</v>
      </c>
      <c r="B61" s="109"/>
      <c r="C61" s="109"/>
      <c r="D61" s="109"/>
      <c r="K61" s="111" t="s">
        <v>186</v>
      </c>
    </row>
    <row r="62" spans="1:11">
      <c r="A62" s="108" t="s">
        <v>40</v>
      </c>
      <c r="B62" s="109"/>
      <c r="C62" s="56"/>
      <c r="D62" s="56"/>
      <c r="K62" s="111" t="s">
        <v>81</v>
      </c>
    </row>
    <row r="63" spans="1:11">
      <c r="A63" s="46" t="s">
        <v>41</v>
      </c>
      <c r="B63" s="114"/>
      <c r="C63" s="115"/>
      <c r="D63" s="119"/>
      <c r="E63" s="47"/>
      <c r="K63" s="111" t="s">
        <v>170</v>
      </c>
    </row>
    <row r="64" spans="1:11">
      <c r="E64" s="47"/>
      <c r="F64" s="48"/>
      <c r="K64" s="111" t="s">
        <v>187</v>
      </c>
    </row>
    <row r="65" spans="1:11">
      <c r="A65" s="118" t="s">
        <v>130</v>
      </c>
      <c r="E65" s="47"/>
      <c r="F65" s="48"/>
      <c r="K65" s="111" t="s">
        <v>188</v>
      </c>
    </row>
    <row r="66" spans="1:11">
      <c r="A66" s="118" t="s">
        <v>131</v>
      </c>
      <c r="E66" s="47"/>
      <c r="F66" s="48"/>
      <c r="K66" s="111" t="s">
        <v>189</v>
      </c>
    </row>
    <row r="67" spans="1:11">
      <c r="E67" s="47"/>
      <c r="F67" s="48"/>
      <c r="K67" s="111" t="s">
        <v>190</v>
      </c>
    </row>
    <row r="68" spans="1:11">
      <c r="K68" s="111" t="s">
        <v>191</v>
      </c>
    </row>
    <row r="69" spans="1:11">
      <c r="A69" s="149" t="s">
        <v>58</v>
      </c>
      <c r="B69" s="149"/>
      <c r="C69" s="149"/>
      <c r="D69" s="149"/>
      <c r="E69" s="149"/>
      <c r="F69" s="149"/>
      <c r="G69" s="149"/>
      <c r="K69" s="111" t="s">
        <v>192</v>
      </c>
    </row>
    <row r="70" spans="1:11">
      <c r="A70" s="149"/>
      <c r="B70" s="149"/>
      <c r="C70" s="149"/>
      <c r="D70" s="149"/>
      <c r="E70" s="149"/>
      <c r="F70" s="149"/>
      <c r="G70" s="149"/>
      <c r="K70" s="116" t="s">
        <v>193</v>
      </c>
    </row>
    <row r="71" spans="1:11">
      <c r="A71" s="160" t="s">
        <v>45</v>
      </c>
      <c r="B71" s="160"/>
      <c r="C71" s="160"/>
      <c r="D71" s="160"/>
      <c r="K71" s="116" t="s">
        <v>37</v>
      </c>
    </row>
    <row r="72" spans="1:11">
      <c r="A72" s="161" t="s">
        <v>47</v>
      </c>
      <c r="B72" s="161"/>
      <c r="C72" s="161"/>
      <c r="D72" s="161"/>
      <c r="E72" s="161"/>
      <c r="F72" s="161"/>
      <c r="K72" s="116" t="s">
        <v>194</v>
      </c>
    </row>
    <row r="73" spans="1:11">
      <c r="A73" s="155" t="s">
        <v>46</v>
      </c>
      <c r="B73" s="155"/>
      <c r="C73" s="155"/>
      <c r="D73" s="155"/>
      <c r="E73" s="155"/>
      <c r="F73" s="155"/>
      <c r="K73" s="116" t="s">
        <v>39</v>
      </c>
    </row>
    <row r="74" spans="1:11">
      <c r="A74" s="148" t="s">
        <v>48</v>
      </c>
      <c r="B74" s="148"/>
      <c r="C74" s="148"/>
      <c r="D74" s="148"/>
      <c r="E74" s="148"/>
      <c r="F74" s="49"/>
      <c r="G74" s="49"/>
      <c r="K74" s="108" t="s">
        <v>40</v>
      </c>
    </row>
    <row r="75" spans="1:11">
      <c r="A75" s="148"/>
      <c r="B75" s="148"/>
      <c r="C75" s="148"/>
      <c r="D75" s="148"/>
      <c r="E75" s="148"/>
    </row>
    <row r="76" spans="1:11">
      <c r="A76" s="151" t="s">
        <v>50</v>
      </c>
      <c r="B76" s="151"/>
      <c r="C76" s="151"/>
      <c r="D76" s="50"/>
      <c r="E76" s="50"/>
    </row>
    <row r="77" spans="1:11">
      <c r="A77" s="158" t="s">
        <v>51</v>
      </c>
      <c r="B77" s="158"/>
      <c r="C77" s="158"/>
      <c r="D77" s="158"/>
      <c r="E77" s="158"/>
      <c r="F77" s="50"/>
    </row>
    <row r="78" spans="1:11">
      <c r="A78" s="159" t="s">
        <v>49</v>
      </c>
      <c r="B78" s="159"/>
      <c r="C78" s="159"/>
      <c r="D78" s="159"/>
    </row>
    <row r="79" spans="1:11">
      <c r="A79" s="152" t="s">
        <v>52</v>
      </c>
      <c r="B79" s="152"/>
      <c r="C79" s="152"/>
      <c r="D79" s="147" t="s">
        <v>56</v>
      </c>
      <c r="E79" s="147"/>
    </row>
    <row r="80" spans="1:11">
      <c r="A80" s="157" t="s">
        <v>53</v>
      </c>
      <c r="B80" s="157"/>
      <c r="C80" s="157"/>
      <c r="D80" s="157"/>
      <c r="E80" s="51"/>
    </row>
    <row r="81" spans="1:7">
      <c r="A81" s="155" t="s">
        <v>54</v>
      </c>
      <c r="B81" s="155"/>
      <c r="C81" s="155"/>
      <c r="D81" s="155"/>
      <c r="E81" s="155"/>
    </row>
    <row r="82" spans="1:7">
      <c r="A82" s="156" t="s">
        <v>55</v>
      </c>
      <c r="B82" s="156"/>
      <c r="C82" s="156"/>
      <c r="D82" s="156"/>
      <c r="E82" s="156"/>
      <c r="F82" s="147" t="s">
        <v>57</v>
      </c>
      <c r="G82" s="147"/>
    </row>
    <row r="83" spans="1:7">
      <c r="A83" s="155" t="s">
        <v>59</v>
      </c>
      <c r="B83" s="155"/>
      <c r="C83" s="155"/>
      <c r="D83" s="155"/>
      <c r="E83" s="155"/>
      <c r="F83" s="155"/>
    </row>
    <row r="84" spans="1:7">
      <c r="A84" s="148" t="s">
        <v>61</v>
      </c>
      <c r="B84" s="148"/>
      <c r="C84" s="148"/>
      <c r="D84" s="148"/>
      <c r="E84" s="148"/>
      <c r="F84" s="147" t="s">
        <v>60</v>
      </c>
      <c r="G84" s="147"/>
    </row>
    <row r="85" spans="1:7">
      <c r="A85" s="148"/>
      <c r="B85" s="148"/>
      <c r="C85" s="148"/>
      <c r="D85" s="148"/>
      <c r="E85" s="148"/>
    </row>
    <row r="86" spans="1:7">
      <c r="A86" s="148"/>
      <c r="B86" s="148"/>
      <c r="C86" s="148"/>
      <c r="D86" s="148"/>
      <c r="E86" s="148"/>
    </row>
    <row r="87" spans="1:7">
      <c r="A87" s="148" t="s">
        <v>62</v>
      </c>
      <c r="B87" s="148"/>
      <c r="C87" s="148"/>
      <c r="D87" s="148"/>
      <c r="E87" s="148"/>
      <c r="F87" s="148"/>
      <c r="G87" s="148"/>
    </row>
  </sheetData>
  <mergeCells count="25">
    <mergeCell ref="A80:D80"/>
    <mergeCell ref="A81:E81"/>
    <mergeCell ref="A87:G87"/>
    <mergeCell ref="A82:E82"/>
    <mergeCell ref="F82:G82"/>
    <mergeCell ref="A83:F83"/>
    <mergeCell ref="A84:E86"/>
    <mergeCell ref="F84:G84"/>
    <mergeCell ref="A74:E75"/>
    <mergeCell ref="A76:C76"/>
    <mergeCell ref="A77:E77"/>
    <mergeCell ref="A78:D78"/>
    <mergeCell ref="A79:C79"/>
    <mergeCell ref="D79:E79"/>
    <mergeCell ref="B46:C46"/>
    <mergeCell ref="A69:G70"/>
    <mergeCell ref="A71:D71"/>
    <mergeCell ref="A72:F72"/>
    <mergeCell ref="A73:F73"/>
    <mergeCell ref="A19:E19"/>
    <mergeCell ref="A27:B27"/>
    <mergeCell ref="D27:F27"/>
    <mergeCell ref="B30:C30"/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4"/>
  <sheetViews>
    <sheetView topLeftCell="A25" workbookViewId="0">
      <selection activeCell="B41" sqref="B41"/>
    </sheetView>
  </sheetViews>
  <sheetFormatPr defaultRowHeight="12.75"/>
  <cols>
    <col min="1" max="1" width="46.88671875" style="91" bestFit="1" customWidth="1"/>
    <col min="2" max="2" width="12.44140625" style="91" bestFit="1" customWidth="1"/>
    <col min="3" max="3" width="11.44140625" style="91" bestFit="1" customWidth="1"/>
    <col min="4" max="4" width="12.44140625" style="91" bestFit="1" customWidth="1"/>
    <col min="5" max="5" width="10.33203125" style="91" customWidth="1"/>
    <col min="6" max="6" width="10.21875" style="91" customWidth="1"/>
    <col min="7" max="7" width="11" style="91" customWidth="1"/>
    <col min="8" max="9" width="8.88671875" style="91"/>
    <col min="10" max="10" width="11.44140625" style="91" bestFit="1" customWidth="1"/>
    <col min="11" max="16384" width="8.88671875" style="91"/>
  </cols>
  <sheetData>
    <row r="1" spans="1:12" ht="28.5" customHeight="1">
      <c r="A1" s="35">
        <v>2009</v>
      </c>
      <c r="B1" s="153"/>
      <c r="C1" s="153"/>
      <c r="D1" s="24"/>
      <c r="E1" s="24"/>
      <c r="F1" s="17" t="s">
        <v>21</v>
      </c>
      <c r="G1" s="18" t="s">
        <v>22</v>
      </c>
    </row>
    <row r="2" spans="1:12" ht="15.75">
      <c r="B2" s="154" t="s">
        <v>142</v>
      </c>
      <c r="C2" s="154"/>
      <c r="I2" s="40" t="s">
        <v>145</v>
      </c>
    </row>
    <row r="3" spans="1:12">
      <c r="B3" s="25" t="s">
        <v>0</v>
      </c>
      <c r="C3" s="26" t="s">
        <v>1</v>
      </c>
    </row>
    <row r="4" spans="1:12">
      <c r="A4" s="28" t="s">
        <v>8</v>
      </c>
      <c r="B4" s="27">
        <v>100567.53</v>
      </c>
      <c r="C4" s="31">
        <v>100567.53</v>
      </c>
      <c r="D4" s="40">
        <v>86898.16</v>
      </c>
    </row>
    <row r="5" spans="1:12">
      <c r="A5" s="28" t="s">
        <v>20</v>
      </c>
      <c r="B5" s="27">
        <v>4700.7299999999996</v>
      </c>
      <c r="C5" s="31">
        <v>4700.7299999999996</v>
      </c>
      <c r="F5" s="23">
        <v>4514.3500000000004</v>
      </c>
    </row>
    <row r="6" spans="1:12">
      <c r="A6" s="28" t="s">
        <v>9</v>
      </c>
      <c r="B6" s="27">
        <f>SUM(D7:D12)</f>
        <v>50249.96</v>
      </c>
      <c r="C6" s="27">
        <f>SUM(E7:E12)</f>
        <v>50419.96</v>
      </c>
      <c r="D6" s="25" t="s">
        <v>0</v>
      </c>
      <c r="E6" s="26" t="s">
        <v>1</v>
      </c>
    </row>
    <row r="7" spans="1:12">
      <c r="A7" s="12" t="s">
        <v>11</v>
      </c>
      <c r="B7" s="29"/>
      <c r="C7" s="29"/>
      <c r="D7" s="27">
        <v>10978.86</v>
      </c>
      <c r="E7" s="27">
        <v>10978.86</v>
      </c>
      <c r="F7" s="40">
        <v>8969.86</v>
      </c>
    </row>
    <row r="8" spans="1:12">
      <c r="A8" s="12" t="s">
        <v>16</v>
      </c>
      <c r="B8" s="29"/>
      <c r="C8" s="29"/>
      <c r="D8" s="27">
        <v>1724.68</v>
      </c>
      <c r="E8" s="27">
        <v>1724.68</v>
      </c>
    </row>
    <row r="9" spans="1:12">
      <c r="A9" s="12" t="s">
        <v>12</v>
      </c>
      <c r="B9" s="29"/>
      <c r="C9" s="29"/>
      <c r="D9" s="27">
        <v>23955.53</v>
      </c>
      <c r="E9" s="27">
        <v>23955.53</v>
      </c>
      <c r="F9" s="23"/>
      <c r="G9" s="67">
        <v>2735.11</v>
      </c>
    </row>
    <row r="10" spans="1:12">
      <c r="A10" s="12" t="s">
        <v>13</v>
      </c>
      <c r="B10" s="29"/>
      <c r="C10" s="29"/>
      <c r="D10" s="27">
        <v>169.5</v>
      </c>
      <c r="E10" s="27">
        <v>169.5</v>
      </c>
      <c r="F10" s="23"/>
      <c r="G10" s="23"/>
    </row>
    <row r="11" spans="1:12">
      <c r="A11" s="12" t="s">
        <v>17</v>
      </c>
      <c r="B11" s="29"/>
      <c r="C11" s="29"/>
      <c r="D11" s="27">
        <v>13421.39</v>
      </c>
      <c r="E11" s="27">
        <v>13591.39</v>
      </c>
      <c r="F11" s="98">
        <v>11195.78</v>
      </c>
      <c r="G11" s="67">
        <f>E11+170</f>
        <v>13761.39</v>
      </c>
      <c r="J11" s="39"/>
    </row>
    <row r="12" spans="1:12">
      <c r="A12" s="30" t="s">
        <v>10</v>
      </c>
      <c r="B12" s="29"/>
      <c r="C12" s="29"/>
      <c r="D12" s="29">
        <v>0</v>
      </c>
      <c r="E12" s="31"/>
      <c r="F12" s="98">
        <v>10105.94</v>
      </c>
      <c r="G12" s="40" t="s">
        <v>66</v>
      </c>
      <c r="J12" s="113" t="s">
        <v>179</v>
      </c>
      <c r="K12" s="125"/>
      <c r="L12" s="126" t="s">
        <v>178</v>
      </c>
    </row>
    <row r="13" spans="1:12">
      <c r="A13" s="32" t="s">
        <v>90</v>
      </c>
      <c r="B13" s="29"/>
      <c r="C13" s="29"/>
      <c r="D13" s="99"/>
      <c r="E13" s="41"/>
      <c r="F13" s="23"/>
      <c r="G13" s="40"/>
    </row>
    <row r="14" spans="1:12">
      <c r="A14" s="28" t="s">
        <v>14</v>
      </c>
      <c r="B14" s="27">
        <f>B4-B6</f>
        <v>50317.57</v>
      </c>
      <c r="C14" s="27">
        <f>C4-C6</f>
        <v>50147.57</v>
      </c>
      <c r="F14" s="23"/>
      <c r="G14" s="23"/>
    </row>
    <row r="16" spans="1:12">
      <c r="A16" s="34" t="s">
        <v>32</v>
      </c>
      <c r="D16" s="41"/>
      <c r="J16" s="39"/>
    </row>
    <row r="17" spans="1:7">
      <c r="A17" s="156" t="s">
        <v>43</v>
      </c>
      <c r="B17" s="156"/>
      <c r="C17" s="156"/>
      <c r="D17" s="156"/>
      <c r="E17" s="156"/>
      <c r="F17" s="40" t="s">
        <v>63</v>
      </c>
    </row>
    <row r="18" spans="1:7">
      <c r="A18" s="88" t="s">
        <v>44</v>
      </c>
      <c r="B18" s="88"/>
      <c r="C18" s="41"/>
      <c r="D18" s="41"/>
    </row>
    <row r="19" spans="1:7">
      <c r="A19" s="70" t="s">
        <v>33</v>
      </c>
      <c r="B19" s="70"/>
      <c r="C19" s="41"/>
      <c r="D19" s="41"/>
    </row>
    <row r="20" spans="1:7">
      <c r="A20" s="36"/>
      <c r="B20" s="41"/>
      <c r="C20" s="41"/>
      <c r="D20" s="41"/>
    </row>
    <row r="21" spans="1:7">
      <c r="A21" s="42" t="s">
        <v>18</v>
      </c>
      <c r="B21" s="91" t="s">
        <v>19</v>
      </c>
      <c r="C21" s="42"/>
    </row>
    <row r="22" spans="1:7">
      <c r="A22" s="12" t="s">
        <v>38</v>
      </c>
      <c r="B22" s="31">
        <v>4912.63</v>
      </c>
      <c r="C22" s="31"/>
      <c r="D22" s="31"/>
    </row>
    <row r="24" spans="1:7">
      <c r="A24" s="164" t="s">
        <v>27</v>
      </c>
      <c r="B24" s="164"/>
      <c r="C24" s="34"/>
      <c r="D24" s="167" t="s">
        <v>34</v>
      </c>
      <c r="E24" s="168"/>
      <c r="F24" s="168"/>
    </row>
    <row r="26" spans="1:7" ht="15.75">
      <c r="B26" s="154" t="s">
        <v>143</v>
      </c>
      <c r="C26" s="154"/>
      <c r="D26" s="41" t="s">
        <v>116</v>
      </c>
      <c r="G26" s="40" t="s">
        <v>145</v>
      </c>
    </row>
    <row r="27" spans="1:7">
      <c r="B27" s="25" t="s">
        <v>0</v>
      </c>
      <c r="C27" s="26" t="s">
        <v>1</v>
      </c>
      <c r="D27" s="41"/>
    </row>
    <row r="28" spans="1:7">
      <c r="A28" s="12" t="s">
        <v>15</v>
      </c>
      <c r="B28" s="27">
        <f>B14</f>
        <v>50317.57</v>
      </c>
      <c r="C28" s="27">
        <f>C14</f>
        <v>50147.57</v>
      </c>
      <c r="D28" s="23"/>
      <c r="E28" s="39"/>
      <c r="G28" s="39"/>
    </row>
    <row r="29" spans="1:7">
      <c r="A29" s="12" t="s">
        <v>42</v>
      </c>
      <c r="B29" s="27"/>
      <c r="C29" s="31"/>
      <c r="D29" s="23"/>
    </row>
    <row r="30" spans="1:7">
      <c r="A30" s="12" t="s">
        <v>74</v>
      </c>
      <c r="B30" s="27">
        <v>185</v>
      </c>
      <c r="C30" s="27"/>
      <c r="D30" s="23">
        <v>185</v>
      </c>
      <c r="E30" s="23"/>
    </row>
    <row r="31" spans="1:7">
      <c r="A31" s="12" t="s">
        <v>16</v>
      </c>
      <c r="B31" s="27">
        <v>1724.68</v>
      </c>
      <c r="C31" s="27"/>
      <c r="D31" s="23"/>
      <c r="E31" s="23"/>
    </row>
    <row r="32" spans="1:7">
      <c r="A32" s="12" t="s">
        <v>120</v>
      </c>
      <c r="B32" s="27">
        <v>1724.68</v>
      </c>
      <c r="C32" s="27"/>
      <c r="D32" s="23">
        <v>51.74</v>
      </c>
      <c r="E32" s="23"/>
      <c r="G32" s="23"/>
    </row>
    <row r="33" spans="1:12">
      <c r="A33" s="12" t="s">
        <v>75</v>
      </c>
      <c r="B33" s="27"/>
      <c r="C33" s="31"/>
      <c r="D33" s="23"/>
      <c r="E33" s="23"/>
      <c r="G33" s="39"/>
      <c r="H33" s="23"/>
    </row>
    <row r="34" spans="1:12">
      <c r="A34" s="12" t="s">
        <v>121</v>
      </c>
      <c r="B34" s="27"/>
      <c r="C34" s="27"/>
      <c r="D34" s="23">
        <v>114.88</v>
      </c>
      <c r="E34" s="23"/>
      <c r="G34" s="39"/>
      <c r="H34" s="23"/>
      <c r="I34" s="39"/>
    </row>
    <row r="35" spans="1:12">
      <c r="A35" s="12" t="s">
        <v>114</v>
      </c>
      <c r="B35" s="27"/>
      <c r="C35" s="37"/>
      <c r="D35" s="23"/>
      <c r="E35" s="23"/>
      <c r="G35" s="39"/>
      <c r="H35" s="23"/>
    </row>
    <row r="36" spans="1:12">
      <c r="A36" s="12" t="s">
        <v>113</v>
      </c>
      <c r="B36" s="27">
        <v>25000</v>
      </c>
      <c r="C36" s="31"/>
      <c r="D36" s="23"/>
      <c r="G36" s="39"/>
      <c r="H36" s="23"/>
      <c r="I36" s="39"/>
    </row>
    <row r="37" spans="1:12">
      <c r="A37" s="12" t="s">
        <v>122</v>
      </c>
      <c r="B37" s="27"/>
      <c r="C37" s="86">
        <v>3240</v>
      </c>
      <c r="D37" s="23">
        <v>191.46</v>
      </c>
      <c r="G37" s="39"/>
      <c r="H37" s="23"/>
    </row>
    <row r="38" spans="1:12">
      <c r="A38" s="12" t="s">
        <v>124</v>
      </c>
      <c r="B38" s="27"/>
      <c r="C38" s="31"/>
      <c r="D38" s="23"/>
      <c r="G38" s="39"/>
      <c r="H38" s="23"/>
      <c r="I38" s="39"/>
    </row>
    <row r="39" spans="1:12">
      <c r="A39" s="12" t="s">
        <v>85</v>
      </c>
      <c r="B39" s="27">
        <v>20573.16</v>
      </c>
      <c r="C39" s="86"/>
      <c r="D39" s="23">
        <v>809.62</v>
      </c>
      <c r="H39" s="23"/>
      <c r="I39" s="23"/>
    </row>
    <row r="40" spans="1:12" s="100" customFormat="1">
      <c r="A40" s="12" t="s">
        <v>162</v>
      </c>
      <c r="B40" s="27"/>
      <c r="C40" s="102">
        <v>408.34</v>
      </c>
      <c r="D40" s="103"/>
      <c r="E40" s="40" t="s">
        <v>163</v>
      </c>
      <c r="H40" s="23"/>
      <c r="I40" s="23"/>
    </row>
    <row r="41" spans="1:12">
      <c r="A41" s="12" t="s">
        <v>65</v>
      </c>
      <c r="B41" s="27">
        <v>9797.27</v>
      </c>
      <c r="C41" s="31"/>
      <c r="D41" s="23">
        <v>957.31</v>
      </c>
    </row>
    <row r="43" spans="1:12" ht="15.75">
      <c r="B43" s="154" t="s">
        <v>144</v>
      </c>
      <c r="C43" s="154"/>
      <c r="L43" s="111" t="s">
        <v>82</v>
      </c>
    </row>
    <row r="44" spans="1:12">
      <c r="A44" s="12" t="s">
        <v>82</v>
      </c>
      <c r="B44" s="27">
        <v>53663.45</v>
      </c>
      <c r="C44" s="31">
        <f>C28+B49</f>
        <v>53493.45</v>
      </c>
      <c r="D44" s="43">
        <f>B44-C44</f>
        <v>170</v>
      </c>
      <c r="F44" s="39"/>
      <c r="G44" s="44"/>
      <c r="L44" s="111" t="s">
        <v>140</v>
      </c>
    </row>
    <row r="45" spans="1:12">
      <c r="A45" s="12" t="s">
        <v>83</v>
      </c>
      <c r="B45" s="27">
        <v>51596.639999999999</v>
      </c>
      <c r="C45" s="31">
        <f>C44-2066.81</f>
        <v>51426.64</v>
      </c>
      <c r="D45" s="43">
        <f t="shared" ref="D45:D55" si="0">B45-C45</f>
        <v>170</v>
      </c>
      <c r="F45" s="39"/>
      <c r="G45" s="44"/>
      <c r="L45" s="111" t="s">
        <v>83</v>
      </c>
    </row>
    <row r="46" spans="1:12">
      <c r="A46" s="12" t="s">
        <v>36</v>
      </c>
      <c r="B46" s="45">
        <v>11799.48</v>
      </c>
      <c r="C46" s="57">
        <v>11769.48</v>
      </c>
      <c r="D46" s="43">
        <f t="shared" si="0"/>
        <v>30</v>
      </c>
      <c r="F46" s="39"/>
      <c r="G46" s="23"/>
      <c r="I46" s="91">
        <v>11799.48</v>
      </c>
      <c r="J46" s="23">
        <v>6329.36</v>
      </c>
      <c r="L46" s="111" t="s">
        <v>167</v>
      </c>
    </row>
    <row r="47" spans="1:12">
      <c r="A47" s="12" t="s">
        <v>84</v>
      </c>
      <c r="B47" s="45"/>
      <c r="C47" s="72"/>
      <c r="D47" s="43">
        <f t="shared" si="0"/>
        <v>0</v>
      </c>
      <c r="G47" s="23"/>
      <c r="I47" s="91">
        <v>11769.48</v>
      </c>
      <c r="J47" s="23">
        <f>J46*I47/I46</f>
        <v>6313.2676976273533</v>
      </c>
      <c r="L47" s="111" t="s">
        <v>159</v>
      </c>
    </row>
    <row r="48" spans="1:12">
      <c r="A48" s="12" t="s">
        <v>86</v>
      </c>
      <c r="B48" s="45"/>
      <c r="C48" s="72"/>
      <c r="D48" s="43">
        <f t="shared" si="0"/>
        <v>0</v>
      </c>
      <c r="G48" s="23"/>
      <c r="L48" s="111" t="s">
        <v>168</v>
      </c>
    </row>
    <row r="49" spans="1:12">
      <c r="A49" s="12" t="s">
        <v>140</v>
      </c>
      <c r="B49" s="45">
        <v>3345.88</v>
      </c>
      <c r="C49" s="72"/>
      <c r="D49" s="43"/>
      <c r="E49" s="40" t="s">
        <v>141</v>
      </c>
      <c r="G49" s="23"/>
      <c r="L49" s="111" t="s">
        <v>36</v>
      </c>
    </row>
    <row r="50" spans="1:12">
      <c r="A50" s="12" t="s">
        <v>81</v>
      </c>
      <c r="B50" s="45"/>
      <c r="C50" s="72"/>
      <c r="D50" s="43">
        <f t="shared" si="0"/>
        <v>0</v>
      </c>
      <c r="G50" s="23"/>
      <c r="L50" s="111" t="s">
        <v>181</v>
      </c>
    </row>
    <row r="51" spans="1:12" s="105" customFormat="1">
      <c r="A51" s="12" t="s">
        <v>164</v>
      </c>
      <c r="B51" s="45"/>
      <c r="C51" s="72">
        <v>10105.94</v>
      </c>
      <c r="D51" s="43"/>
      <c r="F51" s="98"/>
      <c r="G51" s="23"/>
      <c r="I51" s="107" t="s">
        <v>165</v>
      </c>
      <c r="L51" s="116" t="s">
        <v>169</v>
      </c>
    </row>
    <row r="52" spans="1:12">
      <c r="A52" s="12" t="s">
        <v>137</v>
      </c>
      <c r="B52" s="45"/>
      <c r="C52" s="45"/>
      <c r="D52" s="43">
        <f t="shared" si="0"/>
        <v>0</v>
      </c>
      <c r="G52" s="23"/>
      <c r="I52" s="107" t="s">
        <v>166</v>
      </c>
      <c r="L52" s="111" t="s">
        <v>182</v>
      </c>
    </row>
    <row r="53" spans="1:12">
      <c r="A53" s="12" t="s">
        <v>148</v>
      </c>
      <c r="B53" s="45">
        <v>63.96</v>
      </c>
      <c r="C53" s="45"/>
      <c r="D53" s="43"/>
      <c r="F53" s="92" t="s">
        <v>34</v>
      </c>
      <c r="G53" s="93"/>
      <c r="H53" s="93"/>
      <c r="L53" s="111" t="s">
        <v>183</v>
      </c>
    </row>
    <row r="54" spans="1:12">
      <c r="A54" s="12" t="s">
        <v>147</v>
      </c>
      <c r="B54" s="45">
        <v>11940.82</v>
      </c>
      <c r="C54" s="27"/>
      <c r="D54" s="43"/>
      <c r="F54" s="39"/>
      <c r="G54" s="23"/>
      <c r="L54" s="111" t="s">
        <v>184</v>
      </c>
    </row>
    <row r="55" spans="1:12">
      <c r="A55" s="12" t="s">
        <v>146</v>
      </c>
      <c r="B55" s="45">
        <v>6329.36</v>
      </c>
      <c r="C55" s="31"/>
      <c r="D55" s="43">
        <f t="shared" si="0"/>
        <v>6329.36</v>
      </c>
      <c r="G55" s="23"/>
      <c r="L55" s="111" t="s">
        <v>84</v>
      </c>
    </row>
    <row r="56" spans="1:12">
      <c r="A56" s="54" t="s">
        <v>64</v>
      </c>
      <c r="B56" s="55"/>
      <c r="C56" s="55"/>
      <c r="D56" s="55"/>
      <c r="L56" s="111" t="s">
        <v>86</v>
      </c>
    </row>
    <row r="57" spans="1:12">
      <c r="A57" s="54" t="s">
        <v>37</v>
      </c>
      <c r="B57" s="55"/>
      <c r="C57" s="55"/>
      <c r="D57" s="55"/>
      <c r="L57" s="111" t="s">
        <v>185</v>
      </c>
    </row>
    <row r="58" spans="1:12">
      <c r="A58" s="54" t="s">
        <v>39</v>
      </c>
      <c r="B58" s="55"/>
      <c r="C58" s="55"/>
      <c r="D58" s="55"/>
      <c r="L58" s="111" t="s">
        <v>186</v>
      </c>
    </row>
    <row r="59" spans="1:12">
      <c r="A59" s="54" t="s">
        <v>40</v>
      </c>
      <c r="B59" s="55"/>
      <c r="C59" s="56"/>
      <c r="D59" s="56"/>
      <c r="L59" s="111" t="s">
        <v>81</v>
      </c>
    </row>
    <row r="60" spans="1:12">
      <c r="A60" s="46" t="s">
        <v>41</v>
      </c>
      <c r="B60" s="27"/>
      <c r="C60" s="31"/>
      <c r="D60" s="43"/>
      <c r="E60" s="47"/>
      <c r="L60" s="111" t="s">
        <v>170</v>
      </c>
    </row>
    <row r="61" spans="1:12">
      <c r="E61" s="47"/>
      <c r="F61" s="48"/>
      <c r="L61" s="111" t="s">
        <v>187</v>
      </c>
    </row>
    <row r="62" spans="1:12">
      <c r="A62" s="40" t="s">
        <v>130</v>
      </c>
      <c r="E62" s="47"/>
      <c r="F62" s="48"/>
      <c r="L62" s="111" t="s">
        <v>188</v>
      </c>
    </row>
    <row r="63" spans="1:12">
      <c r="A63" s="40" t="s">
        <v>131</v>
      </c>
      <c r="E63" s="47"/>
      <c r="F63" s="48"/>
      <c r="L63" s="111" t="s">
        <v>189</v>
      </c>
    </row>
    <row r="64" spans="1:12">
      <c r="E64" s="47"/>
      <c r="F64" s="48"/>
      <c r="L64" s="111" t="s">
        <v>190</v>
      </c>
    </row>
    <row r="65" spans="1:12">
      <c r="L65" s="111" t="s">
        <v>191</v>
      </c>
    </row>
    <row r="66" spans="1:12">
      <c r="A66" s="149" t="s">
        <v>58</v>
      </c>
      <c r="B66" s="149"/>
      <c r="C66" s="149"/>
      <c r="D66" s="149"/>
      <c r="E66" s="149"/>
      <c r="F66" s="149"/>
      <c r="G66" s="149"/>
      <c r="L66" s="111" t="s">
        <v>192</v>
      </c>
    </row>
    <row r="67" spans="1:12">
      <c r="A67" s="149"/>
      <c r="B67" s="149"/>
      <c r="C67" s="149"/>
      <c r="D67" s="149"/>
      <c r="E67" s="149"/>
      <c r="F67" s="149"/>
      <c r="G67" s="149"/>
      <c r="L67" s="116" t="s">
        <v>193</v>
      </c>
    </row>
    <row r="68" spans="1:12">
      <c r="A68" s="160" t="s">
        <v>45</v>
      </c>
      <c r="B68" s="160"/>
      <c r="C68" s="160"/>
      <c r="D68" s="160"/>
      <c r="L68" s="116" t="s">
        <v>37</v>
      </c>
    </row>
    <row r="69" spans="1:12">
      <c r="A69" s="161" t="s">
        <v>47</v>
      </c>
      <c r="B69" s="161"/>
      <c r="C69" s="161"/>
      <c r="D69" s="161"/>
      <c r="E69" s="161"/>
      <c r="F69" s="161"/>
      <c r="L69" s="116" t="s">
        <v>194</v>
      </c>
    </row>
    <row r="70" spans="1:12">
      <c r="A70" s="155" t="s">
        <v>46</v>
      </c>
      <c r="B70" s="155"/>
      <c r="C70" s="155"/>
      <c r="D70" s="155"/>
      <c r="E70" s="155"/>
      <c r="F70" s="155"/>
      <c r="L70" s="116" t="s">
        <v>39</v>
      </c>
    </row>
    <row r="71" spans="1:12">
      <c r="A71" s="148" t="s">
        <v>48</v>
      </c>
      <c r="B71" s="148"/>
      <c r="C71" s="148"/>
      <c r="D71" s="148"/>
      <c r="E71" s="148"/>
      <c r="F71" s="49"/>
      <c r="G71" s="49"/>
      <c r="L71" s="108" t="s">
        <v>40</v>
      </c>
    </row>
    <row r="72" spans="1:12">
      <c r="A72" s="148"/>
      <c r="B72" s="148"/>
      <c r="C72" s="148"/>
      <c r="D72" s="148"/>
      <c r="E72" s="148"/>
    </row>
    <row r="73" spans="1:12">
      <c r="A73" s="151" t="s">
        <v>50</v>
      </c>
      <c r="B73" s="151"/>
      <c r="C73" s="151"/>
      <c r="D73" s="50"/>
      <c r="E73" s="50"/>
    </row>
    <row r="74" spans="1:12">
      <c r="A74" s="158" t="s">
        <v>51</v>
      </c>
      <c r="B74" s="158"/>
      <c r="C74" s="158"/>
      <c r="D74" s="158"/>
      <c r="E74" s="158"/>
      <c r="F74" s="50"/>
    </row>
    <row r="75" spans="1:12">
      <c r="A75" s="159" t="s">
        <v>49</v>
      </c>
      <c r="B75" s="159"/>
      <c r="C75" s="159"/>
      <c r="D75" s="159"/>
    </row>
    <row r="76" spans="1:12">
      <c r="A76" s="152" t="s">
        <v>52</v>
      </c>
      <c r="B76" s="152"/>
      <c r="C76" s="152"/>
      <c r="D76" s="147" t="s">
        <v>56</v>
      </c>
      <c r="E76" s="147"/>
    </row>
    <row r="77" spans="1:12">
      <c r="A77" s="157" t="s">
        <v>53</v>
      </c>
      <c r="B77" s="157"/>
      <c r="C77" s="157"/>
      <c r="D77" s="157"/>
      <c r="E77" s="51"/>
    </row>
    <row r="78" spans="1:12">
      <c r="A78" s="155" t="s">
        <v>54</v>
      </c>
      <c r="B78" s="155"/>
      <c r="C78" s="155"/>
      <c r="D78" s="155"/>
      <c r="E78" s="155"/>
    </row>
    <row r="79" spans="1:12">
      <c r="A79" s="156" t="s">
        <v>55</v>
      </c>
      <c r="B79" s="156"/>
      <c r="C79" s="156"/>
      <c r="D79" s="156"/>
      <c r="E79" s="156"/>
      <c r="F79" s="147" t="s">
        <v>57</v>
      </c>
      <c r="G79" s="147"/>
    </row>
    <row r="80" spans="1:12">
      <c r="A80" s="155" t="s">
        <v>59</v>
      </c>
      <c r="B80" s="155"/>
      <c r="C80" s="155"/>
      <c r="D80" s="155"/>
      <c r="E80" s="155"/>
      <c r="F80" s="155"/>
    </row>
    <row r="81" spans="1:7">
      <c r="A81" s="148" t="s">
        <v>61</v>
      </c>
      <c r="B81" s="148"/>
      <c r="C81" s="148"/>
      <c r="D81" s="148"/>
      <c r="E81" s="148"/>
      <c r="F81" s="147" t="s">
        <v>60</v>
      </c>
      <c r="G81" s="147"/>
    </row>
    <row r="82" spans="1:7">
      <c r="A82" s="148"/>
      <c r="B82" s="148"/>
      <c r="C82" s="148"/>
      <c r="D82" s="148"/>
      <c r="E82" s="148"/>
    </row>
    <row r="83" spans="1:7">
      <c r="A83" s="148"/>
      <c r="B83" s="148"/>
      <c r="C83" s="148"/>
      <c r="D83" s="148"/>
      <c r="E83" s="148"/>
    </row>
    <row r="84" spans="1:7">
      <c r="A84" s="148" t="s">
        <v>62</v>
      </c>
      <c r="B84" s="148"/>
      <c r="C84" s="148"/>
      <c r="D84" s="148"/>
      <c r="E84" s="148"/>
      <c r="F84" s="148"/>
      <c r="G84" s="148"/>
    </row>
  </sheetData>
  <mergeCells count="25">
    <mergeCell ref="B1:C1"/>
    <mergeCell ref="B2:C2"/>
    <mergeCell ref="B43:C43"/>
    <mergeCell ref="A66:G67"/>
    <mergeCell ref="A68:D68"/>
    <mergeCell ref="A69:F69"/>
    <mergeCell ref="A17:E17"/>
    <mergeCell ref="A24:B24"/>
    <mergeCell ref="D24:F24"/>
    <mergeCell ref="B26:C26"/>
    <mergeCell ref="A70:F70"/>
    <mergeCell ref="A71:E72"/>
    <mergeCell ref="A73:C73"/>
    <mergeCell ref="A74:E74"/>
    <mergeCell ref="A75:D75"/>
    <mergeCell ref="A76:C76"/>
    <mergeCell ref="D76:E76"/>
    <mergeCell ref="A77:D77"/>
    <mergeCell ref="A78:E78"/>
    <mergeCell ref="A79:E79"/>
    <mergeCell ref="F79:G79"/>
    <mergeCell ref="A80:F80"/>
    <mergeCell ref="A81:E83"/>
    <mergeCell ref="F81:G81"/>
    <mergeCell ref="A84:G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96"/>
  <sheetViews>
    <sheetView topLeftCell="A39" workbookViewId="0">
      <selection activeCell="B75" sqref="B75"/>
    </sheetView>
  </sheetViews>
  <sheetFormatPr defaultRowHeight="12.75"/>
  <cols>
    <col min="1" max="1" width="25.21875" style="22" customWidth="1"/>
    <col min="2" max="3" width="12.44140625" style="22" bestFit="1" customWidth="1"/>
    <col min="4" max="5" width="11.44140625" style="22" bestFit="1" customWidth="1"/>
    <col min="6" max="6" width="9.88671875" style="22" customWidth="1"/>
    <col min="7" max="9" width="8.88671875" style="22"/>
    <col min="10" max="10" width="9.21875" style="22" bestFit="1" customWidth="1"/>
    <col min="11" max="16384" width="8.88671875" style="22"/>
  </cols>
  <sheetData>
    <row r="1" spans="1:5" ht="15.75">
      <c r="A1" s="35">
        <v>2010</v>
      </c>
      <c r="B1" s="154" t="s">
        <v>26</v>
      </c>
      <c r="C1" s="154"/>
      <c r="D1" s="24"/>
      <c r="E1" s="24"/>
    </row>
    <row r="2" spans="1:5">
      <c r="B2" s="25" t="s">
        <v>0</v>
      </c>
      <c r="C2" s="26" t="s">
        <v>1</v>
      </c>
    </row>
    <row r="3" spans="1:5">
      <c r="A3" s="12" t="s">
        <v>3</v>
      </c>
      <c r="B3" s="27"/>
      <c r="C3" s="31"/>
    </row>
    <row r="4" spans="1:5">
      <c r="A4" s="12" t="s">
        <v>4</v>
      </c>
      <c r="B4" s="27"/>
      <c r="C4" s="27">
        <v>284.45</v>
      </c>
    </row>
    <row r="5" spans="1:5" ht="13.5" thickBot="1">
      <c r="A5" s="95" t="s">
        <v>2</v>
      </c>
      <c r="B5" s="94">
        <v>3031.52</v>
      </c>
      <c r="C5" s="94">
        <f>C3-C4</f>
        <v>-284.45</v>
      </c>
    </row>
    <row r="6" spans="1:5">
      <c r="A6" s="12" t="s">
        <v>5</v>
      </c>
      <c r="B6" s="27"/>
      <c r="C6" s="31">
        <v>8653.81</v>
      </c>
      <c r="D6" s="42" t="s">
        <v>25</v>
      </c>
    </row>
    <row r="7" spans="1:5">
      <c r="A7" s="12" t="s">
        <v>6</v>
      </c>
      <c r="B7" s="27"/>
      <c r="C7" s="27">
        <v>343.62</v>
      </c>
    </row>
    <row r="8" spans="1:5" ht="13.5" thickBot="1">
      <c r="A8" s="95" t="s">
        <v>2</v>
      </c>
      <c r="B8" s="94">
        <v>4995.2299999999996</v>
      </c>
      <c r="C8" s="94">
        <f>C6-C7</f>
        <v>8310.1899999999987</v>
      </c>
    </row>
    <row r="9" spans="1:5">
      <c r="A9" s="97" t="s">
        <v>7</v>
      </c>
      <c r="B9" s="89">
        <f>B5+B8</f>
        <v>8026.75</v>
      </c>
      <c r="C9" s="89">
        <f>C5+C8</f>
        <v>8025.7399999999989</v>
      </c>
      <c r="D9" s="96">
        <f>C9-B9</f>
        <v>-1.0100000000011278</v>
      </c>
    </row>
    <row r="11" spans="1:5" ht="15.75">
      <c r="B11" s="154" t="s">
        <v>151</v>
      </c>
      <c r="C11" s="154"/>
    </row>
    <row r="12" spans="1:5">
      <c r="B12" s="25" t="s">
        <v>0</v>
      </c>
      <c r="C12" s="26" t="s">
        <v>1</v>
      </c>
    </row>
    <row r="13" spans="1:5">
      <c r="A13" s="28" t="s">
        <v>8</v>
      </c>
      <c r="B13" s="27">
        <v>110233.66</v>
      </c>
      <c r="C13" s="31">
        <v>110233.66</v>
      </c>
    </row>
    <row r="14" spans="1:5">
      <c r="A14" s="28" t="s">
        <v>20</v>
      </c>
      <c r="B14" s="27">
        <v>457.24</v>
      </c>
      <c r="C14" s="31">
        <v>457.24</v>
      </c>
    </row>
    <row r="15" spans="1:5">
      <c r="A15" s="28" t="s">
        <v>9</v>
      </c>
      <c r="B15" s="27">
        <f>SUM(D16:D23)</f>
        <v>40941.64</v>
      </c>
      <c r="C15" s="27">
        <f>SUM(E16:E23)</f>
        <v>42063.66</v>
      </c>
      <c r="D15" s="25" t="s">
        <v>0</v>
      </c>
      <c r="E15" s="26" t="s">
        <v>1</v>
      </c>
    </row>
    <row r="16" spans="1:5">
      <c r="A16" s="12" t="s">
        <v>11</v>
      </c>
      <c r="B16" s="29"/>
      <c r="C16" s="29"/>
      <c r="D16" s="27">
        <v>4527.13</v>
      </c>
      <c r="E16" s="31">
        <v>4527.13</v>
      </c>
    </row>
    <row r="17" spans="1:13">
      <c r="A17" s="12" t="s">
        <v>16</v>
      </c>
      <c r="B17" s="29"/>
      <c r="C17" s="29"/>
      <c r="D17" s="27">
        <v>1724.68</v>
      </c>
      <c r="E17" s="31">
        <v>1724.68</v>
      </c>
      <c r="G17" s="47" t="s">
        <v>157</v>
      </c>
    </row>
    <row r="18" spans="1:13">
      <c r="A18" s="12" t="s">
        <v>12</v>
      </c>
      <c r="B18" s="90">
        <v>24829.05</v>
      </c>
      <c r="C18" s="29"/>
      <c r="D18" s="27">
        <v>25243.19</v>
      </c>
      <c r="E18" s="31">
        <v>25243.19</v>
      </c>
    </row>
    <row r="19" spans="1:13">
      <c r="A19" s="12" t="s">
        <v>13</v>
      </c>
      <c r="B19" s="29"/>
      <c r="C19" s="29"/>
      <c r="D19" s="27">
        <v>300</v>
      </c>
      <c r="E19" s="27"/>
    </row>
    <row r="20" spans="1:13" s="91" customFormat="1">
      <c r="A20" s="12" t="s">
        <v>136</v>
      </c>
      <c r="B20" s="29"/>
      <c r="C20" s="29"/>
      <c r="D20" s="27">
        <v>3200</v>
      </c>
      <c r="E20" s="27"/>
    </row>
    <row r="21" spans="1:13">
      <c r="A21" s="12" t="s">
        <v>17</v>
      </c>
      <c r="B21" s="29"/>
      <c r="C21" s="29"/>
      <c r="D21" s="27">
        <v>5946.64</v>
      </c>
      <c r="E21" s="27">
        <v>9619.11</v>
      </c>
    </row>
    <row r="22" spans="1:13">
      <c r="A22" s="12" t="s">
        <v>90</v>
      </c>
      <c r="B22" s="29"/>
      <c r="C22" s="29"/>
      <c r="D22" s="27"/>
      <c r="E22" s="27"/>
    </row>
    <row r="23" spans="1:13">
      <c r="A23" s="30" t="s">
        <v>10</v>
      </c>
      <c r="B23" s="29"/>
      <c r="C23" s="29"/>
      <c r="D23" s="33">
        <v>0</v>
      </c>
      <c r="E23" s="31">
        <v>949.55</v>
      </c>
      <c r="F23" s="40" t="s">
        <v>156</v>
      </c>
      <c r="G23" s="40"/>
      <c r="K23" s="113" t="s">
        <v>180</v>
      </c>
      <c r="L23" s="125"/>
      <c r="M23" s="125" t="s">
        <v>172</v>
      </c>
    </row>
    <row r="24" spans="1:13">
      <c r="A24" s="28" t="s">
        <v>14</v>
      </c>
      <c r="B24" s="27">
        <f>B13-B15</f>
        <v>69292.02</v>
      </c>
      <c r="C24" s="27">
        <f>C13-C15</f>
        <v>68170</v>
      </c>
      <c r="M24" s="22">
        <v>4963.57</v>
      </c>
    </row>
    <row r="25" spans="1:13">
      <c r="M25" s="22">
        <v>949.55</v>
      </c>
    </row>
    <row r="26" spans="1:13">
      <c r="M26" s="22">
        <f>SUM(M24:M25)</f>
        <v>5913.12</v>
      </c>
    </row>
    <row r="27" spans="1:13">
      <c r="A27" s="34" t="s">
        <v>32</v>
      </c>
      <c r="D27" s="41"/>
      <c r="J27" s="39"/>
    </row>
    <row r="28" spans="1:13">
      <c r="A28" s="156" t="s">
        <v>43</v>
      </c>
      <c r="B28" s="156"/>
      <c r="C28" s="156"/>
      <c r="D28" s="156"/>
      <c r="E28" s="156"/>
      <c r="F28" s="40" t="s">
        <v>63</v>
      </c>
    </row>
    <row r="29" spans="1:13">
      <c r="A29" s="87" t="s">
        <v>44</v>
      </c>
      <c r="B29" s="87"/>
      <c r="C29" s="41"/>
      <c r="D29" s="41"/>
    </row>
    <row r="30" spans="1:13">
      <c r="A30" s="70" t="s">
        <v>33</v>
      </c>
      <c r="B30" s="70"/>
      <c r="C30" s="41"/>
      <c r="D30" s="41"/>
    </row>
    <row r="31" spans="1:13">
      <c r="A31" s="36"/>
      <c r="B31" s="41"/>
      <c r="C31" s="41"/>
      <c r="D31" s="41"/>
    </row>
    <row r="32" spans="1:13">
      <c r="A32" s="42" t="s">
        <v>18</v>
      </c>
      <c r="B32" s="22" t="s">
        <v>19</v>
      </c>
      <c r="C32" s="42"/>
    </row>
    <row r="33" spans="1:11">
      <c r="A33" s="12" t="s">
        <v>38</v>
      </c>
      <c r="B33" s="31">
        <v>680</v>
      </c>
      <c r="C33" s="31"/>
      <c r="D33" s="31" t="s">
        <v>155</v>
      </c>
      <c r="E33" s="38">
        <v>40479</v>
      </c>
    </row>
    <row r="35" spans="1:11">
      <c r="A35" s="164" t="s">
        <v>27</v>
      </c>
      <c r="B35" s="164"/>
      <c r="C35" s="34"/>
      <c r="D35" s="167" t="s">
        <v>34</v>
      </c>
      <c r="E35" s="168"/>
      <c r="F35" s="168"/>
    </row>
    <row r="37" spans="1:11" ht="15.75">
      <c r="B37" s="154" t="s">
        <v>152</v>
      </c>
      <c r="C37" s="154"/>
      <c r="D37" s="41" t="s">
        <v>116</v>
      </c>
      <c r="G37" s="40" t="s">
        <v>145</v>
      </c>
    </row>
    <row r="38" spans="1:11">
      <c r="B38" s="25" t="s">
        <v>0</v>
      </c>
      <c r="C38" s="26" t="s">
        <v>1</v>
      </c>
      <c r="D38" s="41"/>
      <c r="K38" s="22" t="s">
        <v>154</v>
      </c>
    </row>
    <row r="39" spans="1:11">
      <c r="A39" s="12" t="s">
        <v>15</v>
      </c>
      <c r="B39" s="27">
        <f>B24</f>
        <v>69292.02</v>
      </c>
      <c r="C39" s="27">
        <f>C24</f>
        <v>68170</v>
      </c>
      <c r="D39" s="23"/>
      <c r="E39" s="39"/>
      <c r="G39" s="39"/>
    </row>
    <row r="40" spans="1:11">
      <c r="A40" s="12" t="s">
        <v>42</v>
      </c>
      <c r="B40" s="27"/>
      <c r="C40" s="31"/>
      <c r="D40" s="23"/>
      <c r="K40" s="22">
        <v>164.15</v>
      </c>
    </row>
    <row r="41" spans="1:11">
      <c r="A41" s="12" t="s">
        <v>74</v>
      </c>
      <c r="B41" s="27">
        <v>540</v>
      </c>
      <c r="C41" s="27"/>
      <c r="D41" s="23">
        <v>540</v>
      </c>
      <c r="E41" s="23" t="s">
        <v>158</v>
      </c>
      <c r="K41" s="22">
        <v>163.72999999999999</v>
      </c>
    </row>
    <row r="42" spans="1:11">
      <c r="A42" s="12" t="s">
        <v>16</v>
      </c>
      <c r="B42" s="27">
        <v>1724.68</v>
      </c>
      <c r="C42" s="27"/>
      <c r="D42" s="23">
        <v>51.74</v>
      </c>
      <c r="E42" s="23"/>
    </row>
    <row r="43" spans="1:11">
      <c r="A43" s="12" t="s">
        <v>120</v>
      </c>
      <c r="B43" s="27">
        <v>1724.68</v>
      </c>
      <c r="C43" s="27"/>
      <c r="D43" s="23"/>
      <c r="E43" s="23"/>
    </row>
    <row r="44" spans="1:11">
      <c r="A44" s="12" t="s">
        <v>75</v>
      </c>
      <c r="B44" s="27"/>
      <c r="C44" s="31"/>
      <c r="D44" s="23"/>
      <c r="E44" s="23"/>
      <c r="G44" s="39"/>
      <c r="H44" s="23"/>
    </row>
    <row r="45" spans="1:11">
      <c r="A45" s="12" t="s">
        <v>121</v>
      </c>
      <c r="B45" s="27"/>
      <c r="C45" s="27"/>
      <c r="D45" s="23"/>
      <c r="E45" s="23"/>
      <c r="G45" s="39"/>
      <c r="H45" s="23"/>
      <c r="I45" s="39"/>
    </row>
    <row r="46" spans="1:11">
      <c r="A46" s="12" t="s">
        <v>114</v>
      </c>
      <c r="B46" s="27"/>
      <c r="C46" s="37"/>
      <c r="D46" s="23"/>
      <c r="E46" s="23"/>
      <c r="G46" s="39"/>
      <c r="H46" s="23"/>
    </row>
    <row r="47" spans="1:11">
      <c r="A47" s="12" t="s">
        <v>113</v>
      </c>
      <c r="B47" s="27"/>
      <c r="C47" s="31"/>
      <c r="D47" s="23"/>
      <c r="G47" s="39"/>
      <c r="H47" s="23"/>
      <c r="I47" s="39"/>
      <c r="K47" s="39"/>
    </row>
    <row r="48" spans="1:11">
      <c r="A48" s="12" t="s">
        <v>122</v>
      </c>
      <c r="B48" s="27"/>
      <c r="C48" s="86">
        <v>3240</v>
      </c>
      <c r="D48" s="23">
        <v>193.8</v>
      </c>
      <c r="G48" s="39"/>
      <c r="H48" s="23"/>
    </row>
    <row r="49" spans="1:13">
      <c r="A49" s="12" t="s">
        <v>124</v>
      </c>
      <c r="B49" s="27"/>
      <c r="C49" s="31"/>
      <c r="D49" s="23"/>
      <c r="G49" s="39"/>
      <c r="H49" s="23"/>
      <c r="I49" s="39"/>
    </row>
    <row r="50" spans="1:13">
      <c r="A50" s="12" t="s">
        <v>85</v>
      </c>
      <c r="B50" s="27">
        <v>22899.48</v>
      </c>
      <c r="C50" s="86"/>
      <c r="D50" s="23">
        <v>1073.6099999999999</v>
      </c>
      <c r="H50" s="23"/>
      <c r="I50" s="23"/>
    </row>
    <row r="51" spans="1:13" s="100" customFormat="1">
      <c r="A51" s="12" t="s">
        <v>162</v>
      </c>
      <c r="B51" s="27"/>
      <c r="C51" s="102">
        <v>1079.98</v>
      </c>
      <c r="D51" s="103"/>
      <c r="E51" s="40" t="s">
        <v>163</v>
      </c>
      <c r="H51" s="23"/>
      <c r="I51" s="23"/>
    </row>
    <row r="52" spans="1:13">
      <c r="A52" s="12" t="s">
        <v>65</v>
      </c>
      <c r="B52" s="27">
        <v>8369.34</v>
      </c>
      <c r="C52" s="31"/>
      <c r="D52" s="23">
        <v>387.59</v>
      </c>
    </row>
    <row r="54" spans="1:13" ht="15.75">
      <c r="B54" s="154" t="s">
        <v>153</v>
      </c>
      <c r="C54" s="154"/>
      <c r="M54" s="111" t="s">
        <v>82</v>
      </c>
    </row>
    <row r="55" spans="1:13">
      <c r="A55" s="12" t="s">
        <v>82</v>
      </c>
      <c r="B55" s="27">
        <v>72637.899999999994</v>
      </c>
      <c r="C55" s="31">
        <f>C39+B61</f>
        <v>71515.88</v>
      </c>
      <c r="D55" s="43">
        <f>B55-C55</f>
        <v>1122.0199999999895</v>
      </c>
      <c r="F55" s="39"/>
      <c r="G55" s="44"/>
      <c r="I55" s="22">
        <v>71024</v>
      </c>
      <c r="J55" s="22">
        <v>18386</v>
      </c>
      <c r="M55" s="111" t="s">
        <v>140</v>
      </c>
    </row>
    <row r="56" spans="1:13">
      <c r="A56" s="12" t="s">
        <v>83</v>
      </c>
      <c r="B56" s="27">
        <v>71024.289999999994</v>
      </c>
      <c r="C56" s="31">
        <f>C55-1134.97</f>
        <v>70380.91</v>
      </c>
      <c r="D56" s="43">
        <f t="shared" ref="D56:D67" si="0">B56-C56</f>
        <v>643.3799999999901</v>
      </c>
      <c r="F56" s="39"/>
      <c r="G56" s="44"/>
      <c r="I56" s="22">
        <v>70380</v>
      </c>
      <c r="J56" s="23">
        <f>J55*I56/I55</f>
        <v>18219.287564766841</v>
      </c>
      <c r="M56" s="111" t="s">
        <v>83</v>
      </c>
    </row>
    <row r="57" spans="1:13" s="91" customFormat="1">
      <c r="A57" s="12" t="s">
        <v>159</v>
      </c>
      <c r="B57" s="27">
        <v>414.97</v>
      </c>
      <c r="C57" s="31">
        <v>417.97</v>
      </c>
      <c r="D57" s="43"/>
      <c r="F57" s="39"/>
      <c r="G57" s="44"/>
      <c r="M57" s="111" t="s">
        <v>167</v>
      </c>
    </row>
    <row r="58" spans="1:13">
      <c r="A58" s="12" t="s">
        <v>36</v>
      </c>
      <c r="B58" s="45">
        <v>18386.490000000002</v>
      </c>
      <c r="C58" s="72">
        <v>18219.29</v>
      </c>
      <c r="D58" s="43">
        <f t="shared" si="0"/>
        <v>167.20000000000073</v>
      </c>
      <c r="F58" s="39"/>
      <c r="G58" s="23"/>
      <c r="M58" s="111" t="s">
        <v>159</v>
      </c>
    </row>
    <row r="59" spans="1:13">
      <c r="A59" s="12" t="s">
        <v>84</v>
      </c>
      <c r="B59" s="45"/>
      <c r="C59" s="72"/>
      <c r="D59" s="43">
        <f t="shared" si="0"/>
        <v>0</v>
      </c>
      <c r="G59" s="23"/>
      <c r="M59" s="111" t="s">
        <v>168</v>
      </c>
    </row>
    <row r="60" spans="1:13">
      <c r="A60" s="12" t="s">
        <v>86</v>
      </c>
      <c r="B60" s="45"/>
      <c r="C60" s="72"/>
      <c r="D60" s="43">
        <f t="shared" si="0"/>
        <v>0</v>
      </c>
      <c r="G60" s="23"/>
      <c r="M60" s="111" t="s">
        <v>36</v>
      </c>
    </row>
    <row r="61" spans="1:13">
      <c r="A61" s="12" t="s">
        <v>140</v>
      </c>
      <c r="B61" s="45">
        <v>3345.88</v>
      </c>
      <c r="C61" s="72">
        <v>3345.88</v>
      </c>
      <c r="D61" s="43"/>
      <c r="E61" s="40" t="s">
        <v>141</v>
      </c>
      <c r="G61" s="23"/>
      <c r="M61" s="111" t="s">
        <v>181</v>
      </c>
    </row>
    <row r="62" spans="1:13">
      <c r="A62" s="12" t="s">
        <v>81</v>
      </c>
      <c r="B62" s="45"/>
      <c r="C62" s="72"/>
      <c r="D62" s="43">
        <f t="shared" si="0"/>
        <v>0</v>
      </c>
      <c r="G62" s="23"/>
      <c r="J62" s="107" t="s">
        <v>165</v>
      </c>
      <c r="M62" s="116" t="s">
        <v>169</v>
      </c>
    </row>
    <row r="63" spans="1:13" s="106" customFormat="1">
      <c r="A63" s="12" t="s">
        <v>164</v>
      </c>
      <c r="B63" s="45"/>
      <c r="C63" s="45">
        <v>5913.12</v>
      </c>
      <c r="D63" s="43"/>
      <c r="G63" s="23"/>
      <c r="J63" s="107" t="s">
        <v>166</v>
      </c>
      <c r="M63" s="111" t="s">
        <v>182</v>
      </c>
    </row>
    <row r="64" spans="1:13">
      <c r="A64" s="12" t="s">
        <v>148</v>
      </c>
      <c r="B64" s="45"/>
      <c r="C64" s="45"/>
      <c r="D64" s="43">
        <f t="shared" si="0"/>
        <v>0</v>
      </c>
      <c r="G64" s="23"/>
      <c r="M64" s="111" t="s">
        <v>183</v>
      </c>
    </row>
    <row r="65" spans="1:13">
      <c r="A65" s="12" t="s">
        <v>31</v>
      </c>
      <c r="B65" s="45"/>
      <c r="C65" s="45"/>
      <c r="D65" s="43"/>
      <c r="F65" s="92" t="s">
        <v>34</v>
      </c>
      <c r="G65" s="93"/>
      <c r="H65" s="93"/>
      <c r="M65" s="111" t="s">
        <v>184</v>
      </c>
    </row>
    <row r="66" spans="1:13">
      <c r="A66" s="12" t="s">
        <v>160</v>
      </c>
      <c r="B66" s="45">
        <v>6329.36</v>
      </c>
      <c r="C66" s="45">
        <v>6329.36</v>
      </c>
      <c r="D66" s="43"/>
      <c r="F66" s="39"/>
      <c r="G66" s="23"/>
      <c r="M66" s="111" t="s">
        <v>84</v>
      </c>
    </row>
    <row r="67" spans="1:13">
      <c r="A67" s="12" t="s">
        <v>161</v>
      </c>
      <c r="B67" s="45">
        <v>10058.75</v>
      </c>
      <c r="C67" s="45">
        <v>10058.75</v>
      </c>
      <c r="D67" s="43">
        <f t="shared" si="0"/>
        <v>0</v>
      </c>
      <c r="G67" s="23"/>
      <c r="M67" s="111" t="s">
        <v>86</v>
      </c>
    </row>
    <row r="68" spans="1:13">
      <c r="A68" s="54" t="s">
        <v>64</v>
      </c>
      <c r="B68" s="55"/>
      <c r="C68" s="55"/>
      <c r="D68" s="55"/>
      <c r="M68" s="111" t="s">
        <v>185</v>
      </c>
    </row>
    <row r="69" spans="1:13">
      <c r="A69" s="54" t="s">
        <v>37</v>
      </c>
      <c r="B69" s="55"/>
      <c r="C69" s="55"/>
      <c r="D69" s="55"/>
      <c r="M69" s="111" t="s">
        <v>186</v>
      </c>
    </row>
    <row r="70" spans="1:13">
      <c r="A70" s="54" t="s">
        <v>39</v>
      </c>
      <c r="B70" s="55"/>
      <c r="C70" s="55"/>
      <c r="D70" s="55"/>
      <c r="M70" s="111" t="s">
        <v>81</v>
      </c>
    </row>
    <row r="71" spans="1:13">
      <c r="A71" s="54" t="s">
        <v>40</v>
      </c>
      <c r="B71" s="55"/>
      <c r="C71" s="56"/>
      <c r="D71" s="56"/>
      <c r="M71" s="111" t="s">
        <v>170</v>
      </c>
    </row>
    <row r="72" spans="1:13">
      <c r="A72" s="46" t="s">
        <v>41</v>
      </c>
      <c r="B72" s="27"/>
      <c r="C72" s="31"/>
      <c r="D72" s="43"/>
      <c r="E72" s="47"/>
      <c r="M72" s="111" t="s">
        <v>187</v>
      </c>
    </row>
    <row r="73" spans="1:13">
      <c r="E73" s="47"/>
      <c r="F73" s="48"/>
      <c r="M73" s="111" t="s">
        <v>188</v>
      </c>
    </row>
    <row r="74" spans="1:13">
      <c r="A74" s="40" t="s">
        <v>130</v>
      </c>
      <c r="E74" s="47"/>
      <c r="F74" s="48"/>
      <c r="M74" s="111" t="s">
        <v>189</v>
      </c>
    </row>
    <row r="75" spans="1:13">
      <c r="A75" s="40" t="s">
        <v>131</v>
      </c>
      <c r="E75" s="47"/>
      <c r="F75" s="48"/>
      <c r="M75" s="111" t="s">
        <v>190</v>
      </c>
    </row>
    <row r="76" spans="1:13">
      <c r="E76" s="47"/>
      <c r="F76" s="48"/>
      <c r="M76" s="111" t="s">
        <v>191</v>
      </c>
    </row>
    <row r="77" spans="1:13">
      <c r="M77" s="111" t="s">
        <v>192</v>
      </c>
    </row>
    <row r="78" spans="1:13">
      <c r="A78" s="149" t="s">
        <v>58</v>
      </c>
      <c r="B78" s="149"/>
      <c r="C78" s="149"/>
      <c r="D78" s="149"/>
      <c r="E78" s="149"/>
      <c r="F78" s="149"/>
      <c r="G78" s="149"/>
      <c r="M78" s="116" t="s">
        <v>193</v>
      </c>
    </row>
    <row r="79" spans="1:13">
      <c r="A79" s="149"/>
      <c r="B79" s="149"/>
      <c r="C79" s="149"/>
      <c r="D79" s="149"/>
      <c r="E79" s="149"/>
      <c r="F79" s="149"/>
      <c r="G79" s="149"/>
      <c r="M79" s="116" t="s">
        <v>37</v>
      </c>
    </row>
    <row r="80" spans="1:13">
      <c r="A80" s="160" t="s">
        <v>45</v>
      </c>
      <c r="B80" s="160"/>
      <c r="C80" s="160"/>
      <c r="D80" s="160"/>
      <c r="M80" s="116" t="s">
        <v>194</v>
      </c>
    </row>
    <row r="81" spans="1:13">
      <c r="A81" s="161" t="s">
        <v>47</v>
      </c>
      <c r="B81" s="161"/>
      <c r="C81" s="161"/>
      <c r="D81" s="161"/>
      <c r="E81" s="161"/>
      <c r="F81" s="161"/>
      <c r="M81" s="116" t="s">
        <v>39</v>
      </c>
    </row>
    <row r="82" spans="1:13">
      <c r="A82" s="155" t="s">
        <v>46</v>
      </c>
      <c r="B82" s="155"/>
      <c r="C82" s="155"/>
      <c r="D82" s="155"/>
      <c r="E82" s="155"/>
      <c r="F82" s="155"/>
      <c r="M82" s="108" t="s">
        <v>40</v>
      </c>
    </row>
    <row r="83" spans="1:13">
      <c r="A83" s="148" t="s">
        <v>48</v>
      </c>
      <c r="B83" s="148"/>
      <c r="C83" s="148"/>
      <c r="D83" s="148"/>
      <c r="E83" s="148"/>
      <c r="F83" s="49"/>
      <c r="G83" s="49"/>
    </row>
    <row r="84" spans="1:13">
      <c r="A84" s="148"/>
      <c r="B84" s="148"/>
      <c r="C84" s="148"/>
      <c r="D84" s="148"/>
      <c r="E84" s="148"/>
    </row>
    <row r="85" spans="1:13">
      <c r="A85" s="151" t="s">
        <v>50</v>
      </c>
      <c r="B85" s="151"/>
      <c r="C85" s="151"/>
      <c r="D85" s="50"/>
      <c r="E85" s="50"/>
    </row>
    <row r="86" spans="1:13">
      <c r="A86" s="158" t="s">
        <v>51</v>
      </c>
      <c r="B86" s="158"/>
      <c r="C86" s="158"/>
      <c r="D86" s="158"/>
      <c r="E86" s="158"/>
      <c r="F86" s="50"/>
    </row>
    <row r="87" spans="1:13">
      <c r="A87" s="159" t="s">
        <v>49</v>
      </c>
      <c r="B87" s="159"/>
      <c r="C87" s="159"/>
      <c r="D87" s="159"/>
    </row>
    <row r="88" spans="1:13">
      <c r="A88" s="152" t="s">
        <v>52</v>
      </c>
      <c r="B88" s="152"/>
      <c r="C88" s="152"/>
      <c r="D88" s="147" t="s">
        <v>56</v>
      </c>
      <c r="E88" s="147"/>
    </row>
    <row r="89" spans="1:13">
      <c r="A89" s="157" t="s">
        <v>53</v>
      </c>
      <c r="B89" s="157"/>
      <c r="C89" s="157"/>
      <c r="D89" s="157"/>
      <c r="E89" s="51"/>
    </row>
    <row r="90" spans="1:13">
      <c r="A90" s="155" t="s">
        <v>54</v>
      </c>
      <c r="B90" s="155"/>
      <c r="C90" s="155"/>
      <c r="D90" s="155"/>
      <c r="E90" s="155"/>
    </row>
    <row r="91" spans="1:13">
      <c r="A91" s="156" t="s">
        <v>55</v>
      </c>
      <c r="B91" s="156"/>
      <c r="C91" s="156"/>
      <c r="D91" s="156"/>
      <c r="E91" s="156"/>
      <c r="F91" s="147" t="s">
        <v>57</v>
      </c>
      <c r="G91" s="147"/>
    </row>
    <row r="92" spans="1:13">
      <c r="A92" s="155" t="s">
        <v>59</v>
      </c>
      <c r="B92" s="155"/>
      <c r="C92" s="155"/>
      <c r="D92" s="155"/>
      <c r="E92" s="155"/>
      <c r="F92" s="155"/>
    </row>
    <row r="93" spans="1:13">
      <c r="A93" s="148" t="s">
        <v>61</v>
      </c>
      <c r="B93" s="148"/>
      <c r="C93" s="148"/>
      <c r="D93" s="148"/>
      <c r="E93" s="148"/>
      <c r="F93" s="147" t="s">
        <v>60</v>
      </c>
      <c r="G93" s="147"/>
    </row>
    <row r="94" spans="1:13">
      <c r="A94" s="148"/>
      <c r="B94" s="148"/>
      <c r="C94" s="148"/>
      <c r="D94" s="148"/>
      <c r="E94" s="148"/>
    </row>
    <row r="95" spans="1:13">
      <c r="A95" s="148"/>
      <c r="B95" s="148"/>
      <c r="C95" s="148"/>
      <c r="D95" s="148"/>
      <c r="E95" s="148"/>
    </row>
    <row r="96" spans="1:13">
      <c r="A96" s="148" t="s">
        <v>62</v>
      </c>
      <c r="B96" s="148"/>
      <c r="C96" s="148"/>
      <c r="D96" s="148"/>
      <c r="E96" s="148"/>
      <c r="F96" s="148"/>
      <c r="G96" s="148"/>
    </row>
  </sheetData>
  <mergeCells count="25">
    <mergeCell ref="B37:C37"/>
    <mergeCell ref="B1:C1"/>
    <mergeCell ref="B11:C11"/>
    <mergeCell ref="A28:E28"/>
    <mergeCell ref="A35:B35"/>
    <mergeCell ref="D35:F35"/>
    <mergeCell ref="B54:C54"/>
    <mergeCell ref="A78:G79"/>
    <mergeCell ref="A80:D80"/>
    <mergeCell ref="A81:F81"/>
    <mergeCell ref="A82:F82"/>
    <mergeCell ref="A83:E84"/>
    <mergeCell ref="A85:C85"/>
    <mergeCell ref="A86:E86"/>
    <mergeCell ref="A87:D87"/>
    <mergeCell ref="A88:C88"/>
    <mergeCell ref="D88:E88"/>
    <mergeCell ref="A93:E95"/>
    <mergeCell ref="F93:G93"/>
    <mergeCell ref="A96:G96"/>
    <mergeCell ref="A89:D89"/>
    <mergeCell ref="A90:E90"/>
    <mergeCell ref="A91:E91"/>
    <mergeCell ref="F91:G91"/>
    <mergeCell ref="A92:F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2022-12-11T05:14:21Z</dcterms:modified>
</cp:coreProperties>
</file>