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2001" sheetId="19" r:id="rId1"/>
  </sheets>
  <calcPr calcId="125725"/>
</workbook>
</file>

<file path=xl/calcChain.xml><?xml version="1.0" encoding="utf-8"?>
<calcChain xmlns="http://schemas.openxmlformats.org/spreadsheetml/2006/main">
  <c r="H85" i="19"/>
  <c r="H86" s="1"/>
  <c r="H87" s="1"/>
  <c r="I85"/>
  <c r="I86"/>
  <c r="I87"/>
  <c r="C93"/>
  <c r="C97" s="1"/>
  <c r="I88" l="1"/>
  <c r="C94"/>
  <c r="C99" s="1"/>
  <c r="E50"/>
  <c r="E48"/>
  <c r="E44"/>
  <c r="E42"/>
  <c r="E43"/>
  <c r="E41"/>
  <c r="E40"/>
  <c r="Q14"/>
  <c r="R14" s="1"/>
  <c r="O14"/>
  <c r="P14" s="1"/>
  <c r="P102"/>
  <c r="R16" l="1"/>
  <c r="E99"/>
  <c r="C6" l="1"/>
  <c r="B65"/>
  <c r="C57" l="1"/>
  <c r="C65" s="1"/>
  <c r="C79" s="1"/>
  <c r="C83" s="1"/>
</calcChain>
</file>

<file path=xl/sharedStrings.xml><?xml version="1.0" encoding="utf-8"?>
<sst xmlns="http://schemas.openxmlformats.org/spreadsheetml/2006/main" count="127" uniqueCount="109">
  <si>
    <t>χτες</t>
  </si>
  <si>
    <t>σημερα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</si>
  <si>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</si>
  <si>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</si>
  <si>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</si>
  <si>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</si>
  <si>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</si>
  <si>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</si>
  <si>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</si>
  <si>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</si>
  <si>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έξοδα</t>
  </si>
  <si>
    <t>παγια</t>
  </si>
  <si>
    <t>παροχες3ωνΦοροιΤελη</t>
  </si>
  <si>
    <t>τεληΕΛΤΑ κλπ</t>
  </si>
  <si>
    <t>προμηθεια τραπεζων</t>
  </si>
  <si>
    <t>περαίωση</t>
  </si>
  <si>
    <t>ποσό πληρωμής</t>
  </si>
  <si>
    <t>βεβαίωση ΤΑΝ -ΤΑΣ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</si>
  <si>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</si>
  <si>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</si>
  <si>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</si>
  <si>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</si>
  <si>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</si>
  <si>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</si>
  <si>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</si>
  <si>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ΙΔΕ συνημμένο Νο 3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</si>
  <si>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</si>
  <si>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>ΔΕΝ έχουν καταχωρηθεί ως ΕΣΟΔΟ</t>
  </si>
  <si>
    <t>οικογενειακές δαπάνες</t>
  </si>
  <si>
    <t>δηλωθεν εισόδημα</t>
  </si>
  <si>
    <t>εισόδημα φορολογητέο</t>
  </si>
  <si>
    <t>ε3 = 20/02/2002</t>
  </si>
  <si>
    <t>ε1 = 20/02/2002</t>
  </si>
  <si>
    <t>εκαθαριστικό 30/08/2002</t>
  </si>
  <si>
    <t>ενοίκια</t>
  </si>
  <si>
    <t xml:space="preserve">ωφέλεια ΛΟΓΩ αποδείξεων </t>
  </si>
  <si>
    <t>φόρος κλίμακας</t>
  </si>
  <si>
    <t>μειώσεις φόρου</t>
  </si>
  <si>
    <t>φόρος κύριος</t>
  </si>
  <si>
    <t>συμπληρωματικός φόρος</t>
  </si>
  <si>
    <t>βιβλια κατάσχεση</t>
  </si>
  <si>
    <t>ΝΑΙ</t>
  </si>
  <si>
    <t>για εκκαθαριστικό</t>
  </si>
  <si>
    <t>αγορά ακινήτων</t>
  </si>
  <si>
    <t>καθαρό εισόδημα</t>
  </si>
  <si>
    <t>μειώσεις από εισόδημα</t>
  </si>
  <si>
    <t>φορος &amp; συμπληρωματικός</t>
  </si>
  <si>
    <t>δάνεια</t>
  </si>
  <si>
    <t>ΤΑΜΕΙΑ -283σ11β = πούλια (υπερβάλλοντα ΤΑΧΔΙΚ)  (ΧΩΡΙΣ τιμολόγιο αγοράς = έξοδο) , αντί στο πορτοφόλι , ΧΑΡΤΟΣΗΜΑΣΜΕΝΑ στο συμβόλαιο (1998-2003)</t>
  </si>
  <si>
    <t>ΤΑΜΕΙΑ -283σ11γ = πούλια (3.600)  (ΧΩΡΙΣ τιμολόγιο αγοράς = έξοδο) , αντί στο πορτοφόλι , ΧΑΡΤΟΣΗΜΑΣΜΕΝΑ στο συμβόλαιο (1998-2003)</t>
  </si>
  <si>
    <t>ΤΑΜΕΙΑ -283σ11δ = πούλια (διπλοΠληρωμή ΤΑΝ - ΤΑΣ)  (ΧΩΡΙΣ τιμολόγιο αγοράς = έξοδο) , αντί στο πορτοφόλι , ΧΑΡΤΟΣΗΜΑΣΜΕΝΑ στο συμβόλαιο (1998-2003)</t>
  </si>
  <si>
    <t>ΤΑΜΕΙΑ -283σ11ζ = πούλια (διπλοΠληρωμή ''κινητόν επίσημα'')  (ΧΩΡΙΣ τιμολόγιο αγοράς = έξοδο) , ΧΑΡΤΟΣΗΜΑΣΜΕΝΑ στο συμβόλαιο (1998-2003)</t>
  </si>
  <si>
    <t>283σ12β = πούλια (υπερβάλλοντα ΤΑΧΔΙΚ)  (ως έσοδο στο συμβόλαιο) , αντί στο πορτοφόλι , ΧΑΡΤΟΣΗΜΑΣΜΕΝΑ στο συμβόλαιο (1998-2003)</t>
  </si>
  <si>
    <t>283σ12γ = πούλια (3.600)  (ως έσοδο στα συμβόλαια) , αντί στο πορτοφόλι , ΧΑΡΤΟΣΗΜΑΣΜΕΝΑ στο συμβόλαιο (1998-2003)</t>
  </si>
  <si>
    <t>283σ12ζ = πούλια (διπλοΠληρωμή ''κινητόν επίσημα'')  (ως έσοδο στα συμβόλαια) , ΧΑΡΤΟΣΗΜΑΣΜΕΝΑ στο συμβόλαιο (1998-2003)</t>
  </si>
  <si>
    <t>283τ2 = ΤΑΧΔΙΚ στο συμβόλαιο ως ΕΣΟΔΟ (1998-2018)</t>
  </si>
  <si>
    <t>283τ4 = ΤΑΧΔΙΚ στο αντίγραφο ως ΕΣΟΔΟ (1998-2019)</t>
  </si>
  <si>
    <t>ΤΑΜΕΙΑ -283τ1 = ΤΑΧΔΙΚ (ΧΩΡΙΣ τιμολόγιο αγοράς = έξοδο) στο συμβόλαιο (1998 έως σήμερα)</t>
  </si>
  <si>
    <t>ΤΑΜΕΙΑ -283τ3 = ΤΑΧΔΙΚ (ΧΩΡΙΣ τιμολόγιο αγοράς = έξοδο) στο αντίγραφο (1998 έως σήμερα)</t>
  </si>
  <si>
    <t>281ξ3</t>
  </si>
  <si>
    <t>ΤΑΝ</t>
  </si>
  <si>
    <t>ΤΑΣ</t>
  </si>
  <si>
    <t>244β2 = στις αναλογικές , ο λογιστής (αντιγράφει από βιβλίο συμβολαίων &amp;) καταχωρεί + 2,93€ (= πάγιο παγίων) στα 8,80 (πάγιο αναλογικής ΠΟΥ ΕΊΝΑΙ 10,56)</t>
  </si>
  <si>
    <t>244β3 = στις πάγιες , ο λογιστής (αντιγράφει από βιβλίο συμβολαίων &amp;) καταχωρεί + 11,73€ αντί 8,80</t>
  </si>
  <si>
    <t>ΤΑΜΕΙΑ-281ι1α = περί κ-18 = υπερΠληρωμή</t>
  </si>
  <si>
    <t>ΤΑΜΕΙΑ-281ι1β = περί ΤΑΣ = υπερΠληρωμή</t>
  </si>
  <si>
    <t>ΠΟΡΟΙ-281ι2 = περί κ-15-17 = υπερΠληρωμή</t>
  </si>
  <si>
    <t>ΠΟΡΟΙ-281ρ2 = 1,3% διπλοΠληρωμή &amp; στην Δ.Ο.Υ.</t>
  </si>
  <si>
    <t>ΠΟΡΟΙ-281ρ3 = 1,3% πληρωμή στην Δ.Ο.Υ. (ως έξοδο</t>
  </si>
  <si>
    <t>ΤΑΜΕΙΑ-281υ1 = διπλοπληρωμή ΤΑΝ σε αγοραπωλησίες ΒΑΣΕΙ προσυμφώνου {= ΌΧΙ υπολογισμός αρραβώνα</t>
  </si>
  <si>
    <t>ΤΑΜΕΙΑ-281υ2 = διπλοπληρωμή ΤΑΣ σε αγοραπωλησίες  ΒΑΣΕΙ προσυμφώνου = ΌΧΙ υπολογισμός αρραβώνα (= 281θ1*6/9</t>
  </si>
  <si>
    <t>ΤΑΜΕΙΑ-281φ1 = διπλοπληρωμή ΤΑΝ -9% σε προσύμφωνα  του παππού</t>
  </si>
  <si>
    <t>ΤΑΜΕΙΑ-281φ2 = διπλοπληρωμή ΤΑΣ -6% σε προσύμφωνα  του παππού {=281φ1*6/9</t>
  </si>
  <si>
    <t>ΤΑΜΕΙΑ-281ω3α1 = διπλοπληρωμή ΤΑΝ σε αναλογικές ΒΑΣΕΙ προσυμφώνου παππού &amp; εκτέλεση από ΑΓΑΠΕ</t>
  </si>
  <si>
    <t>ΤΑΜΕΙΑ-281ω3α2 = διπλοπληρωμή ΤΑΣ σε αναλογικές ΒΑΣΕΙ προσυμφώνου παππού &amp; εκτέλεση από ΑΓΑΠΕ</t>
  </si>
  <si>
    <t>ΤΑΜΕΙΑ-283θ = αιτήσεις προς μεταγραφή στο αρχείο με χαρτόσημα</t>
  </si>
  <si>
    <t>ΤΑΜΕΙΑ-283σ11δ2 = πούλια (διπλοΠληρωμή ΤΑΝ - ΤΑΣ)  (ΧΩΡΙΣ τιμολόγιο αγοράς = έξοδο) , &amp; κατάσταση &amp; ΧΑΡΤΟΣΗΜΑΣΜΕΝΑ στο συμβόλαιο (1998-2003)</t>
  </si>
  <si>
    <t>ΤΑΜΕΙΑ-283σ12δ1 = πούλια (διπλοΠληρωμή ΤΑΝ - ΤΑΣ)  (ως έσοδο στα συμβόλαια) , αντί στο πορτοφόλι , &amp; κατάσταση μηνός &amp; ΧΑΡΤΟΣΗΜΑΣΜΕΝΑ στο συμβόλαιο (1998-2003)</t>
  </si>
  <si>
    <t>283σ12δ2 = πούλια (διπλοΠληρωμή ΤΑΝ - ΤΑΣ)  (ως έσοδο στα συμβόλαια) , &amp; κατάσταση μηνός &amp; ΧΑΡΤΟΣΗΜΑΣΜΕΝΑ στο συμβόλαιο (1998-2003)</t>
  </si>
  <si>
    <t>ΤΑΜΕΙΑ-283τ(5-6) = ΤΑΝ(5%) -ΤΑΣ(6%) (ΧΩΡΙΣ τιμολόγιο αγοράς = έξοδο) στο αντίγραφο (1998 έως 2016/6ο) ………. προσμετρούνται στα βιβλία εξόδων = ΤΑΜΕΙΑ-283τ(5-6)</t>
  </si>
  <si>
    <t>283τ(5-6) = ΤΑΝ(5%) -ΤΑΣ(6%) στο αντίγραφο (ως ΕΣΟΔΟ) (1998-2016/6ο) …….. προσμετρούνται στα βιβλία εξόδων = 283τ(5-6)</t>
  </si>
  <si>
    <t>ΤΑΜΕΙΑ -283τ7 = χαρτόσημα στα Τ.Π.Υ. &amp; Α.Π.Υ (ΧΩΡΙΣ τιμολόγιο αγοράς = έξοδο) (1998-2019)</t>
  </si>
  <si>
    <t xml:space="preserve">283τ8 = χαρτόσημα (ως έσοδο) στα Τ.Π.Υ. &amp; Α.Π.Υ (1998-2019) </t>
  </si>
  <si>
    <t>ΥΠΟΥΡΓΕΙΟ-287κ = μεταγραφή εις διπλούν</t>
  </si>
  <si>
    <t>ΤΑΜΕΙΑ-288β = κατασχέσεις</t>
  </si>
  <si>
    <t>ΥΠΟΥΡΓΕΙΟ-288θ2 = διπλοπληρωμή κ-15-17 για την μεταγραφή (χαμένες παλιές πληρωμές)</t>
  </si>
  <si>
    <t>241ι1=παρακρατήσεις Τ.Π.Υ. 20%</t>
  </si>
  <si>
    <t>ιατρικά</t>
  </si>
  <si>
    <t>244ζ = δωρεές</t>
  </si>
  <si>
    <t>244δ3 = τοκοι δανείων</t>
  </si>
  <si>
    <t>244δ2 = ασφάλιστρα ζωής</t>
  </si>
  <si>
    <t>241ι23λ = ακίνητα</t>
  </si>
  <si>
    <t>ιατρικα-δωρεές</t>
  </si>
  <si>
    <t>241ι23μ = αυτοτελή φορολογούμενα ποσά ΚΤΛ</t>
  </si>
  <si>
    <t>προσαύξηση φόρου αποδείξεων</t>
  </si>
  <si>
    <t>μειώσεις από φόρο</t>
  </si>
  <si>
    <t>παρακρατήσεις Τ.Π.Υ. 20%</t>
  </si>
  <si>
    <t>241ι21β = προκαταβολη φόρου για επόμενο έτος</t>
  </si>
  <si>
    <t>ζημία προηγουμένων ετών</t>
  </si>
  <si>
    <t>244β1 = 7η σελίδα βιβλΕσ -άθροισμα (έξοδα + αποσβέσεις) = λάθος</t>
  </si>
  <si>
    <t>ΤΑΜΕΙΑ-281δ1 = κωδικός ''δίκη'' - *7* = κ-18  &amp; μηνιαία κατάσταση &amp; εθνική ανά συμβόλαιο</t>
  </si>
  <si>
    <t>ΠΟΡΟΙ-281ε1 = κωδικός ''δίκη'' - *7* = κ-15-17  &amp; μηνιαία κατάσταση &amp; εθνική ανά συμβόλαιο</t>
  </si>
  <si>
    <t>ΤΑΝ=851,47</t>
  </si>
  <si>
    <t>ΤΑΣ=0</t>
  </si>
  <si>
    <t>ΤΑΜΕΙΑ -281μ = υπερΠληρωμή κ-18 με κωδικό **15**</t>
  </si>
  <si>
    <t>ΤΑΜΕΙΑ-281μ2 = υπερΠληρωμή ΤΑΣ με κωδικό **15** [=281μ1*6/5</t>
  </si>
  <si>
    <t>241ι21β = εισπραχθεισα προκαταβολη προηγούμενου έτους</t>
  </si>
  <si>
    <t>φόρος = έως 6.163[0] , 2.189[5%] , 5.007[15%] , 9.999[30%] , 26.671[40%] , υπερβάλλων[42,5%]</t>
  </si>
  <si>
    <t>πάειC87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</si>
</sst>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20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theme="1" tint="4.9989318521683403E-2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</cellStyleXfs>
  <cellXfs count="76">
    <xf numFmtId="0" fontId="0" fillId="0" borderId="0" xfId="0"/>
    <xf numFmtId="0" fontId="4" fillId="0" borderId="1" xfId="0" applyFont="1" applyBorder="1"/>
    <xf numFmtId="0" fontId="4" fillId="0" borderId="0" xfId="0" applyFont="1"/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4" fillId="0" borderId="1" xfId="1" applyFont="1" applyBorder="1"/>
    <xf numFmtId="0" fontId="9" fillId="0" borderId="1" xfId="0" applyFont="1" applyBorder="1"/>
    <xf numFmtId="43" fontId="4" fillId="3" borderId="1" xfId="1" applyFont="1" applyFill="1" applyBorder="1"/>
    <xf numFmtId="0" fontId="6" fillId="0" borderId="1" xfId="0" applyFont="1" applyBorder="1"/>
    <xf numFmtId="43" fontId="4" fillId="0" borderId="1" xfId="1" applyFont="1" applyFill="1" applyBorder="1"/>
    <xf numFmtId="43" fontId="4" fillId="2" borderId="1" xfId="1" applyFont="1" applyFill="1" applyBorder="1"/>
    <xf numFmtId="0" fontId="13" fillId="5" borderId="0" xfId="0" applyFont="1" applyFill="1" applyAlignment="1">
      <alignment horizontal="center"/>
    </xf>
    <xf numFmtId="0" fontId="4" fillId="0" borderId="0" xfId="0" applyFont="1" applyBorder="1"/>
    <xf numFmtId="43" fontId="4" fillId="4" borderId="1" xfId="1" applyFont="1" applyFill="1" applyBorder="1"/>
    <xf numFmtId="43" fontId="4" fillId="0" borderId="0" xfId="0" applyNumberFormat="1" applyFont="1"/>
    <xf numFmtId="43" fontId="4" fillId="0" borderId="0" xfId="1" applyFont="1" applyFill="1" applyBorder="1"/>
    <xf numFmtId="165" fontId="4" fillId="0" borderId="0" xfId="1" applyNumberFormat="1" applyFont="1"/>
    <xf numFmtId="43" fontId="4" fillId="0" borderId="1" xfId="1" applyFont="1" applyBorder="1" applyAlignment="1">
      <alignment horizontal="center"/>
    </xf>
    <xf numFmtId="43" fontId="8" fillId="0" borderId="1" xfId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43" fontId="10" fillId="0" borderId="1" xfId="1" applyFont="1" applyFill="1" applyBorder="1"/>
    <xf numFmtId="0" fontId="4" fillId="0" borderId="1" xfId="0" applyFont="1" applyBorder="1"/>
    <xf numFmtId="43" fontId="4" fillId="0" borderId="0" xfId="1" applyFont="1"/>
    <xf numFmtId="43" fontId="4" fillId="0" borderId="1" xfId="1" applyFont="1" applyBorder="1"/>
    <xf numFmtId="43" fontId="4" fillId="0" borderId="1" xfId="1" applyFont="1" applyFill="1" applyBorder="1"/>
    <xf numFmtId="0" fontId="4" fillId="0" borderId="1" xfId="0" applyFont="1" applyFill="1" applyBorder="1"/>
    <xf numFmtId="43" fontId="4" fillId="0" borderId="0" xfId="0" applyNumberFormat="1" applyFont="1"/>
    <xf numFmtId="0" fontId="10" fillId="0" borderId="0" xfId="0" applyFont="1"/>
    <xf numFmtId="165" fontId="4" fillId="0" borderId="0" xfId="1" applyNumberFormat="1" applyFont="1"/>
    <xf numFmtId="0" fontId="4" fillId="0" borderId="0" xfId="0" applyFont="1" applyFill="1"/>
    <xf numFmtId="0" fontId="5" fillId="0" borderId="0" xfId="0" applyFont="1" applyFill="1"/>
    <xf numFmtId="43" fontId="10" fillId="0" borderId="1" xfId="1" applyFont="1" applyBorder="1"/>
    <xf numFmtId="0" fontId="4" fillId="0" borderId="0" xfId="0" applyFont="1"/>
    <xf numFmtId="0" fontId="4" fillId="4" borderId="1" xfId="0" applyFont="1" applyFill="1" applyBorder="1"/>
    <xf numFmtId="43" fontId="6" fillId="0" borderId="0" xfId="0" applyNumberFormat="1" applyFont="1"/>
    <xf numFmtId="43" fontId="18" fillId="0" borderId="0" xfId="1" applyFont="1"/>
    <xf numFmtId="0" fontId="18" fillId="6" borderId="0" xfId="0" applyFont="1" applyFill="1"/>
    <xf numFmtId="0" fontId="18" fillId="0" borderId="0" xfId="0" applyFont="1"/>
    <xf numFmtId="0" fontId="10" fillId="0" borderId="0" xfId="0" applyFont="1" applyFill="1" applyAlignment="1">
      <alignment horizontal="left"/>
    </xf>
    <xf numFmtId="43" fontId="10" fillId="8" borderId="1" xfId="1" applyFont="1" applyFill="1" applyBorder="1"/>
    <xf numFmtId="43" fontId="10" fillId="0" borderId="0" xfId="1" applyFont="1" applyFill="1"/>
    <xf numFmtId="43" fontId="19" fillId="0" borderId="0" xfId="1" applyFont="1" applyFill="1" applyAlignment="1">
      <alignment horizontal="right"/>
    </xf>
    <xf numFmtId="43" fontId="19" fillId="9" borderId="0" xfId="1" applyFont="1" applyFill="1"/>
    <xf numFmtId="0" fontId="10" fillId="4" borderId="0" xfId="0" applyFont="1" applyFill="1"/>
    <xf numFmtId="43" fontId="5" fillId="0" borderId="0" xfId="0" applyNumberFormat="1" applyFont="1" applyFill="1"/>
    <xf numFmtId="0" fontId="19" fillId="0" borderId="0" xfId="0" applyFont="1" applyFill="1"/>
    <xf numFmtId="43" fontId="5" fillId="0" borderId="0" xfId="1" applyFont="1" applyFill="1"/>
    <xf numFmtId="0" fontId="10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left"/>
    </xf>
    <xf numFmtId="43" fontId="5" fillId="0" borderId="0" xfId="0" applyNumberFormat="1" applyFont="1" applyAlignment="1">
      <alignment horizontal="left"/>
    </xf>
    <xf numFmtId="43" fontId="4" fillId="0" borderId="0" xfId="1" applyFont="1" applyFill="1"/>
    <xf numFmtId="43" fontId="18" fillId="0" borderId="0" xfId="1" applyFont="1" applyFill="1"/>
    <xf numFmtId="0" fontId="5" fillId="0" borderId="1" xfId="0" applyFont="1" applyFill="1" applyBorder="1"/>
    <xf numFmtId="43" fontId="5" fillId="0" borderId="1" xfId="1" applyFont="1" applyFill="1" applyBorder="1"/>
    <xf numFmtId="43" fontId="19" fillId="0" borderId="0" xfId="1" applyFont="1" applyFill="1"/>
    <xf numFmtId="165" fontId="18" fillId="0" borderId="0" xfId="1" applyNumberFormat="1" applyFont="1"/>
    <xf numFmtId="165" fontId="18" fillId="0" borderId="0" xfId="0" applyNumberFormat="1" applyFont="1" applyFill="1"/>
    <xf numFmtId="43" fontId="18" fillId="0" borderId="0" xfId="0" applyNumberFormat="1" applyFont="1"/>
    <xf numFmtId="43" fontId="4" fillId="8" borderId="1" xfId="1" applyFont="1" applyFill="1" applyBorder="1"/>
    <xf numFmtId="165" fontId="10" fillId="0" borderId="0" xfId="1" applyNumberFormat="1" applyFont="1"/>
    <xf numFmtId="165" fontId="4" fillId="0" borderId="0" xfId="0" applyNumberFormat="1" applyFont="1"/>
    <xf numFmtId="43" fontId="10" fillId="3" borderId="1" xfId="1" applyFont="1" applyFill="1" applyBorder="1"/>
    <xf numFmtId="0" fontId="17" fillId="0" borderId="0" xfId="0" applyFont="1" applyFill="1" applyAlignment="1">
      <alignment horizontal="center"/>
    </xf>
    <xf numFmtId="0" fontId="6" fillId="6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14" fillId="6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4" fillId="6" borderId="0" xfId="0" applyFont="1" applyFill="1" applyAlignment="1">
      <alignment horizontal="center" wrapText="1"/>
    </xf>
    <xf numFmtId="43" fontId="10" fillId="4" borderId="1" xfId="1" applyFont="1" applyFill="1" applyBorder="1"/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99FF"/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topLeftCell="A55" workbookViewId="0">
      <selection activeCell="D74" sqref="D74:D75"/>
    </sheetView>
  </sheetViews>
  <sheetFormatPr defaultRowHeight="12.75"/>
  <cols>
    <col min="1" max="1" width="40" style="2" bestFit="1" customWidth="1"/>
    <col min="2" max="4" width="9.21875" style="2" bestFit="1" customWidth="1"/>
    <col min="5" max="5" width="11.21875" style="2" bestFit="1" customWidth="1"/>
    <col min="6" max="6" width="9.77734375" style="2" customWidth="1"/>
    <col min="7" max="7" width="12" style="2" customWidth="1"/>
    <col min="8" max="9" width="8.88671875" style="2"/>
    <col min="10" max="10" width="30.88671875" style="2" customWidth="1"/>
    <col min="11" max="12" width="9.21875" style="2" bestFit="1" customWidth="1"/>
    <col min="13" max="13" width="10.6640625" style="2" customWidth="1"/>
    <col min="14" max="14" width="9.21875" style="2" bestFit="1" customWidth="1"/>
    <col min="15" max="15" width="8.33203125" style="2" customWidth="1"/>
    <col min="16" max="16" width="8.109375" style="2" customWidth="1"/>
    <col min="17" max="17" width="8.88671875" style="2"/>
    <col min="18" max="18" width="8.33203125" style="2" customWidth="1"/>
    <col min="19" max="16384" width="8.88671875" style="2"/>
  </cols>
  <sheetData>
    <row r="1" spans="1:21">
      <c r="A1" s="12">
        <v>2001</v>
      </c>
      <c r="B1" s="72"/>
      <c r="C1" s="72"/>
      <c r="D1" s="3"/>
      <c r="E1" s="3"/>
    </row>
    <row r="2" spans="1:21" ht="15.75">
      <c r="A2" s="73" t="s">
        <v>31</v>
      </c>
      <c r="B2" s="73"/>
      <c r="C2" s="73"/>
    </row>
    <row r="3" spans="1:21">
      <c r="B3" s="4" t="s">
        <v>0</v>
      </c>
      <c r="C3" s="5" t="s">
        <v>1</v>
      </c>
      <c r="O3" s="40" t="s">
        <v>60</v>
      </c>
      <c r="P3" s="40"/>
      <c r="Q3" s="40" t="s">
        <v>61</v>
      </c>
      <c r="R3" s="40"/>
    </row>
    <row r="4" spans="1:21">
      <c r="A4" s="7" t="s">
        <v>2</v>
      </c>
      <c r="B4" s="6">
        <v>54904.5</v>
      </c>
      <c r="C4" s="10">
        <v>54904.5</v>
      </c>
      <c r="E4" s="30"/>
      <c r="O4" s="59">
        <v>37124</v>
      </c>
      <c r="P4" s="40"/>
      <c r="Q4" s="59"/>
      <c r="R4" s="40"/>
    </row>
    <row r="5" spans="1:21">
      <c r="A5" s="7" t="s">
        <v>11</v>
      </c>
      <c r="B5" s="10">
        <v>11110.8</v>
      </c>
      <c r="C5" s="14">
        <v>11110.8</v>
      </c>
      <c r="O5" s="59">
        <v>84817</v>
      </c>
      <c r="P5" s="40"/>
      <c r="Q5" s="59"/>
      <c r="R5" s="40"/>
    </row>
    <row r="6" spans="1:21">
      <c r="A6" s="7" t="s">
        <v>3</v>
      </c>
      <c r="B6" s="10">
        <v>28201.53</v>
      </c>
      <c r="C6" s="6">
        <f>SUM(E7:E56)</f>
        <v>42408.01</v>
      </c>
      <c r="D6" s="4" t="s">
        <v>0</v>
      </c>
      <c r="E6" s="5" t="s">
        <v>1</v>
      </c>
      <c r="O6" s="59">
        <v>85112</v>
      </c>
      <c r="P6" s="40"/>
      <c r="Q6" s="59"/>
      <c r="R6" s="40"/>
    </row>
    <row r="7" spans="1:21">
      <c r="A7" s="1" t="s">
        <v>5</v>
      </c>
      <c r="B7" s="8"/>
      <c r="C7" s="8"/>
      <c r="D7" s="10">
        <v>3658.25</v>
      </c>
      <c r="E7" s="23">
        <v>4565.97</v>
      </c>
      <c r="G7" s="30"/>
      <c r="O7" s="59">
        <v>41149</v>
      </c>
      <c r="P7" s="40"/>
      <c r="Q7" s="59"/>
      <c r="R7" s="40"/>
    </row>
    <row r="8" spans="1:21">
      <c r="A8" s="1" t="s">
        <v>6</v>
      </c>
      <c r="B8" s="8"/>
      <c r="C8" s="8"/>
      <c r="D8" s="10">
        <v>13590.17</v>
      </c>
      <c r="E8" s="10"/>
      <c r="O8" s="59">
        <v>41937</v>
      </c>
      <c r="P8" s="40"/>
      <c r="Q8" s="59"/>
      <c r="R8" s="40"/>
    </row>
    <row r="9" spans="1:21">
      <c r="A9" s="1" t="s">
        <v>7</v>
      </c>
      <c r="B9" s="8"/>
      <c r="C9" s="8"/>
      <c r="D9" s="10"/>
      <c r="E9" s="10"/>
      <c r="G9" s="30"/>
      <c r="O9" s="59"/>
      <c r="P9" s="40"/>
      <c r="Q9" s="59"/>
      <c r="R9" s="40"/>
    </row>
    <row r="10" spans="1:21">
      <c r="A10" s="1" t="s">
        <v>12</v>
      </c>
      <c r="B10" s="8"/>
      <c r="C10" s="8"/>
      <c r="D10" s="10">
        <v>10897.03</v>
      </c>
      <c r="E10" s="10">
        <v>2.0499999999999998</v>
      </c>
      <c r="G10" s="30" t="s">
        <v>13</v>
      </c>
      <c r="I10" s="30" t="s">
        <v>14</v>
      </c>
      <c r="O10" s="59"/>
      <c r="P10" s="40"/>
      <c r="Q10" s="59"/>
      <c r="R10" s="40"/>
    </row>
    <row r="11" spans="1:21">
      <c r="A11" s="1" t="s">
        <v>10</v>
      </c>
      <c r="B11" s="8"/>
      <c r="C11" s="8"/>
      <c r="D11" s="10"/>
      <c r="E11" s="10">
        <v>24487.200000000001</v>
      </c>
      <c r="G11" s="35"/>
      <c r="H11" s="35"/>
      <c r="K11" s="35"/>
      <c r="L11" s="30"/>
      <c r="M11" s="35"/>
      <c r="N11" s="35"/>
      <c r="O11" s="59"/>
      <c r="P11" s="40"/>
      <c r="Q11" s="59"/>
      <c r="R11" s="40"/>
      <c r="S11" s="35"/>
      <c r="T11" s="35"/>
      <c r="U11" s="35"/>
    </row>
    <row r="12" spans="1:21" s="35" customFormat="1">
      <c r="A12" s="24" t="s">
        <v>34</v>
      </c>
      <c r="B12" s="8"/>
      <c r="C12" s="8"/>
      <c r="D12" s="27">
        <v>4578.1400000000003</v>
      </c>
      <c r="E12" s="27">
        <v>4578.1400000000003</v>
      </c>
      <c r="F12" s="38"/>
      <c r="G12" s="38"/>
      <c r="H12" s="38"/>
      <c r="I12" s="38"/>
      <c r="J12" s="38"/>
      <c r="L12" s="30"/>
      <c r="M12" s="29"/>
      <c r="O12" s="59"/>
      <c r="P12" s="40"/>
      <c r="Q12" s="59"/>
      <c r="R12" s="40"/>
    </row>
    <row r="13" spans="1:21" s="35" customFormat="1">
      <c r="A13" s="9" t="s">
        <v>4</v>
      </c>
      <c r="B13" s="8"/>
      <c r="C13" s="8"/>
      <c r="D13" s="8">
        <v>0</v>
      </c>
      <c r="E13" s="27">
        <v>851.47</v>
      </c>
      <c r="F13" s="33"/>
      <c r="G13" s="38" t="s">
        <v>102</v>
      </c>
      <c r="H13" s="39" t="s">
        <v>103</v>
      </c>
      <c r="I13" s="30" t="s">
        <v>17</v>
      </c>
      <c r="L13" s="38"/>
      <c r="M13" s="29"/>
      <c r="N13" s="30"/>
      <c r="O13" s="59"/>
      <c r="P13" s="40"/>
      <c r="Q13" s="59"/>
      <c r="R13" s="40"/>
    </row>
    <row r="14" spans="1:21" s="33" customFormat="1">
      <c r="A14" s="9" t="s">
        <v>4</v>
      </c>
      <c r="B14" s="57"/>
      <c r="C14" s="23">
        <v>4443.38</v>
      </c>
      <c r="D14" s="57"/>
      <c r="E14" s="57"/>
      <c r="F14" s="43" t="s">
        <v>59</v>
      </c>
      <c r="G14" s="44" t="s">
        <v>60</v>
      </c>
      <c r="H14" s="45">
        <v>4443.38</v>
      </c>
      <c r="I14" s="46" t="s">
        <v>27</v>
      </c>
      <c r="J14" s="40"/>
      <c r="K14" s="35"/>
      <c r="L14" s="58"/>
      <c r="M14" s="47"/>
      <c r="O14" s="60">
        <f>SUM(O4:O13)</f>
        <v>290139</v>
      </c>
      <c r="P14" s="55">
        <f>O14/340.75</f>
        <v>851.47175348495966</v>
      </c>
      <c r="Q14" s="60">
        <f>SUM(Q4:Q13)</f>
        <v>0</v>
      </c>
      <c r="R14" s="55">
        <f>Q14/340.75</f>
        <v>0</v>
      </c>
    </row>
    <row r="15" spans="1:21" s="33" customFormat="1">
      <c r="A15" s="9" t="s">
        <v>4</v>
      </c>
      <c r="B15" s="57"/>
      <c r="C15" s="23">
        <v>2666.03</v>
      </c>
      <c r="D15" s="57"/>
      <c r="E15" s="57"/>
      <c r="F15" s="43" t="s">
        <v>59</v>
      </c>
      <c r="G15" s="44" t="s">
        <v>61</v>
      </c>
      <c r="H15" s="45">
        <v>2666.03</v>
      </c>
      <c r="I15" s="46" t="s">
        <v>27</v>
      </c>
      <c r="J15" s="40"/>
      <c r="K15" s="35"/>
      <c r="L15" s="58"/>
      <c r="M15" s="47"/>
      <c r="O15" s="40"/>
      <c r="P15" s="40"/>
      <c r="Q15" s="40"/>
      <c r="R15" s="40"/>
    </row>
    <row r="16" spans="1:21" s="33" customFormat="1">
      <c r="A16" s="56"/>
      <c r="B16" s="57"/>
      <c r="C16" s="57"/>
      <c r="D16" s="57"/>
      <c r="E16" s="27">
        <v>61.07</v>
      </c>
      <c r="F16" s="51" t="s">
        <v>99</v>
      </c>
      <c r="L16" s="58"/>
      <c r="M16" s="47"/>
      <c r="O16" s="40"/>
      <c r="P16" s="40"/>
      <c r="Q16" s="40"/>
      <c r="R16" s="61">
        <f>P14+R14</f>
        <v>851.47175348495966</v>
      </c>
    </row>
    <row r="17" spans="1:15" s="33" customFormat="1">
      <c r="A17" s="56"/>
      <c r="B17" s="57"/>
      <c r="C17" s="57"/>
      <c r="D17" s="57"/>
      <c r="E17" s="57">
        <v>5104</v>
      </c>
      <c r="F17" s="49" t="s">
        <v>62</v>
      </c>
      <c r="L17" s="58"/>
      <c r="M17" s="47"/>
      <c r="O17" s="48"/>
    </row>
    <row r="18" spans="1:15" s="33" customFormat="1">
      <c r="A18" s="56"/>
      <c r="B18" s="57"/>
      <c r="C18" s="57"/>
      <c r="D18" s="57"/>
      <c r="E18" s="57">
        <v>931.74</v>
      </c>
      <c r="F18" s="49" t="s">
        <v>63</v>
      </c>
      <c r="L18" s="58"/>
      <c r="M18" s="47"/>
      <c r="O18" s="48"/>
    </row>
    <row r="19" spans="1:15" s="33" customFormat="1">
      <c r="A19" s="56"/>
      <c r="B19" s="57"/>
      <c r="C19" s="57"/>
      <c r="D19" s="57"/>
      <c r="E19" s="27"/>
      <c r="F19" s="30" t="s">
        <v>100</v>
      </c>
      <c r="L19" s="58"/>
      <c r="M19" s="47"/>
      <c r="O19" s="48"/>
    </row>
    <row r="20" spans="1:15" s="33" customFormat="1">
      <c r="A20" s="56"/>
      <c r="B20" s="57"/>
      <c r="C20" s="57"/>
      <c r="D20" s="57"/>
      <c r="E20" s="27"/>
      <c r="F20" s="30" t="s">
        <v>101</v>
      </c>
      <c r="L20" s="58"/>
      <c r="M20" s="47"/>
      <c r="O20" s="48"/>
    </row>
    <row r="21" spans="1:15" s="35" customFormat="1">
      <c r="A21" s="24"/>
      <c r="B21" s="8"/>
      <c r="C21" s="8"/>
      <c r="D21" s="27"/>
      <c r="E21" s="27"/>
      <c r="F21" s="50" t="s">
        <v>64</v>
      </c>
      <c r="G21" s="30"/>
    </row>
    <row r="22" spans="1:15" s="35" customFormat="1">
      <c r="A22" s="24"/>
      <c r="B22" s="8"/>
      <c r="C22" s="8"/>
      <c r="D22" s="27"/>
      <c r="E22" s="27"/>
      <c r="F22" s="50" t="s">
        <v>65</v>
      </c>
      <c r="G22" s="30"/>
      <c r="K22" s="30"/>
      <c r="L22" s="30"/>
    </row>
    <row r="23" spans="1:15" s="35" customFormat="1">
      <c r="A23" s="24"/>
      <c r="B23" s="8"/>
      <c r="C23" s="8"/>
      <c r="D23" s="27"/>
      <c r="E23" s="27"/>
      <c r="F23" s="50" t="s">
        <v>66</v>
      </c>
      <c r="G23" s="30"/>
      <c r="K23" s="30"/>
      <c r="L23" s="30"/>
    </row>
    <row r="24" spans="1:15" s="35" customFormat="1">
      <c r="A24" s="24"/>
      <c r="B24" s="8"/>
      <c r="C24" s="8"/>
      <c r="D24" s="27"/>
      <c r="E24" s="27">
        <v>33</v>
      </c>
      <c r="F24" s="50" t="s">
        <v>104</v>
      </c>
      <c r="G24" s="30"/>
      <c r="K24" s="30"/>
      <c r="L24" s="30"/>
    </row>
    <row r="25" spans="1:15" s="35" customFormat="1">
      <c r="A25" s="24"/>
      <c r="B25" s="8"/>
      <c r="C25" s="8"/>
      <c r="D25" s="27"/>
      <c r="E25" s="27">
        <v>40</v>
      </c>
      <c r="F25" s="50" t="s">
        <v>105</v>
      </c>
      <c r="G25" s="30"/>
      <c r="K25" s="30"/>
      <c r="L25" s="30"/>
    </row>
    <row r="26" spans="1:15" s="35" customFormat="1">
      <c r="A26" s="24"/>
      <c r="B26" s="8"/>
      <c r="C26" s="8"/>
      <c r="D26" s="27"/>
      <c r="E26" s="27"/>
      <c r="F26" s="50" t="s">
        <v>67</v>
      </c>
      <c r="G26" s="30"/>
      <c r="K26" s="30"/>
      <c r="L26" s="30"/>
    </row>
    <row r="27" spans="1:15" s="35" customFormat="1">
      <c r="A27" s="24"/>
      <c r="B27" s="8"/>
      <c r="C27" s="8"/>
      <c r="D27" s="27"/>
      <c r="E27" s="27"/>
      <c r="F27" s="50" t="s">
        <v>68</v>
      </c>
      <c r="G27" s="30"/>
      <c r="K27" s="30"/>
      <c r="L27" s="30"/>
    </row>
    <row r="28" spans="1:15" s="35" customFormat="1">
      <c r="A28" s="24"/>
      <c r="B28" s="8"/>
      <c r="C28" s="8"/>
      <c r="D28" s="27"/>
      <c r="E28" s="27"/>
      <c r="F28" s="30" t="s">
        <v>69</v>
      </c>
      <c r="G28" s="30"/>
      <c r="K28" s="30"/>
      <c r="L28" s="30"/>
    </row>
    <row r="29" spans="1:15" s="35" customFormat="1">
      <c r="A29" s="24"/>
      <c r="B29" s="8"/>
      <c r="C29" s="8"/>
      <c r="D29" s="27"/>
      <c r="E29" s="27"/>
      <c r="F29" s="50" t="s">
        <v>70</v>
      </c>
      <c r="G29" s="30"/>
      <c r="K29" s="30"/>
      <c r="L29" s="30"/>
    </row>
    <row r="30" spans="1:15" s="35" customFormat="1">
      <c r="A30" s="24"/>
      <c r="B30" s="8"/>
      <c r="C30" s="8"/>
      <c r="D30" s="27"/>
      <c r="E30" s="27">
        <v>6.47</v>
      </c>
      <c r="F30" s="30" t="s">
        <v>71</v>
      </c>
      <c r="G30" s="30"/>
      <c r="K30" s="30"/>
      <c r="L30" s="30"/>
    </row>
    <row r="31" spans="1:15" s="35" customFormat="1">
      <c r="A31" s="24"/>
      <c r="B31" s="8"/>
      <c r="C31" s="8"/>
      <c r="D31" s="27"/>
      <c r="E31" s="27">
        <v>4.3099999999999996</v>
      </c>
      <c r="F31" s="30" t="s">
        <v>72</v>
      </c>
      <c r="G31" s="30"/>
      <c r="K31" s="30"/>
      <c r="L31" s="30"/>
    </row>
    <row r="32" spans="1:15" s="35" customFormat="1">
      <c r="A32" s="24"/>
      <c r="B32" s="8"/>
      <c r="C32" s="8"/>
      <c r="D32" s="27"/>
      <c r="E32" s="27"/>
      <c r="F32" s="50" t="s">
        <v>73</v>
      </c>
      <c r="G32" s="30"/>
      <c r="K32" s="30"/>
      <c r="L32" s="30"/>
    </row>
    <row r="33" spans="1:12" s="35" customFormat="1">
      <c r="A33" s="24"/>
      <c r="B33" s="8"/>
      <c r="C33" s="8"/>
      <c r="D33" s="27"/>
      <c r="E33" s="27"/>
      <c r="F33" s="50" t="s">
        <v>74</v>
      </c>
      <c r="G33" s="30"/>
      <c r="K33" s="30"/>
      <c r="L33" s="30"/>
    </row>
    <row r="34" spans="1:12" s="35" customFormat="1">
      <c r="A34" s="24"/>
      <c r="B34" s="8"/>
      <c r="C34" s="8"/>
      <c r="D34" s="27"/>
      <c r="E34" s="27">
        <v>56.3</v>
      </c>
      <c r="F34" s="50" t="s">
        <v>75</v>
      </c>
      <c r="G34" s="30"/>
      <c r="K34" s="30"/>
      <c r="L34" s="30"/>
    </row>
    <row r="35" spans="1:12" s="35" customFormat="1">
      <c r="A35" s="24"/>
      <c r="B35" s="8"/>
      <c r="C35" s="8"/>
      <c r="D35" s="27"/>
      <c r="E35" s="27">
        <v>14</v>
      </c>
      <c r="F35" s="30" t="s">
        <v>48</v>
      </c>
      <c r="G35" s="30"/>
      <c r="K35" s="30"/>
      <c r="L35" s="30"/>
    </row>
    <row r="36" spans="1:12" s="35" customFormat="1">
      <c r="A36" s="24"/>
      <c r="B36" s="8"/>
      <c r="C36" s="8"/>
      <c r="D36" s="27"/>
      <c r="E36" s="27">
        <v>14.09</v>
      </c>
      <c r="F36" s="30" t="s">
        <v>49</v>
      </c>
      <c r="G36" s="30"/>
      <c r="K36" s="30"/>
      <c r="L36" s="30"/>
    </row>
    <row r="37" spans="1:12" s="35" customFormat="1">
      <c r="A37" s="24"/>
      <c r="B37" s="8"/>
      <c r="C37" s="8"/>
      <c r="D37" s="27"/>
      <c r="E37" s="27">
        <v>20.05</v>
      </c>
      <c r="F37" s="30" t="s">
        <v>50</v>
      </c>
      <c r="G37" s="30"/>
      <c r="K37" s="30"/>
      <c r="L37" s="30"/>
    </row>
    <row r="38" spans="1:12" s="35" customFormat="1">
      <c r="A38" s="24"/>
      <c r="B38" s="8"/>
      <c r="C38" s="8"/>
      <c r="D38" s="27"/>
      <c r="E38" s="27"/>
      <c r="F38" s="30" t="s">
        <v>76</v>
      </c>
      <c r="G38" s="30"/>
      <c r="K38" s="30"/>
      <c r="L38" s="30"/>
    </row>
    <row r="39" spans="1:12" s="35" customFormat="1">
      <c r="A39" s="24"/>
      <c r="B39" s="8"/>
      <c r="C39" s="8"/>
      <c r="D39" s="27"/>
      <c r="E39" s="27">
        <v>71.89</v>
      </c>
      <c r="F39" s="30" t="s">
        <v>51</v>
      </c>
      <c r="G39" s="30"/>
      <c r="K39" s="30"/>
      <c r="L39" s="30"/>
    </row>
    <row r="40" spans="1:12" s="35" customFormat="1">
      <c r="A40" s="24"/>
      <c r="B40" s="8"/>
      <c r="C40" s="8"/>
      <c r="D40" s="27"/>
      <c r="E40" s="27">
        <f>E35</f>
        <v>14</v>
      </c>
      <c r="F40" s="51" t="s">
        <v>52</v>
      </c>
      <c r="G40" s="30"/>
      <c r="K40" s="30"/>
      <c r="L40" s="30"/>
    </row>
    <row r="41" spans="1:12" s="35" customFormat="1">
      <c r="A41" s="24"/>
      <c r="B41" s="8"/>
      <c r="C41" s="8"/>
      <c r="D41" s="27"/>
      <c r="E41" s="27">
        <f>E36</f>
        <v>14.09</v>
      </c>
      <c r="F41" s="51" t="s">
        <v>53</v>
      </c>
      <c r="G41" s="30"/>
      <c r="K41" s="30"/>
      <c r="L41" s="30"/>
    </row>
    <row r="42" spans="1:12" s="35" customFormat="1">
      <c r="A42" s="24"/>
      <c r="B42" s="8"/>
      <c r="C42" s="8"/>
      <c r="D42" s="27"/>
      <c r="E42" s="27">
        <f t="shared" ref="E42:E43" si="0">E37</f>
        <v>20.05</v>
      </c>
      <c r="F42" s="30" t="s">
        <v>77</v>
      </c>
      <c r="G42" s="30"/>
      <c r="K42" s="30"/>
      <c r="L42" s="30"/>
    </row>
    <row r="43" spans="1:12" s="35" customFormat="1">
      <c r="A43" s="24"/>
      <c r="B43" s="8"/>
      <c r="C43" s="8"/>
      <c r="D43" s="27"/>
      <c r="E43" s="27">
        <f t="shared" si="0"/>
        <v>0</v>
      </c>
      <c r="F43" s="51" t="s">
        <v>78</v>
      </c>
      <c r="G43" s="30"/>
      <c r="K43" s="30"/>
      <c r="L43" s="30"/>
    </row>
    <row r="44" spans="1:12" s="35" customFormat="1">
      <c r="A44" s="24"/>
      <c r="B44" s="8"/>
      <c r="C44" s="8"/>
      <c r="D44" s="27"/>
      <c r="E44" s="27">
        <f>E39</f>
        <v>71.89</v>
      </c>
      <c r="F44" s="52" t="s">
        <v>54</v>
      </c>
      <c r="G44" s="30"/>
      <c r="K44" s="30"/>
      <c r="L44" s="30"/>
    </row>
    <row r="45" spans="1:12" s="35" customFormat="1">
      <c r="A45" s="24"/>
      <c r="B45" s="8"/>
      <c r="C45" s="8"/>
      <c r="D45" s="27"/>
      <c r="E45" s="27">
        <v>111.78</v>
      </c>
      <c r="F45" s="41" t="s">
        <v>57</v>
      </c>
      <c r="G45" s="30"/>
      <c r="K45" s="30"/>
      <c r="L45" s="30"/>
    </row>
    <row r="46" spans="1:12" s="35" customFormat="1">
      <c r="A46" s="24"/>
      <c r="B46" s="8"/>
      <c r="C46" s="8"/>
      <c r="D46" s="27"/>
      <c r="E46" s="27">
        <v>170.21</v>
      </c>
      <c r="F46" s="53" t="s">
        <v>55</v>
      </c>
      <c r="G46" s="30"/>
      <c r="K46" s="30"/>
      <c r="L46" s="30"/>
    </row>
    <row r="47" spans="1:12" s="35" customFormat="1">
      <c r="A47" s="24"/>
      <c r="B47" s="8"/>
      <c r="C47" s="8"/>
      <c r="D47" s="27"/>
      <c r="E47" s="27">
        <v>170.21</v>
      </c>
      <c r="F47" s="30" t="s">
        <v>58</v>
      </c>
      <c r="G47" s="30"/>
      <c r="K47" s="30"/>
      <c r="L47" s="30"/>
    </row>
    <row r="48" spans="1:12" s="35" customFormat="1">
      <c r="A48" s="24"/>
      <c r="B48" s="8"/>
      <c r="C48" s="8"/>
      <c r="D48" s="27"/>
      <c r="E48" s="27">
        <f>E47</f>
        <v>170.21</v>
      </c>
      <c r="F48" s="51" t="s">
        <v>56</v>
      </c>
      <c r="G48" s="30"/>
      <c r="K48" s="30"/>
      <c r="L48" s="30"/>
    </row>
    <row r="49" spans="1:15" s="35" customFormat="1">
      <c r="A49" s="24"/>
      <c r="B49" s="8"/>
      <c r="C49" s="8"/>
      <c r="D49" s="27"/>
      <c r="E49" s="27">
        <v>411.91</v>
      </c>
      <c r="F49" s="50" t="s">
        <v>79</v>
      </c>
      <c r="G49" s="30"/>
      <c r="K49" s="30"/>
      <c r="L49" s="30"/>
    </row>
    <row r="50" spans="1:15" s="35" customFormat="1">
      <c r="A50" s="24"/>
      <c r="B50" s="8"/>
      <c r="C50" s="8"/>
      <c r="D50" s="27"/>
      <c r="E50" s="27">
        <f>E49</f>
        <v>411.91</v>
      </c>
      <c r="F50" s="33" t="s">
        <v>80</v>
      </c>
      <c r="G50" s="30"/>
      <c r="K50" s="30"/>
      <c r="L50" s="30"/>
    </row>
    <row r="51" spans="1:15" s="35" customFormat="1">
      <c r="A51" s="24"/>
      <c r="B51" s="8"/>
      <c r="C51" s="8"/>
      <c r="D51" s="27"/>
      <c r="E51" s="14"/>
      <c r="F51" s="30" t="s">
        <v>81</v>
      </c>
      <c r="G51" s="30"/>
      <c r="K51" s="30"/>
      <c r="L51" s="30"/>
    </row>
    <row r="52" spans="1:15" s="35" customFormat="1">
      <c r="A52" s="24"/>
      <c r="B52" s="8"/>
      <c r="C52" s="8"/>
      <c r="D52" s="27"/>
      <c r="E52" s="14"/>
      <c r="F52" s="51" t="s">
        <v>82</v>
      </c>
      <c r="G52" s="30"/>
      <c r="K52" s="30"/>
      <c r="L52" s="30"/>
    </row>
    <row r="53" spans="1:15" s="35" customFormat="1">
      <c r="A53" s="24"/>
      <c r="B53" s="8"/>
      <c r="C53" s="8"/>
      <c r="D53" s="27"/>
      <c r="E53" s="27"/>
      <c r="F53" s="30" t="s">
        <v>83</v>
      </c>
      <c r="G53" s="30"/>
      <c r="K53" s="30"/>
      <c r="L53" s="30"/>
    </row>
    <row r="54" spans="1:15" s="35" customFormat="1">
      <c r="A54" s="24"/>
      <c r="B54" s="8"/>
      <c r="C54" s="8"/>
      <c r="D54" s="27"/>
      <c r="E54" s="27"/>
      <c r="F54" s="30" t="s">
        <v>84</v>
      </c>
      <c r="G54" s="30"/>
      <c r="K54" s="30"/>
      <c r="L54" s="30"/>
    </row>
    <row r="55" spans="1:15" s="35" customFormat="1">
      <c r="A55" s="24"/>
      <c r="B55" s="8"/>
      <c r="C55" s="8"/>
      <c r="D55" s="27"/>
      <c r="E55" s="27"/>
      <c r="F55" s="30" t="s">
        <v>85</v>
      </c>
      <c r="G55" s="30"/>
      <c r="K55" s="30"/>
      <c r="L55" s="30"/>
    </row>
    <row r="56" spans="1:15" s="35" customFormat="1">
      <c r="A56" s="24"/>
      <c r="B56" s="8"/>
      <c r="C56" s="8"/>
      <c r="D56" s="27"/>
      <c r="E56" s="62"/>
      <c r="F56" s="51" t="s">
        <v>98</v>
      </c>
      <c r="G56" s="30"/>
      <c r="K56" s="30"/>
      <c r="L56" s="30"/>
    </row>
    <row r="57" spans="1:15">
      <c r="A57" s="7" t="s">
        <v>8</v>
      </c>
      <c r="B57" s="10">
        <v>26702.97</v>
      </c>
      <c r="C57" s="6">
        <f>C4-C6+C14+C15</f>
        <v>19605.899999999998</v>
      </c>
      <c r="G57" s="35"/>
      <c r="H57" s="35"/>
      <c r="I57" s="35"/>
      <c r="J57" s="35"/>
    </row>
    <row r="58" spans="1:15" s="35" customFormat="1">
      <c r="J58" s="49"/>
      <c r="K58" s="30"/>
      <c r="L58" s="29"/>
      <c r="N58" s="40"/>
      <c r="O58" s="49"/>
    </row>
    <row r="59" spans="1:15" s="35" customFormat="1"/>
    <row r="60" spans="1:15">
      <c r="A60" s="28" t="s">
        <v>40</v>
      </c>
      <c r="B60" s="36"/>
      <c r="C60" s="32"/>
      <c r="J60" s="35"/>
      <c r="K60" s="35"/>
      <c r="L60" s="35"/>
      <c r="M60" s="35"/>
      <c r="N60" s="35"/>
    </row>
    <row r="61" spans="1:15">
      <c r="A61" s="1" t="s">
        <v>15</v>
      </c>
      <c r="B61" s="27" t="s">
        <v>41</v>
      </c>
      <c r="C61" s="35"/>
      <c r="D61" s="35"/>
      <c r="J61" s="35"/>
      <c r="K61" s="35"/>
      <c r="L61" s="35"/>
      <c r="M61" s="35"/>
      <c r="N61" s="35"/>
    </row>
    <row r="62" spans="1:15">
      <c r="A62" s="13"/>
      <c r="B62" s="16"/>
      <c r="C62" s="16"/>
      <c r="D62" s="16"/>
      <c r="J62" s="35"/>
      <c r="K62" s="35"/>
      <c r="L62" s="35"/>
      <c r="M62" s="35"/>
      <c r="N62" s="35"/>
    </row>
    <row r="63" spans="1:15" ht="15.75">
      <c r="A63" s="73" t="s">
        <v>32</v>
      </c>
      <c r="B63" s="73"/>
      <c r="C63" s="73"/>
      <c r="D63" s="35" t="s">
        <v>42</v>
      </c>
      <c r="J63" s="35"/>
      <c r="K63" s="35"/>
      <c r="L63" s="35"/>
      <c r="M63" s="35"/>
      <c r="N63" s="35"/>
    </row>
    <row r="64" spans="1:15">
      <c r="B64" s="4" t="s">
        <v>0</v>
      </c>
      <c r="C64" s="5" t="s">
        <v>1</v>
      </c>
      <c r="J64" s="35"/>
      <c r="K64" s="35"/>
      <c r="L64" s="35"/>
      <c r="M64" s="35"/>
      <c r="N64" s="35"/>
    </row>
    <row r="65" spans="1:18">
      <c r="A65" s="1" t="s">
        <v>9</v>
      </c>
      <c r="B65" s="6">
        <f>B57</f>
        <v>26702.97</v>
      </c>
      <c r="C65" s="27">
        <f>C57</f>
        <v>19605.899999999998</v>
      </c>
      <c r="E65" s="15"/>
      <c r="G65" s="15"/>
      <c r="J65" s="35"/>
      <c r="K65" s="35"/>
      <c r="L65" s="35"/>
      <c r="M65" s="35"/>
      <c r="N65" s="35"/>
    </row>
    <row r="66" spans="1:18" s="35" customFormat="1">
      <c r="A66" s="24" t="s">
        <v>44</v>
      </c>
      <c r="B66" s="26">
        <v>27452.25</v>
      </c>
      <c r="C66" s="27"/>
      <c r="E66" s="29"/>
      <c r="G66" s="29"/>
    </row>
    <row r="67" spans="1:18" s="35" customFormat="1">
      <c r="A67" s="24" t="s">
        <v>86</v>
      </c>
      <c r="B67" s="26"/>
      <c r="C67" s="11"/>
      <c r="E67" s="29"/>
      <c r="G67" s="29"/>
    </row>
    <row r="68" spans="1:18">
      <c r="A68" s="24" t="s">
        <v>47</v>
      </c>
      <c r="B68" s="6">
        <v>25531.91</v>
      </c>
      <c r="C68" s="26">
        <v>25531.91</v>
      </c>
      <c r="F68" s="29"/>
      <c r="J68" s="35"/>
      <c r="K68" s="35"/>
      <c r="L68" s="35"/>
      <c r="M68" s="35"/>
      <c r="N68" s="35"/>
    </row>
    <row r="69" spans="1:18" s="35" customFormat="1">
      <c r="A69" s="24" t="s">
        <v>89</v>
      </c>
      <c r="B69" s="26">
        <v>2144.29</v>
      </c>
      <c r="C69" s="26">
        <v>2144.29</v>
      </c>
      <c r="D69" s="25">
        <v>100</v>
      </c>
      <c r="F69" s="29"/>
    </row>
    <row r="70" spans="1:18" s="35" customFormat="1">
      <c r="A70" s="24" t="s">
        <v>88</v>
      </c>
      <c r="B70" s="26"/>
      <c r="C70" s="11"/>
      <c r="D70" s="25">
        <v>500</v>
      </c>
      <c r="F70" s="29"/>
    </row>
    <row r="71" spans="1:18" s="35" customFormat="1">
      <c r="A71" s="24" t="s">
        <v>87</v>
      </c>
      <c r="B71" s="26"/>
      <c r="C71" s="11"/>
    </row>
    <row r="72" spans="1:18" s="35" customFormat="1">
      <c r="A72" s="24" t="s">
        <v>43</v>
      </c>
      <c r="B72" s="26">
        <v>17166.13</v>
      </c>
      <c r="C72" s="26"/>
    </row>
    <row r="73" spans="1:18" s="35" customFormat="1">
      <c r="A73" s="24" t="s">
        <v>106</v>
      </c>
      <c r="B73" s="26">
        <v>2718.2</v>
      </c>
      <c r="C73" s="42"/>
    </row>
    <row r="74" spans="1:18" s="35" customFormat="1">
      <c r="A74" s="24" t="s">
        <v>28</v>
      </c>
      <c r="B74" s="26">
        <v>2949.66</v>
      </c>
      <c r="C74" s="26">
        <v>2949.66</v>
      </c>
      <c r="D74" s="25">
        <v>132.06</v>
      </c>
    </row>
    <row r="75" spans="1:18" s="35" customFormat="1">
      <c r="A75" s="24" t="s">
        <v>90</v>
      </c>
      <c r="B75" s="26">
        <v>1628.9</v>
      </c>
      <c r="C75" s="26">
        <v>1628.9</v>
      </c>
      <c r="D75" s="25">
        <v>651.55999999999995</v>
      </c>
    </row>
    <row r="76" spans="1:18">
      <c r="J76" s="35"/>
      <c r="K76" s="35"/>
      <c r="L76" s="35"/>
      <c r="M76" s="35"/>
      <c r="N76" s="35"/>
    </row>
    <row r="77" spans="1:18" s="35" customFormat="1"/>
    <row r="78" spans="1:18" ht="15.75">
      <c r="A78" s="73" t="s">
        <v>33</v>
      </c>
      <c r="B78" s="73"/>
      <c r="C78" s="73"/>
      <c r="E78" s="31"/>
      <c r="F78" s="25"/>
      <c r="J78" s="35"/>
      <c r="K78" s="35"/>
      <c r="L78" s="35"/>
      <c r="M78" s="35"/>
      <c r="N78" s="35"/>
      <c r="O78" s="35"/>
      <c r="P78" s="35"/>
      <c r="Q78" s="35"/>
      <c r="R78" s="35"/>
    </row>
    <row r="79" spans="1:18">
      <c r="A79" s="24" t="s">
        <v>29</v>
      </c>
      <c r="B79" s="6">
        <v>27855.43</v>
      </c>
      <c r="C79" s="34">
        <f>C65+B80</f>
        <v>20009.079999999998</v>
      </c>
      <c r="D79" s="35"/>
      <c r="G79" s="17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35" customFormat="1">
      <c r="A80" s="24" t="s">
        <v>91</v>
      </c>
      <c r="B80" s="26">
        <v>403.18</v>
      </c>
      <c r="C80" s="26">
        <v>403.18</v>
      </c>
      <c r="G80" s="31"/>
    </row>
    <row r="81" spans="1:9" s="35" customFormat="1">
      <c r="A81" s="24" t="s">
        <v>45</v>
      </c>
      <c r="B81" s="26"/>
      <c r="C81" s="26">
        <v>1283.6199999999999</v>
      </c>
      <c r="G81" s="31"/>
    </row>
    <row r="82" spans="1:9" s="35" customFormat="1">
      <c r="A82" s="24" t="s">
        <v>45</v>
      </c>
      <c r="B82" s="26">
        <v>651.55999999999995</v>
      </c>
      <c r="C82" s="26">
        <v>651.55999999999995</v>
      </c>
      <c r="D82" s="35" t="s">
        <v>92</v>
      </c>
      <c r="G82" s="31"/>
    </row>
    <row r="83" spans="1:9" s="35" customFormat="1">
      <c r="A83" s="24" t="s">
        <v>30</v>
      </c>
      <c r="B83" s="26">
        <v>27203.87</v>
      </c>
      <c r="C83" s="34">
        <f>C79-C81-C82</f>
        <v>18073.899999999998</v>
      </c>
      <c r="F83" s="63" t="s">
        <v>107</v>
      </c>
      <c r="G83" s="31"/>
    </row>
    <row r="84" spans="1:9" s="35" customFormat="1">
      <c r="A84" s="24" t="s">
        <v>36</v>
      </c>
      <c r="B84" s="26">
        <v>5398.64</v>
      </c>
      <c r="C84" s="23">
        <v>2274.9699999999998</v>
      </c>
      <c r="G84" s="31">
        <v>6163</v>
      </c>
      <c r="I84" s="25">
        <v>0</v>
      </c>
    </row>
    <row r="85" spans="1:9" s="35" customFormat="1">
      <c r="A85" s="24" t="s">
        <v>37</v>
      </c>
      <c r="B85" s="26">
        <v>132.06</v>
      </c>
      <c r="C85" s="26">
        <v>132.06</v>
      </c>
      <c r="D85" s="35" t="s">
        <v>35</v>
      </c>
      <c r="G85" s="31">
        <v>2189</v>
      </c>
      <c r="H85" s="64">
        <f>G84+G85</f>
        <v>8352</v>
      </c>
      <c r="I85" s="25">
        <f>G85*5%</f>
        <v>109.45</v>
      </c>
    </row>
    <row r="86" spans="1:9" s="35" customFormat="1">
      <c r="A86" s="24" t="s">
        <v>93</v>
      </c>
      <c r="B86" s="26"/>
      <c r="C86" s="34"/>
      <c r="F86" s="31"/>
      <c r="G86" s="31">
        <v>5007</v>
      </c>
      <c r="H86" s="64">
        <f>G86+H85</f>
        <v>13359</v>
      </c>
      <c r="I86" s="25">
        <f>G86*15%</f>
        <v>751.05</v>
      </c>
    </row>
    <row r="87" spans="1:9" s="35" customFormat="1">
      <c r="A87" s="28" t="s">
        <v>94</v>
      </c>
      <c r="B87" s="27"/>
      <c r="C87" s="23"/>
      <c r="G87" s="31">
        <v>4714.8999999999996</v>
      </c>
      <c r="H87" s="64">
        <f t="shared" ref="H87" si="1">G87+H86</f>
        <v>18073.900000000001</v>
      </c>
      <c r="I87" s="25">
        <f>G87*30%</f>
        <v>1414.4699999999998</v>
      </c>
    </row>
    <row r="88" spans="1:9" s="35" customFormat="1">
      <c r="A88" s="24" t="s">
        <v>95</v>
      </c>
      <c r="B88" s="27"/>
      <c r="C88" s="23"/>
      <c r="G88" s="31"/>
      <c r="H88" s="64"/>
      <c r="I88" s="25">
        <f>SUM(I84:I87)</f>
        <v>2274.9699999999998</v>
      </c>
    </row>
    <row r="89" spans="1:9" s="35" customFormat="1">
      <c r="A89" s="24" t="s">
        <v>89</v>
      </c>
      <c r="B89" s="26"/>
      <c r="C89" s="34"/>
      <c r="D89" s="35" t="s">
        <v>108</v>
      </c>
      <c r="G89" s="31"/>
    </row>
    <row r="90" spans="1:9" s="35" customFormat="1">
      <c r="A90" s="24" t="s">
        <v>90</v>
      </c>
      <c r="B90" s="26"/>
      <c r="C90" s="34"/>
      <c r="D90" s="35" t="s">
        <v>108</v>
      </c>
      <c r="G90" s="31"/>
    </row>
    <row r="91" spans="1:9" s="35" customFormat="1">
      <c r="A91" s="24" t="s">
        <v>88</v>
      </c>
      <c r="B91" s="27"/>
      <c r="C91" s="23"/>
      <c r="D91" s="35" t="s">
        <v>108</v>
      </c>
      <c r="G91" s="31"/>
    </row>
    <row r="92" spans="1:9" s="35" customFormat="1">
      <c r="A92" s="24" t="s">
        <v>96</v>
      </c>
      <c r="B92" s="26"/>
      <c r="C92" s="75"/>
      <c r="G92" s="31"/>
    </row>
    <row r="93" spans="1:9" s="35" customFormat="1">
      <c r="A93" s="24" t="s">
        <v>46</v>
      </c>
      <c r="B93" s="26">
        <v>5273.3</v>
      </c>
      <c r="C93" s="34">
        <f>C84-C85</f>
        <v>2142.91</v>
      </c>
      <c r="G93" s="31"/>
    </row>
    <row r="94" spans="1:9" s="35" customFormat="1">
      <c r="A94" s="28" t="s">
        <v>38</v>
      </c>
      <c r="B94" s="26">
        <v>2555.1</v>
      </c>
      <c r="C94" s="34">
        <f>C93</f>
        <v>2142.91</v>
      </c>
      <c r="G94" s="31"/>
    </row>
    <row r="95" spans="1:9" s="35" customFormat="1">
      <c r="A95" s="24" t="s">
        <v>39</v>
      </c>
      <c r="B95" s="18">
        <v>6.72</v>
      </c>
      <c r="C95" s="34"/>
      <c r="G95" s="31"/>
    </row>
    <row r="96" spans="1:9" s="35" customFormat="1">
      <c r="A96" s="24" t="s">
        <v>106</v>
      </c>
      <c r="B96" s="26">
        <v>2718.2</v>
      </c>
      <c r="C96" s="65"/>
      <c r="G96" s="31"/>
    </row>
    <row r="97" spans="1:18" s="35" customFormat="1">
      <c r="A97" s="24" t="s">
        <v>97</v>
      </c>
      <c r="B97" s="26">
        <v>2900.32</v>
      </c>
      <c r="C97" s="34">
        <f>C93*B97/B93</f>
        <v>1178.6025318491268</v>
      </c>
      <c r="G97" s="31"/>
    </row>
    <row r="98" spans="1:18" s="35" customFormat="1">
      <c r="A98" s="28" t="s">
        <v>16</v>
      </c>
      <c r="B98" s="26"/>
      <c r="C98" s="34"/>
      <c r="G98" s="31"/>
    </row>
    <row r="99" spans="1:18">
      <c r="A99" s="19" t="s">
        <v>16</v>
      </c>
      <c r="B99" s="6">
        <v>5455.42</v>
      </c>
      <c r="C99" s="23">
        <f>C94+C97</f>
        <v>3321.5125318491264</v>
      </c>
      <c r="D99" s="35"/>
      <c r="E99" s="37">
        <f>C99-B99</f>
        <v>-2133.9074681508737</v>
      </c>
      <c r="J99" s="35"/>
      <c r="K99" s="35"/>
      <c r="L99" s="35"/>
      <c r="M99" s="35"/>
      <c r="N99" s="35"/>
      <c r="O99" s="35"/>
      <c r="P99" s="25"/>
      <c r="Q99" s="35"/>
      <c r="R99" s="25"/>
    </row>
    <row r="100" spans="1:18">
      <c r="D100" s="35"/>
      <c r="E100" s="20"/>
      <c r="F100" s="21"/>
      <c r="J100" s="35"/>
      <c r="K100" s="35"/>
      <c r="L100" s="35"/>
      <c r="M100" s="35"/>
      <c r="N100" s="35"/>
      <c r="O100" s="35"/>
      <c r="P100" s="25"/>
      <c r="Q100" s="35"/>
      <c r="R100" s="25"/>
    </row>
    <row r="101" spans="1:18" s="35" customFormat="1">
      <c r="E101" s="20"/>
      <c r="F101" s="21"/>
      <c r="P101" s="25"/>
      <c r="R101" s="25"/>
    </row>
    <row r="102" spans="1:18" s="35" customFormat="1">
      <c r="E102" s="20"/>
      <c r="F102" s="21"/>
      <c r="P102" s="25">
        <f>SUM(P78:P98)</f>
        <v>0</v>
      </c>
    </row>
    <row r="103" spans="1:18" s="35" customFormat="1">
      <c r="E103" s="20"/>
      <c r="F103" s="21"/>
      <c r="P103" s="25"/>
    </row>
    <row r="104" spans="1:18" s="35" customFormat="1">
      <c r="E104" s="20"/>
      <c r="F104" s="21"/>
      <c r="P104" s="25"/>
    </row>
    <row r="105" spans="1:18" s="35" customFormat="1">
      <c r="E105" s="20"/>
      <c r="F105" s="21"/>
      <c r="P105" s="25"/>
    </row>
    <row r="106" spans="1:18" s="35" customFormat="1">
      <c r="E106" s="20"/>
      <c r="F106" s="21"/>
      <c r="P106" s="25"/>
    </row>
    <row r="107" spans="1:18">
      <c r="J107" s="35"/>
      <c r="K107" s="35"/>
      <c r="L107" s="35"/>
      <c r="M107" s="35"/>
      <c r="N107" s="35"/>
      <c r="O107" s="35"/>
      <c r="P107" s="25"/>
      <c r="Q107" s="35"/>
      <c r="R107" s="35"/>
    </row>
    <row r="108" spans="1:18" ht="12.75" customHeight="1">
      <c r="A108" s="35"/>
      <c r="B108" s="35"/>
      <c r="C108" s="35"/>
      <c r="D108" s="35"/>
      <c r="E108" s="35"/>
      <c r="F108" s="35"/>
      <c r="G108" s="35"/>
      <c r="H108" s="35"/>
      <c r="J108" s="35"/>
      <c r="K108" s="35"/>
      <c r="L108" s="35"/>
      <c r="M108" s="35"/>
      <c r="N108" s="35"/>
      <c r="O108" s="35"/>
      <c r="P108" s="25"/>
      <c r="Q108" s="35"/>
      <c r="R108" s="35"/>
    </row>
    <row r="109" spans="1:18" ht="27.75" customHeight="1">
      <c r="A109" s="35"/>
      <c r="B109" s="35"/>
      <c r="C109" s="35"/>
      <c r="D109" s="35"/>
      <c r="E109" s="35"/>
      <c r="F109" s="35"/>
      <c r="G109" s="35"/>
      <c r="H109" s="35"/>
      <c r="J109" s="35"/>
      <c r="K109" s="35"/>
      <c r="L109" s="35"/>
      <c r="M109" s="35"/>
      <c r="N109" s="35"/>
      <c r="O109" s="35"/>
      <c r="P109" s="25"/>
      <c r="Q109" s="35"/>
      <c r="R109" s="35"/>
    </row>
    <row r="110" spans="1:18" ht="30.75" customHeight="1">
      <c r="A110" s="35"/>
      <c r="B110" s="35"/>
      <c r="C110" s="35"/>
      <c r="D110" s="35"/>
      <c r="E110" s="35"/>
      <c r="F110" s="35"/>
      <c r="G110" s="35"/>
      <c r="H110" s="35"/>
      <c r="J110" s="35"/>
      <c r="K110" s="35"/>
      <c r="L110" s="35"/>
      <c r="M110" s="35"/>
      <c r="N110" s="35"/>
      <c r="O110" s="35"/>
      <c r="P110" s="25"/>
      <c r="Q110" s="35"/>
      <c r="R110" s="35"/>
    </row>
    <row r="111" spans="1:18" ht="12.75" customHeight="1">
      <c r="A111" s="35"/>
      <c r="B111" s="35"/>
      <c r="C111" s="35"/>
      <c r="D111" s="35"/>
      <c r="E111" s="35"/>
      <c r="F111" s="35"/>
      <c r="G111" s="35"/>
      <c r="H111" s="35"/>
      <c r="J111" s="35"/>
      <c r="K111" s="35"/>
      <c r="L111" s="35"/>
      <c r="M111" s="35"/>
      <c r="N111" s="35"/>
      <c r="O111" s="35"/>
      <c r="P111" s="25"/>
      <c r="Q111" s="35"/>
      <c r="R111" s="35"/>
    </row>
    <row r="112" spans="1:18" ht="31.5" customHeight="1">
      <c r="A112" s="35"/>
      <c r="B112" s="35"/>
      <c r="C112" s="35"/>
      <c r="D112" s="35"/>
      <c r="E112" s="35"/>
      <c r="F112" s="35"/>
      <c r="G112" s="35"/>
      <c r="H112" s="35"/>
      <c r="J112" s="35"/>
      <c r="K112" s="35"/>
      <c r="L112" s="35"/>
      <c r="M112" s="35"/>
      <c r="N112" s="35"/>
      <c r="O112" s="35"/>
      <c r="P112" s="25"/>
      <c r="Q112" s="35"/>
      <c r="R112" s="35"/>
    </row>
    <row r="113" spans="1:18" ht="27" customHeight="1">
      <c r="A113" s="35"/>
      <c r="B113" s="35"/>
      <c r="C113" s="35"/>
      <c r="D113" s="35"/>
      <c r="E113" s="35"/>
      <c r="F113" s="35"/>
      <c r="G113" s="35"/>
      <c r="H113" s="35"/>
      <c r="J113" s="35"/>
      <c r="K113" s="35"/>
      <c r="L113" s="35"/>
      <c r="M113" s="35"/>
      <c r="N113" s="35"/>
      <c r="O113" s="35"/>
      <c r="P113" s="25"/>
      <c r="Q113" s="35"/>
      <c r="R113" s="35"/>
    </row>
    <row r="114" spans="1:18" ht="30.75" customHeight="1">
      <c r="A114" s="35"/>
      <c r="B114" s="35"/>
      <c r="C114" s="35"/>
      <c r="D114" s="35"/>
      <c r="E114" s="35"/>
      <c r="F114" s="35"/>
      <c r="G114" s="35"/>
      <c r="H114" s="35"/>
      <c r="J114" s="35"/>
      <c r="K114" s="35"/>
      <c r="L114" s="35"/>
      <c r="M114" s="35"/>
      <c r="N114" s="35"/>
      <c r="O114" s="35"/>
      <c r="P114" s="25"/>
      <c r="Q114" s="35"/>
      <c r="R114" s="35"/>
    </row>
    <row r="115" spans="1:18" ht="23.25" customHeight="1">
      <c r="A115" s="35"/>
      <c r="B115" s="35"/>
      <c r="C115" s="35"/>
      <c r="D115" s="35"/>
      <c r="E115" s="35"/>
      <c r="F115" s="35"/>
      <c r="G115" s="35"/>
      <c r="H115" s="35"/>
      <c r="J115" s="35"/>
      <c r="K115" s="35"/>
      <c r="L115" s="35"/>
      <c r="M115" s="35"/>
      <c r="N115" s="35"/>
      <c r="O115" s="35"/>
      <c r="P115" s="25"/>
      <c r="Q115" s="35"/>
      <c r="R115" s="35"/>
    </row>
    <row r="116" spans="1:18" ht="32.25" customHeight="1">
      <c r="A116" s="35"/>
      <c r="B116" s="35"/>
      <c r="C116" s="35"/>
      <c r="D116" s="35"/>
      <c r="E116" s="35"/>
      <c r="F116" s="35"/>
      <c r="G116" s="35"/>
      <c r="H116" s="35"/>
      <c r="J116" s="35"/>
      <c r="K116" s="35"/>
      <c r="L116" s="35"/>
      <c r="M116" s="35"/>
      <c r="N116" s="35"/>
      <c r="O116" s="35"/>
      <c r="P116" s="25"/>
      <c r="Q116" s="35"/>
      <c r="R116" s="35"/>
    </row>
    <row r="117" spans="1:18" ht="12.75" customHeight="1">
      <c r="A117" s="35"/>
      <c r="B117" s="35"/>
      <c r="C117" s="35"/>
      <c r="D117" s="35"/>
      <c r="E117" s="35"/>
      <c r="F117" s="35"/>
      <c r="G117" s="35"/>
      <c r="H117" s="35"/>
      <c r="J117" s="35"/>
      <c r="K117" s="35"/>
      <c r="L117" s="35"/>
      <c r="M117" s="35"/>
      <c r="N117" s="35"/>
      <c r="O117" s="35"/>
      <c r="P117" s="25"/>
      <c r="Q117" s="35"/>
      <c r="R117" s="35"/>
    </row>
    <row r="118" spans="1:18">
      <c r="A118" s="35"/>
      <c r="B118" s="35"/>
      <c r="C118" s="35"/>
      <c r="D118" s="35"/>
      <c r="E118" s="35"/>
      <c r="F118" s="35"/>
      <c r="G118" s="35"/>
      <c r="H118" s="35"/>
      <c r="J118" s="35"/>
      <c r="K118" s="35"/>
      <c r="L118" s="35"/>
      <c r="M118" s="35"/>
      <c r="N118" s="35"/>
      <c r="O118" s="35"/>
      <c r="P118" s="25"/>
      <c r="Q118" s="35"/>
      <c r="R118" s="35"/>
    </row>
    <row r="119" spans="1:18" ht="36" customHeight="1">
      <c r="A119" s="35"/>
      <c r="B119" s="35"/>
      <c r="C119" s="35"/>
      <c r="D119" s="35"/>
      <c r="E119" s="35"/>
      <c r="F119" s="35"/>
      <c r="G119" s="35"/>
      <c r="H119" s="35"/>
      <c r="J119" s="35"/>
      <c r="K119" s="35"/>
      <c r="L119" s="35"/>
      <c r="M119" s="35"/>
      <c r="N119" s="35"/>
      <c r="O119" s="35"/>
      <c r="P119" s="25"/>
      <c r="Q119" s="35"/>
      <c r="R119" s="35"/>
    </row>
    <row r="120" spans="1:18" ht="91.5" customHeight="1">
      <c r="A120" s="35"/>
      <c r="B120" s="35"/>
      <c r="C120" s="35"/>
      <c r="D120" s="35"/>
      <c r="E120" s="35"/>
      <c r="F120" s="35"/>
      <c r="G120" s="35"/>
      <c r="H120" s="35"/>
      <c r="J120" s="35"/>
      <c r="K120" s="35"/>
      <c r="L120" s="35"/>
      <c r="M120" s="35"/>
      <c r="N120" s="35"/>
      <c r="O120" s="35"/>
      <c r="P120" s="31"/>
      <c r="Q120" s="35"/>
      <c r="R120" s="35"/>
    </row>
    <row r="121" spans="1:18">
      <c r="J121" s="35"/>
      <c r="K121" s="35"/>
      <c r="L121" s="35"/>
      <c r="M121" s="35"/>
      <c r="N121" s="35"/>
      <c r="O121" s="35"/>
      <c r="P121" s="31"/>
      <c r="Q121" s="35"/>
      <c r="R121" s="35"/>
    </row>
    <row r="122" spans="1:18">
      <c r="J122" s="35"/>
      <c r="K122" s="35"/>
      <c r="L122" s="35"/>
      <c r="M122" s="35"/>
      <c r="N122" s="35"/>
      <c r="O122" s="35"/>
      <c r="P122" s="25"/>
      <c r="Q122" s="35"/>
      <c r="R122" s="35"/>
    </row>
    <row r="123" spans="1:18">
      <c r="J123" s="35"/>
      <c r="K123" s="35"/>
      <c r="L123" s="35"/>
      <c r="M123" s="35"/>
      <c r="N123" s="35"/>
      <c r="O123" s="35"/>
      <c r="P123" s="54"/>
      <c r="Q123" s="32"/>
      <c r="R123" s="32"/>
    </row>
    <row r="124" spans="1:18">
      <c r="A124" s="74" t="s">
        <v>24</v>
      </c>
      <c r="B124" s="74"/>
      <c r="C124" s="74"/>
      <c r="D124" s="74"/>
      <c r="E124" s="74"/>
      <c r="F124" s="74"/>
      <c r="G124" s="74"/>
      <c r="J124" s="35"/>
      <c r="K124" s="35"/>
      <c r="L124" s="35"/>
      <c r="M124" s="35"/>
      <c r="N124" s="35"/>
      <c r="O124" s="35"/>
      <c r="P124" s="25"/>
      <c r="Q124" s="35"/>
      <c r="R124" s="35"/>
    </row>
    <row r="125" spans="1:18">
      <c r="A125" s="74"/>
      <c r="B125" s="74"/>
      <c r="C125" s="74"/>
      <c r="D125" s="74"/>
      <c r="E125" s="74"/>
      <c r="F125" s="74"/>
      <c r="G125" s="74"/>
      <c r="J125" s="35"/>
      <c r="K125" s="35"/>
      <c r="L125" s="35"/>
      <c r="M125" s="35"/>
      <c r="N125" s="35"/>
      <c r="O125" s="35"/>
      <c r="P125" s="54"/>
      <c r="Q125" s="32"/>
      <c r="R125" s="32"/>
    </row>
    <row r="126" spans="1:18">
      <c r="A126" s="68" t="s">
        <v>18</v>
      </c>
      <c r="B126" s="68"/>
      <c r="C126" s="68"/>
      <c r="D126" s="22"/>
      <c r="E126" s="22"/>
      <c r="F126" s="35"/>
      <c r="G126" s="35"/>
      <c r="J126" s="35"/>
      <c r="K126" s="35"/>
      <c r="L126" s="35"/>
      <c r="M126" s="35"/>
      <c r="N126" s="35"/>
      <c r="O126" s="35"/>
      <c r="P126" s="54"/>
      <c r="Q126" s="32"/>
      <c r="R126" s="32"/>
    </row>
    <row r="127" spans="1:18">
      <c r="A127" s="69" t="s">
        <v>19</v>
      </c>
      <c r="B127" s="69"/>
      <c r="C127" s="69"/>
      <c r="D127" s="66" t="s">
        <v>22</v>
      </c>
      <c r="E127" s="66"/>
      <c r="F127" s="35"/>
      <c r="G127" s="35"/>
      <c r="J127" s="35"/>
      <c r="K127" s="35"/>
      <c r="L127" s="35"/>
      <c r="M127" s="35"/>
      <c r="N127" s="35"/>
      <c r="O127" s="35"/>
      <c r="P127" s="54"/>
      <c r="Q127" s="32"/>
      <c r="R127" s="32"/>
    </row>
    <row r="128" spans="1:18">
      <c r="A128" s="70" t="s">
        <v>20</v>
      </c>
      <c r="B128" s="70"/>
      <c r="C128" s="70"/>
      <c r="D128" s="70"/>
      <c r="E128" s="70"/>
      <c r="F128" s="35"/>
      <c r="G128" s="35"/>
      <c r="J128" s="35"/>
      <c r="K128" s="35"/>
      <c r="L128" s="35"/>
      <c r="M128" s="35"/>
      <c r="N128" s="35"/>
      <c r="O128" s="35"/>
      <c r="P128" s="54"/>
      <c r="Q128" s="32"/>
      <c r="R128" s="32"/>
    </row>
    <row r="129" spans="1:18">
      <c r="A129" s="71" t="s">
        <v>21</v>
      </c>
      <c r="B129" s="71"/>
      <c r="C129" s="71"/>
      <c r="D129" s="71"/>
      <c r="E129" s="71"/>
      <c r="F129" s="66" t="s">
        <v>23</v>
      </c>
      <c r="G129" s="66"/>
      <c r="J129" s="35"/>
      <c r="K129" s="35"/>
      <c r="L129" s="35"/>
      <c r="M129" s="35"/>
      <c r="N129" s="35"/>
      <c r="O129" s="35"/>
      <c r="P129" s="54"/>
      <c r="Q129" s="32"/>
      <c r="R129" s="32"/>
    </row>
    <row r="130" spans="1:18">
      <c r="A130" s="67" t="s">
        <v>26</v>
      </c>
      <c r="B130" s="67"/>
      <c r="C130" s="67"/>
      <c r="D130" s="67"/>
      <c r="E130" s="67"/>
      <c r="F130" s="66" t="s">
        <v>25</v>
      </c>
      <c r="G130" s="66"/>
      <c r="J130" s="35"/>
      <c r="K130" s="35"/>
      <c r="L130" s="35"/>
      <c r="M130" s="35"/>
      <c r="N130" s="35"/>
      <c r="O130" s="35"/>
      <c r="P130" s="54"/>
      <c r="Q130" s="32"/>
      <c r="R130" s="32"/>
    </row>
    <row r="131" spans="1:18">
      <c r="A131" s="67"/>
      <c r="B131" s="67"/>
      <c r="C131" s="67"/>
      <c r="D131" s="67"/>
      <c r="E131" s="67"/>
      <c r="F131" s="35"/>
      <c r="G131" s="35"/>
      <c r="J131" s="35"/>
      <c r="K131" s="35"/>
      <c r="L131" s="35"/>
      <c r="M131" s="35"/>
      <c r="N131" s="35"/>
      <c r="O131" s="35"/>
      <c r="P131" s="54"/>
      <c r="Q131" s="32"/>
      <c r="R131" s="32"/>
    </row>
    <row r="132" spans="1:18">
      <c r="A132" s="67"/>
      <c r="B132" s="67"/>
      <c r="C132" s="67"/>
      <c r="D132" s="67"/>
      <c r="E132" s="67"/>
      <c r="F132" s="35"/>
      <c r="G132" s="35"/>
      <c r="J132" s="35"/>
      <c r="K132" s="35"/>
      <c r="L132" s="35"/>
      <c r="M132" s="35"/>
      <c r="N132" s="35"/>
      <c r="O132" s="35"/>
      <c r="P132" s="54"/>
      <c r="Q132" s="32"/>
      <c r="R132" s="32"/>
    </row>
    <row r="133" spans="1:18">
      <c r="A133" s="40"/>
      <c r="B133" s="40"/>
      <c r="C133" s="40"/>
      <c r="D133" s="40"/>
      <c r="E133" s="40"/>
      <c r="F133" s="40"/>
      <c r="G133" s="40"/>
      <c r="J133" s="35"/>
      <c r="K133" s="35"/>
      <c r="L133" s="35"/>
      <c r="M133" s="35"/>
      <c r="N133" s="35"/>
      <c r="O133" s="35"/>
      <c r="P133" s="54"/>
      <c r="Q133" s="32"/>
      <c r="R133" s="32"/>
    </row>
    <row r="134" spans="1:18">
      <c r="J134" s="35"/>
      <c r="K134" s="35"/>
      <c r="L134" s="35"/>
      <c r="M134" s="35"/>
      <c r="N134" s="35"/>
      <c r="O134" s="35"/>
      <c r="P134" s="25"/>
      <c r="Q134" s="35"/>
      <c r="R134" s="35"/>
    </row>
    <row r="135" spans="1:18">
      <c r="J135" s="35"/>
      <c r="K135" s="35"/>
      <c r="L135" s="35"/>
      <c r="M135" s="35"/>
      <c r="N135" s="35"/>
      <c r="O135" s="35"/>
      <c r="P135" s="54"/>
      <c r="Q135" s="32"/>
      <c r="R135" s="32"/>
    </row>
    <row r="136" spans="1:18">
      <c r="J136" s="35"/>
      <c r="K136" s="35"/>
      <c r="L136" s="35"/>
      <c r="M136" s="35"/>
      <c r="N136" s="35"/>
      <c r="O136" s="35"/>
      <c r="P136" s="54"/>
      <c r="Q136" s="32"/>
      <c r="R136" s="32"/>
    </row>
    <row r="137" spans="1:18">
      <c r="J137" s="35"/>
      <c r="K137" s="35"/>
      <c r="L137" s="35"/>
      <c r="M137" s="35"/>
      <c r="N137" s="35"/>
      <c r="O137" s="35"/>
      <c r="P137" s="54"/>
      <c r="Q137" s="32"/>
      <c r="R137" s="32"/>
    </row>
    <row r="138" spans="1:18">
      <c r="J138" s="35"/>
      <c r="K138" s="35"/>
      <c r="L138" s="35"/>
      <c r="M138" s="35"/>
      <c r="N138" s="35"/>
      <c r="O138" s="35"/>
      <c r="P138" s="54"/>
      <c r="Q138" s="32"/>
      <c r="R138" s="32"/>
    </row>
    <row r="139" spans="1:18">
      <c r="J139" s="35"/>
      <c r="K139" s="35"/>
      <c r="L139" s="35"/>
      <c r="M139" s="35"/>
      <c r="N139" s="35"/>
      <c r="O139" s="35"/>
      <c r="P139" s="54"/>
      <c r="Q139" s="32"/>
      <c r="R139" s="32"/>
    </row>
    <row r="140" spans="1:18">
      <c r="J140" s="35"/>
      <c r="K140" s="35"/>
      <c r="L140" s="35"/>
      <c r="M140" s="35"/>
      <c r="N140" s="35"/>
      <c r="O140" s="35"/>
      <c r="P140" s="54"/>
      <c r="Q140" s="32"/>
      <c r="R140" s="32"/>
    </row>
    <row r="141" spans="1:18">
      <c r="J141" s="35"/>
      <c r="K141" s="35"/>
      <c r="L141" s="35"/>
      <c r="M141" s="35"/>
      <c r="N141" s="35"/>
      <c r="O141" s="35"/>
      <c r="P141" s="54"/>
      <c r="Q141" s="32"/>
      <c r="R141" s="32"/>
    </row>
    <row r="142" spans="1:18">
      <c r="J142" s="35"/>
      <c r="K142" s="35"/>
      <c r="L142" s="35"/>
      <c r="M142" s="35"/>
      <c r="N142" s="35"/>
      <c r="O142" s="35"/>
      <c r="P142" s="54"/>
      <c r="Q142" s="32"/>
      <c r="R142" s="32"/>
    </row>
    <row r="143" spans="1:18">
      <c r="J143" s="35"/>
      <c r="K143" s="35"/>
      <c r="L143" s="35"/>
      <c r="M143" s="35"/>
      <c r="N143" s="35"/>
      <c r="O143" s="35"/>
      <c r="P143" s="54"/>
      <c r="Q143" s="32"/>
      <c r="R143" s="32"/>
    </row>
    <row r="144" spans="1:18">
      <c r="J144" s="35"/>
      <c r="K144" s="35"/>
      <c r="L144" s="35"/>
      <c r="M144" s="35"/>
      <c r="N144" s="35"/>
      <c r="O144" s="35"/>
      <c r="P144" s="25"/>
      <c r="Q144" s="35"/>
      <c r="R144" s="35"/>
    </row>
    <row r="145" spans="10:18">
      <c r="J145" s="35"/>
      <c r="K145" s="35"/>
      <c r="L145" s="35"/>
      <c r="M145" s="35"/>
      <c r="N145" s="35"/>
      <c r="O145" s="35"/>
      <c r="P145" s="37"/>
      <c r="Q145" s="35"/>
      <c r="R145" s="35"/>
    </row>
    <row r="146" spans="10:18">
      <c r="J146" s="35"/>
      <c r="K146" s="35"/>
      <c r="L146" s="35"/>
      <c r="M146" s="35"/>
      <c r="N146" s="35"/>
      <c r="O146" s="35"/>
    </row>
    <row r="147" spans="10:18">
      <c r="J147" s="35"/>
      <c r="K147" s="35"/>
      <c r="L147" s="35"/>
      <c r="M147" s="35"/>
      <c r="N147" s="35"/>
      <c r="O147" s="35"/>
    </row>
  </sheetData>
  <mergeCells count="13">
    <mergeCell ref="B1:C1"/>
    <mergeCell ref="A2:C2"/>
    <mergeCell ref="A63:C63"/>
    <mergeCell ref="A78:C78"/>
    <mergeCell ref="A124:G125"/>
    <mergeCell ref="F129:G129"/>
    <mergeCell ref="A130:E132"/>
    <mergeCell ref="F130:G130"/>
    <mergeCell ref="A126:C126"/>
    <mergeCell ref="A127:C127"/>
    <mergeCell ref="D127:E127"/>
    <mergeCell ref="A128:E128"/>
    <mergeCell ref="A129:E1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2024-03-09T19:52:43Z</dcterms:modified>
</cp:coreProperties>
</file>