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0" sheetId="18" r:id="rId1"/>
  </sheets>
  <calcPr calcId="125725"/>
</workbook>
</file>

<file path=xl/calcChain.xml><?xml version="1.0" encoding="utf-8"?>
<calcChain xmlns="http://schemas.openxmlformats.org/spreadsheetml/2006/main">
  <c r="C89" i="18"/>
  <c r="K84"/>
  <c r="K83"/>
  <c r="J83"/>
  <c r="K82"/>
  <c r="J82"/>
  <c r="E48" l="1"/>
  <c r="Q14" l="1"/>
  <c r="R14" s="1"/>
  <c r="O14"/>
  <c r="P14" s="1"/>
  <c r="R16" l="1"/>
  <c r="E44" l="1"/>
  <c r="E43"/>
  <c r="E42"/>
  <c r="E41"/>
  <c r="E40"/>
  <c r="G74"/>
  <c r="G83" s="1"/>
  <c r="F73" l="1"/>
  <c r="C6" l="1"/>
  <c r="C57" s="1"/>
  <c r="B6"/>
  <c r="B57" s="1"/>
  <c r="C64" l="1"/>
  <c r="C74" s="1"/>
  <c r="C79" s="1"/>
  <c r="C99" l="1"/>
  <c r="E99" s="1"/>
</calcChain>
</file>

<file path=xl/sharedStrings.xml><?xml version="1.0" encoding="utf-8"?>
<sst xmlns="http://schemas.openxmlformats.org/spreadsheetml/2006/main" count="131" uniqueCount="114">
  <si>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</si>
  <si>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</si>
  <si>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</si>
  <si>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</si>
  <si>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</si>
  <si>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</si>
  <si>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</si>
  <si>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</si>
  <si>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</si>
  <si>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</si>
  <si>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έξοδα</t>
  </si>
  <si>
    <t>παγια</t>
  </si>
  <si>
    <t>παροχες3ωνΦοροιΤελη</t>
  </si>
  <si>
    <t>ενοικια</t>
  </si>
  <si>
    <t>τεληΕΛΤΑ κλπ</t>
  </si>
  <si>
    <t>προμηθεια τραπεζων</t>
  </si>
  <si>
    <t>περαίωση</t>
  </si>
  <si>
    <t>ποσό πληρωμής</t>
  </si>
  <si>
    <t>βεβαίωση ΤΑΝ -ΤΑΣ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</si>
  <si>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</si>
  <si>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</si>
  <si>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</si>
  <si>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</si>
  <si>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</si>
  <si>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</si>
  <si>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εισπραχθεισα προκαταβολη 1999</t>
  </si>
  <si>
    <t>ΔΕΝ έχουν καταχωρηθεί ως ΕΣΟΔΟ</t>
  </si>
  <si>
    <t>ιατρικά</t>
  </si>
  <si>
    <t>οικογενειακές δαπάνες</t>
  </si>
  <si>
    <t>δηλωθεν εισόδημα</t>
  </si>
  <si>
    <t>εισόδημα φορολογητέο</t>
  </si>
  <si>
    <t>ε3 = 28/02/2001</t>
  </si>
  <si>
    <t>γιαΕκαθαριστικό</t>
  </si>
  <si>
    <t>ε1 = 28/02/2001</t>
  </si>
  <si>
    <t xml:space="preserve">ωφέλεια ΛΟΓΩ αποδείξεων </t>
  </si>
  <si>
    <t>φόρος κλίμακας</t>
  </si>
  <si>
    <t>φόρος κύριος</t>
  </si>
  <si>
    <t>βιβλια κατάσχεση</t>
  </si>
  <si>
    <t>ΝΑΙ</t>
  </si>
  <si>
    <t xml:space="preserve">εκαθαριστικό = </t>
  </si>
  <si>
    <t>μειώσεις από εισόδημα</t>
  </si>
  <si>
    <t>φορος &amp; συμπληρωματικός</t>
  </si>
  <si>
    <t>για ποσό πληρωμής</t>
  </si>
  <si>
    <t>ΤΑΝ=2.205,69</t>
  </si>
  <si>
    <t>ΤΑΣ=1.067,77</t>
  </si>
  <si>
    <t>ιατρικα-δωρεές</t>
  </si>
  <si>
    <t>τις αναφέρει ΑΛΛΑ ΔΕΝ τις βάζει</t>
  </si>
  <si>
    <t>μειώσεις από φόρο</t>
  </si>
  <si>
    <t>φόρος συμπληρωματικός</t>
  </si>
  <si>
    <t>ΤΑΜΕΙΑ -283σ11β = πούλια (υπερβάλλοντα ΤΑΧΔΙΚ)  (ΧΩΡΙΣ τιμολόγιο αγοράς = έξοδο) , αντί στο πορτοφόλι , ΧΑΡΤΟΣΗΜΑΣΜΕΝΑ στο συμβόλαιο (1998-2003)</t>
  </si>
  <si>
    <t>ΤΑΜΕΙΑ -283σ11γ = πούλια (3.600)  (ΧΩΡΙΣ τιμολόγιο αγοράς = έξοδο) , αντί στο πορτοφόλι , ΧΑΡΤΟΣΗΜΑΣΜΕΝΑ στο συμβόλαιο (1998-2003)</t>
  </si>
  <si>
    <t>ΤΑΜΕΙΑ -283σ11ζ = πούλια (διπλοΠληρωμή ''κινητόν επίσημα'')  (ΧΩΡΙΣ τιμολόγιο αγοράς = έξοδο) , ΧΑΡΤΟΣΗΜΑΣΜΕΝΑ στο συμβόλαιο (1998-2003)</t>
  </si>
  <si>
    <t>283σ12β = πούλια (υπερβάλλοντα ΤΑΧΔΙΚ)  (ως έσοδο στο συμβόλαιο) , αντί στο πορτοφόλι , ΧΑΡΤΟΣΗΜΑΣΜΕΝΑ στο συμβόλαιο (1998-2003)</t>
  </si>
  <si>
    <t>283σ12γ = πούλια (3.600)  (ως έσοδο στα συμβόλαια) , αντί στο πορτοφόλι , ΧΑΡΤΟΣΗΜΑΣΜΕΝΑ στο συμβόλαιο (1998-2003)</t>
  </si>
  <si>
    <t>283σ12ζ = πούλια (διπλοΠληρωμή ''κινητόν επίσημα'')  (ως έσοδο στα συμβόλαια) , ΧΑΡΤΟΣΗΜΑΣΜΕΝΑ στο συμβόλαιο (1998-2003)</t>
  </si>
  <si>
    <t>283τ2 = ΤΑΧΔΙΚ στο συμβόλαιο ως ΕΣΟΔΟ (1998-2018)</t>
  </si>
  <si>
    <t>283τ4 = ΤΑΧΔΙΚ στο αντίγραφο ως ΕΣΟΔΟ (1998-2019)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</si>
  <si>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</si>
  <si>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</si>
  <si>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281ξ3</t>
  </si>
  <si>
    <t>244β2 = στις αναλογικές , ο λογιστής (αντιγράφει από βιβλίο συμβολαίων &amp;) καταχωρεί + 2,93€ (= πάγιο παγίων) στα 8,80 (πάγιο αναλογικής ΠΟΥ ΕΊΝΑΙ 10,56)</t>
  </si>
  <si>
    <t>244β3 = στις πάγιες , ο λογιστής (αντιγράφει από βιβλίο συμβολαίων &amp;) καταχωρεί + 11,73€ αντί 8,80</t>
  </si>
  <si>
    <t>ΤΑΜΕΙΑ-281ι1α = περί κ-18 = υπερΠληρωμή</t>
  </si>
  <si>
    <t>ΤΑΜΕΙΑ-281ι1β = περί ΤΑΣ = υπερΠληρωμή</t>
  </si>
  <si>
    <t>ΠΟΡΟΙ-281ι2 = περί κ-15-17 = υπερΠληρωμή</t>
  </si>
  <si>
    <t>ΠΟΡΟΙ-281ρ2 = 1,3% διπλοΠληρωμή &amp; στην Δ.Ο.Υ.</t>
  </si>
  <si>
    <t>ΠΟΡΟΙ-281ρ3 = 1,3% πληρωμή στην Δ.Ο.Υ. (ως έξοδο</t>
  </si>
  <si>
    <t>ΤΑΜΕΙΑ-281υ1 = διπλοπληρωμή ΤΑΝ σε αγοραπωλησίες ΒΑΣΕΙ προσυμφώνου {= ΌΧΙ υπολογισμός αρραβώνα</t>
  </si>
  <si>
    <t>ΤΑΜΕΙΑ-281υ2 = διπλοπληρωμή ΤΑΣ σε αγοραπωλησίες  ΒΑΣΕΙ προσυμφώνου = ΌΧΙ υπολογισμός αρραβώνα (= 281θ1*6/9</t>
  </si>
  <si>
    <t>ΤΑΜΕΙΑ-281φ1 = διπλοπληρωμή ΤΑΝ -9% σε προσύμφωνα  του παππού</t>
  </si>
  <si>
    <t>ΤΑΜΕΙΑ-281φ2 = διπλοπληρωμή ΤΑΣ -6% σε προσύμφωνα  του παππού {=281φ1*6/9</t>
  </si>
  <si>
    <t>ΤΑΜΕΙΑ-281ω3α1 = διπλοπληρωμή ΤΑΝ σε αναλογικές ΒΑΣΕΙ προσυμφώνου παππού &amp; εκτέλεση από ΑΓΑΠΕ</t>
  </si>
  <si>
    <t>ΤΑΜΕΙΑ-281ω3α2 = διπλοπληρωμή ΤΑΣ σε αναλογικές ΒΑΣΕΙ προσυμφώνου παππού &amp; εκτέλεση από ΑΓΑΠΕ</t>
  </si>
  <si>
    <t>ΤΑΜΕΙΑ-283θ = αιτήσεις προς μεταγραφή στο αρχείο με χαρτόσημα</t>
  </si>
  <si>
    <t>ΤΑΜΕΙΑ -283σ11δ1 = πούλια (διπλοΠληρωμή ΤΑΝ - ΤΑΣ)  (ΧΩΡΙΣ τιμολόγιο αγοράς = έξοδο) , αντί στο πορτοφόλι , ΧΑΡΤΟΣΗΜΑΣΜΕΝΑ στο συμβόλαιο (1998-2003)</t>
  </si>
  <si>
    <t>ΤΑΜΕΙΑ-283σ11δ2 = πούλια (διπλοΠληρωμή ΤΑΝ - ΤΑΣ)  (ΧΩΡΙΣ τιμολόγιο αγοράς = έξοδο) , &amp; κατάσταση &amp; ΧΑΡΤΟΣΗΜΑΣΜΕΝΑ στο συμβόλαιο (1998-2003)</t>
  </si>
  <si>
    <t>ΤΑΜΕΙΑ-283σ12δ1 = πούλια (διπλοΠληρωμή ΤΑΝ - ΤΑΣ)  (ως έσοδο στα συμβόλαια) , αντί στο πορτοφόλι , &amp; κατάσταση μηνός &amp; ΧΑΡΤΟΣΗΜΑΣΜΕΝΑ στο συμβόλαιο (1998-2003)</t>
  </si>
  <si>
    <t>283σ12δ2 = πούλια (διπλοΠληρωμή ΤΑΝ - ΤΑΣ)  (ως έσοδο στα συμβόλαια) , &amp; κατάσταση μηνός &amp; ΧΑΡΤΟΣΗΜΑΣΜΕΝΑ στο συμβόλαιο (1998-2003)</t>
  </si>
  <si>
    <t>ΤΑΜΕΙΑ-283τ(5-6) = ΤΑΝ(5%) -ΤΑΣ(6%) (ΧΩΡΙΣ τιμολόγιο αγοράς = έξοδο) στο αντίγραφο (1998 έως 2016/6ο) ………. προσμετρούνται στα βιβλία εξόδων = ΤΑΜΕΙΑ-283τ(5-6)</t>
  </si>
  <si>
    <t>283τ(5-6) = ΤΑΝ(5%) -ΤΑΣ(6%) στο αντίγραφο (ως ΕΣΟΔΟ) (1998-2016/6ο) …….. προσμετρούνται στα βιβλία εξόδων = 283τ(5-6)</t>
  </si>
  <si>
    <t>ΤΑΜΕΙΑ -283τ7 = χαρτόσημα στα Τ.Π.Υ. &amp; Α.Π.Υ (ΧΩΡΙΣ τιμολόγιο αγοράς = έξοδο) (1998-2019)</t>
  </si>
  <si>
    <t xml:space="preserve">283τ8 = χαρτόσημα (ως έσοδο) στα Τ.Π.Υ. &amp; Α.Π.Υ (1998-2019) </t>
  </si>
  <si>
    <t>ΥΠΟΥΡΓΕΙΟ-287κ = μεταγραφή εις διπλούν</t>
  </si>
  <si>
    <t>ΤΑΜΕΙΑ-288β = κατασχέσεις</t>
  </si>
  <si>
    <t>ΥΠΟΥΡΓΕΙΟ-288θ2 = διπλοπληρωμή κ-15-17 για την μεταγραφή (χαμένες παλιές πληρωμές)</t>
  </si>
  <si>
    <t xml:space="preserve">244β1 = λάθος καταχώρηση βιβλία εσόδων λογιστή (1335 &amp;1374 συμβόλαια  </t>
  </si>
  <si>
    <t>ΤΑΣ</t>
  </si>
  <si>
    <t>ΤΑΝ</t>
  </si>
  <si>
    <t>241ι1=παρακρατήσεις Τ.Π.Υ. 20%</t>
  </si>
  <si>
    <t>244ζ = δωρεές</t>
  </si>
  <si>
    <t>244δ3 = τοκοι δανείων</t>
  </si>
  <si>
    <t>244δ2 = ασφάλιστρα ζωής</t>
  </si>
  <si>
    <t>241ι23λ = ακίνητα</t>
  </si>
  <si>
    <t>λάθος έσοδα</t>
  </si>
  <si>
    <t>ωφέλειαΛογωΑποδειξεων</t>
  </si>
  <si>
    <t>παρακρατήσεις Τ.Π.Υ. 20%</t>
  </si>
  <si>
    <t>241ι23ν = μερίσματα - τόκοι - δικαιώματα</t>
  </si>
  <si>
    <t>241ι23ζ = επιβάρυνση φόρου αποδ</t>
  </si>
  <si>
    <t>241ι23γ = εισφορά αλληλεγγύης</t>
  </si>
  <si>
    <t>241ι23δ = ποσό έδρας</t>
  </si>
  <si>
    <t>241ι21β = προκαταβολη φόρου για επόμενο έτος</t>
  </si>
  <si>
    <t>241ι23α  = φόρος λόγω εκπρόθεσμου Ε3-Ε1</t>
  </si>
  <si>
    <t>241ι23κ = χαρτόσημο λόγω εκπρόθεσμου</t>
  </si>
  <si>
    <t>241ι23β = εκπρόθεσμο ΟΓΑ χαρτ/μου</t>
  </si>
  <si>
    <t>ζημία προηγουμένων ετών</t>
  </si>
  <si>
    <t>αντί να βάλουν 1.063.736 ΕΒΑΛΑΝ 10.637.360</t>
  </si>
  <si>
    <t>ΛΑΘΟΣ σε συνέχεια του ''φόρος κύριος''</t>
  </si>
  <si>
    <t>ΤΑΜΕΙΑ -281μ = υπερΠληρωμή κ-18 με κωδικό **15**</t>
  </si>
  <si>
    <t>ΤΑΜΕΙΑ-281μ2 = υπερΠληρωμή ΤΑΣ με κωδικό **15** [=281μ1*6/5</t>
  </si>
  <si>
    <t>ΤΑΜΕΙΑ-281δ1 = κωδικός ''δίκη'' - *7* = κ-18  &amp; μηνιαία κατάσταση &amp; εθνική ανά συμβόλαιο</t>
  </si>
  <si>
    <t>ΠΟΡΟΙ-281ε1 = κωδικός ''δίκη'' - *7* = κ-15-17  &amp; μηνιαία κατάσταση &amp; εθνική ανά συμβόλαιο</t>
  </si>
  <si>
    <t>φόρος = έως 5.869[0] , 2.083[5%] , 4.768[15%] , 9.523[30%] , 25.399[40%] , υπερβάλλων[45%]</t>
  </si>
  <si>
    <t>πάειC80</t>
  </si>
  <si>
    <t>επιστροφή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</si>
</sst>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21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85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3" fillId="0" borderId="1" xfId="1" applyFont="1" applyBorder="1"/>
    <xf numFmtId="0" fontId="8" fillId="0" borderId="1" xfId="0" applyFont="1" applyBorder="1"/>
    <xf numFmtId="43" fontId="3" fillId="3" borderId="1" xfId="1" applyFont="1" applyFill="1" applyBorder="1"/>
    <xf numFmtId="0" fontId="5" fillId="0" borderId="1" xfId="0" applyFont="1" applyBorder="1"/>
    <xf numFmtId="43" fontId="3" fillId="0" borderId="1" xfId="1" applyFont="1" applyFill="1" applyBorder="1"/>
    <xf numFmtId="43" fontId="3" fillId="2" borderId="1" xfId="1" applyFont="1" applyFill="1" applyBorder="1"/>
    <xf numFmtId="0" fontId="12" fillId="5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3" fontId="3" fillId="4" borderId="1" xfId="1" applyFont="1" applyFill="1" applyBorder="1"/>
    <xf numFmtId="43" fontId="3" fillId="0" borderId="0" xfId="0" applyNumberFormat="1" applyFont="1"/>
    <xf numFmtId="0" fontId="9" fillId="0" borderId="0" xfId="0" applyFont="1"/>
    <xf numFmtId="43" fontId="3" fillId="0" borderId="0" xfId="1" applyFont="1" applyFill="1" applyBorder="1"/>
    <xf numFmtId="165" fontId="3" fillId="0" borderId="0" xfId="1" applyNumberFormat="1" applyFont="1"/>
    <xf numFmtId="43" fontId="7" fillId="0" borderId="1" xfId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0" borderId="1" xfId="0" applyFont="1" applyFill="1" applyBorder="1"/>
    <xf numFmtId="0" fontId="3" fillId="0" borderId="0" xfId="0" applyFont="1"/>
    <xf numFmtId="43" fontId="9" fillId="0" borderId="1" xfId="1" applyFont="1" applyFill="1" applyBorder="1"/>
    <xf numFmtId="43" fontId="4" fillId="0" borderId="0" xfId="1" applyFont="1" applyFill="1"/>
    <xf numFmtId="0" fontId="3" fillId="4" borderId="1" xfId="0" applyFont="1" applyFill="1" applyBorder="1"/>
    <xf numFmtId="43" fontId="9" fillId="0" borderId="1" xfId="1" applyFont="1" applyBorder="1"/>
    <xf numFmtId="43" fontId="9" fillId="0" borderId="1" xfId="1" applyFont="1" applyFill="1" applyBorder="1" applyAlignment="1">
      <alignment horizontal="center"/>
    </xf>
    <xf numFmtId="43" fontId="9" fillId="0" borderId="0" xfId="1" applyFont="1"/>
    <xf numFmtId="43" fontId="5" fillId="0" borderId="0" xfId="0" applyNumberFormat="1" applyFont="1"/>
    <xf numFmtId="43" fontId="18" fillId="0" borderId="0" xfId="1" applyFont="1"/>
    <xf numFmtId="0" fontId="18" fillId="6" borderId="0" xfId="0" applyFont="1" applyFill="1"/>
    <xf numFmtId="0" fontId="18" fillId="0" borderId="0" xfId="0" applyFont="1"/>
    <xf numFmtId="0" fontId="9" fillId="0" borderId="0" xfId="0" applyFont="1" applyFill="1" applyAlignment="1">
      <alignment horizontal="left"/>
    </xf>
    <xf numFmtId="0" fontId="3" fillId="8" borderId="1" xfId="0" applyFont="1" applyFill="1" applyBorder="1"/>
    <xf numFmtId="43" fontId="9" fillId="0" borderId="0" xfId="1" applyFont="1" applyFill="1"/>
    <xf numFmtId="0" fontId="9" fillId="4" borderId="0" xfId="0" applyFont="1" applyFill="1"/>
    <xf numFmtId="0" fontId="9" fillId="0" borderId="0" xfId="0" applyFont="1" applyFill="1"/>
    <xf numFmtId="0" fontId="18" fillId="0" borderId="0" xfId="0" applyFont="1" applyFill="1"/>
    <xf numFmtId="0" fontId="4" fillId="0" borderId="0" xfId="0" applyFont="1"/>
    <xf numFmtId="0" fontId="20" fillId="0" borderId="0" xfId="0" applyFont="1"/>
    <xf numFmtId="0" fontId="4" fillId="0" borderId="0" xfId="0" applyFont="1" applyFill="1" applyAlignment="1">
      <alignment horizontal="left"/>
    </xf>
    <xf numFmtId="43" fontId="4" fillId="0" borderId="0" xfId="0" applyNumberFormat="1" applyFont="1" applyAlignment="1">
      <alignment horizontal="left"/>
    </xf>
    <xf numFmtId="0" fontId="4" fillId="0" borderId="0" xfId="0" applyFont="1" applyFill="1"/>
    <xf numFmtId="43" fontId="19" fillId="9" borderId="0" xfId="1" applyFont="1" applyFill="1"/>
    <xf numFmtId="43" fontId="18" fillId="0" borderId="0" xfId="1" applyFont="1" applyFill="1"/>
    <xf numFmtId="43" fontId="19" fillId="0" borderId="0" xfId="1" applyFont="1" applyFill="1" applyAlignment="1">
      <alignment horizontal="right"/>
    </xf>
    <xf numFmtId="0" fontId="18" fillId="0" borderId="1" xfId="0" applyFont="1" applyBorder="1"/>
    <xf numFmtId="43" fontId="18" fillId="0" borderId="0" xfId="0" applyNumberFormat="1" applyFont="1"/>
    <xf numFmtId="0" fontId="18" fillId="0" borderId="1" xfId="0" applyFont="1" applyFill="1" applyBorder="1"/>
    <xf numFmtId="43" fontId="9" fillId="2" borderId="1" xfId="1" applyFont="1" applyFill="1" applyBorder="1"/>
    <xf numFmtId="43" fontId="3" fillId="0" borderId="1" xfId="1" applyFont="1" applyFill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165" fontId="18" fillId="0" borderId="0" xfId="1" applyNumberFormat="1" applyFont="1"/>
    <xf numFmtId="165" fontId="9" fillId="0" borderId="0" xfId="1" applyNumberFormat="1" applyFont="1"/>
    <xf numFmtId="43" fontId="3" fillId="0" borderId="0" xfId="0" applyNumberFormat="1" applyFont="1" applyFill="1"/>
    <xf numFmtId="43" fontId="18" fillId="0" borderId="0" xfId="0" applyNumberFormat="1" applyFont="1" applyFill="1"/>
    <xf numFmtId="165" fontId="18" fillId="0" borderId="0" xfId="1" applyNumberFormat="1" applyFont="1" applyFill="1"/>
    <xf numFmtId="43" fontId="4" fillId="0" borderId="1" xfId="1" applyFont="1" applyFill="1" applyBorder="1" applyAlignment="1">
      <alignment horizontal="center"/>
    </xf>
    <xf numFmtId="43" fontId="4" fillId="0" borderId="1" xfId="1" applyFont="1" applyFill="1" applyBorder="1"/>
    <xf numFmtId="9" fontId="3" fillId="0" borderId="0" xfId="0" applyNumberFormat="1" applyFont="1"/>
    <xf numFmtId="0" fontId="9" fillId="7" borderId="0" xfId="0" applyFont="1" applyFill="1"/>
    <xf numFmtId="43" fontId="5" fillId="7" borderId="0" xfId="0" applyNumberFormat="1" applyFont="1" applyFill="1"/>
    <xf numFmtId="165" fontId="18" fillId="0" borderId="0" xfId="0" applyNumberFormat="1" applyFont="1" applyFill="1"/>
    <xf numFmtId="43" fontId="3" fillId="8" borderId="1" xfId="1" applyFont="1" applyFill="1" applyBorder="1"/>
    <xf numFmtId="165" fontId="3" fillId="0" borderId="0" xfId="0" applyNumberFormat="1" applyFont="1"/>
    <xf numFmtId="43" fontId="9" fillId="8" borderId="1" xfId="1" applyFont="1" applyFill="1" applyBorder="1" applyAlignment="1">
      <alignment horizontal="center"/>
    </xf>
    <xf numFmtId="0" fontId="7" fillId="4" borderId="0" xfId="0" applyFont="1" applyFill="1" applyAlignment="1">
      <alignment horizontal="left" wrapText="1"/>
    </xf>
    <xf numFmtId="0" fontId="13" fillId="6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topLeftCell="A61" workbookViewId="0">
      <selection activeCell="I94" sqref="I94"/>
    </sheetView>
  </sheetViews>
  <sheetFormatPr defaultRowHeight="12.75"/>
  <cols>
    <col min="1" max="1" width="30.88671875" style="2" customWidth="1"/>
    <col min="2" max="3" width="9.21875" style="2" bestFit="1" customWidth="1"/>
    <col min="4" max="4" width="10.6640625" style="2" customWidth="1"/>
    <col min="5" max="5" width="9.21875" style="2" bestFit="1" customWidth="1"/>
    <col min="6" max="6" width="10" style="2" bestFit="1" customWidth="1"/>
    <col min="7" max="7" width="9.6640625" style="2" bestFit="1" customWidth="1"/>
    <col min="8" max="8" width="8.88671875" style="2"/>
    <col min="9" max="9" width="12" style="2" bestFit="1" customWidth="1"/>
    <col min="10" max="10" width="9.6640625" style="2" customWidth="1"/>
    <col min="11" max="11" width="11.21875" style="2" bestFit="1" customWidth="1"/>
    <col min="12" max="12" width="9.21875" style="2" bestFit="1" customWidth="1"/>
    <col min="13" max="13" width="7.21875" style="2" bestFit="1" customWidth="1"/>
    <col min="14" max="14" width="9.21875" style="2" bestFit="1" customWidth="1"/>
    <col min="15" max="15" width="8.33203125" style="2" customWidth="1"/>
    <col min="16" max="16" width="8.109375" style="2" customWidth="1"/>
    <col min="17" max="17" width="8.88671875" style="2"/>
    <col min="18" max="18" width="8.33203125" style="2" customWidth="1"/>
    <col min="19" max="16384" width="8.88671875" style="2"/>
  </cols>
  <sheetData>
    <row r="1" spans="1:18">
      <c r="A1" s="13">
        <v>2000</v>
      </c>
      <c r="B1" s="80"/>
      <c r="C1" s="80"/>
      <c r="D1" s="4"/>
      <c r="E1" s="4"/>
    </row>
    <row r="2" spans="1:18" ht="15.75">
      <c r="A2" s="81" t="s">
        <v>31</v>
      </c>
      <c r="B2" s="81"/>
      <c r="C2" s="81"/>
      <c r="D2" s="15"/>
      <c r="E2" s="16"/>
    </row>
    <row r="3" spans="1:18">
      <c r="B3" s="5" t="s">
        <v>0</v>
      </c>
      <c r="C3" s="6" t="s">
        <v>1</v>
      </c>
      <c r="O3" s="41" t="s">
        <v>87</v>
      </c>
      <c r="P3" s="41"/>
      <c r="Q3" s="41" t="s">
        <v>86</v>
      </c>
      <c r="R3" s="41"/>
    </row>
    <row r="4" spans="1:18">
      <c r="A4" s="8" t="s">
        <v>2</v>
      </c>
      <c r="B4" s="7">
        <v>45384.38</v>
      </c>
      <c r="C4" s="11">
        <v>45384.38</v>
      </c>
      <c r="O4" s="63">
        <v>124117</v>
      </c>
      <c r="P4" s="41"/>
      <c r="Q4" s="63">
        <v>15476</v>
      </c>
      <c r="R4" s="41"/>
    </row>
    <row r="5" spans="1:18">
      <c r="A5" s="8" t="s">
        <v>11</v>
      </c>
      <c r="B5" s="12"/>
      <c r="C5" s="17">
        <v>0</v>
      </c>
      <c r="O5" s="63">
        <v>20303</v>
      </c>
      <c r="P5" s="41"/>
      <c r="Q5" s="63">
        <v>31725</v>
      </c>
      <c r="R5" s="41"/>
    </row>
    <row r="6" spans="1:18">
      <c r="A6" s="8" t="s">
        <v>3</v>
      </c>
      <c r="B6" s="11">
        <f>SUM(D7:D56)</f>
        <v>20003.23</v>
      </c>
      <c r="C6" s="35">
        <f>SUM(E7:E56)</f>
        <v>41069.779999999992</v>
      </c>
      <c r="D6" s="5" t="s">
        <v>0</v>
      </c>
      <c r="E6" s="6" t="s">
        <v>1</v>
      </c>
      <c r="G6" s="19"/>
      <c r="O6" s="63">
        <v>53244</v>
      </c>
      <c r="P6" s="41"/>
      <c r="Q6" s="63">
        <v>29020</v>
      </c>
      <c r="R6" s="41"/>
    </row>
    <row r="7" spans="1:18">
      <c r="A7" s="1" t="s">
        <v>5</v>
      </c>
      <c r="B7" s="9"/>
      <c r="C7" s="9"/>
      <c r="D7" s="11">
        <v>683.24</v>
      </c>
      <c r="E7" s="32">
        <v>781.71</v>
      </c>
      <c r="O7" s="63">
        <v>67278</v>
      </c>
      <c r="P7" s="41"/>
      <c r="Q7" s="63">
        <v>28570</v>
      </c>
      <c r="R7" s="41"/>
    </row>
    <row r="8" spans="1:18">
      <c r="A8" s="1" t="s">
        <v>6</v>
      </c>
      <c r="B8" s="9"/>
      <c r="C8" s="9"/>
      <c r="D8" s="11">
        <v>11120.8</v>
      </c>
      <c r="E8" s="32">
        <v>14994.61</v>
      </c>
      <c r="O8" s="63">
        <v>46719</v>
      </c>
      <c r="P8" s="41"/>
      <c r="Q8" s="63">
        <v>105783</v>
      </c>
      <c r="R8" s="41"/>
    </row>
    <row r="9" spans="1:18">
      <c r="A9" s="1" t="s">
        <v>7</v>
      </c>
      <c r="B9" s="9"/>
      <c r="C9" s="9"/>
      <c r="D9" s="11"/>
      <c r="E9" s="11"/>
      <c r="O9" s="63">
        <v>122983</v>
      </c>
      <c r="P9" s="41"/>
      <c r="Q9" s="63">
        <v>47488</v>
      </c>
      <c r="R9" s="41"/>
    </row>
    <row r="10" spans="1:18">
      <c r="A10" s="1" t="s">
        <v>12</v>
      </c>
      <c r="B10" s="9"/>
      <c r="C10" s="9"/>
      <c r="D10" s="11">
        <v>6198.39</v>
      </c>
      <c r="E10" s="11">
        <v>56.35</v>
      </c>
      <c r="G10" s="19" t="s">
        <v>14</v>
      </c>
      <c r="I10" s="45" t="s">
        <v>15</v>
      </c>
      <c r="O10" s="63">
        <v>117476</v>
      </c>
      <c r="P10" s="41"/>
      <c r="Q10" s="63">
        <v>105783</v>
      </c>
      <c r="R10" s="41"/>
    </row>
    <row r="11" spans="1:18">
      <c r="A11" s="1" t="s">
        <v>10</v>
      </c>
      <c r="B11" s="9"/>
      <c r="C11" s="9"/>
      <c r="D11" s="11">
        <v>2000.8</v>
      </c>
      <c r="E11" s="11">
        <v>4381.3599999999997</v>
      </c>
      <c r="G11" s="19"/>
      <c r="H11" s="18"/>
      <c r="O11" s="63">
        <v>49135</v>
      </c>
      <c r="P11" s="41"/>
      <c r="Q11" s="63"/>
      <c r="R11" s="41"/>
    </row>
    <row r="12" spans="1:18">
      <c r="A12" s="1" t="s">
        <v>13</v>
      </c>
      <c r="B12" s="9"/>
      <c r="C12" s="9"/>
      <c r="D12" s="11"/>
      <c r="E12" s="11">
        <v>3873.81</v>
      </c>
      <c r="G12" s="54"/>
      <c r="H12" s="47"/>
      <c r="I12" s="46"/>
      <c r="J12" s="41"/>
      <c r="O12" s="63">
        <v>150331</v>
      </c>
      <c r="P12" s="41"/>
      <c r="Q12" s="63"/>
      <c r="R12" s="41"/>
    </row>
    <row r="13" spans="1:18" s="31" customFormat="1">
      <c r="A13" s="10" t="s">
        <v>4</v>
      </c>
      <c r="B13" s="9"/>
      <c r="C13" s="9"/>
      <c r="D13" s="9">
        <v>0</v>
      </c>
      <c r="E13" s="11">
        <v>3273.46</v>
      </c>
      <c r="F13" s="33"/>
      <c r="G13" s="39" t="s">
        <v>43</v>
      </c>
      <c r="H13" s="40" t="s">
        <v>44</v>
      </c>
      <c r="I13" s="19" t="s">
        <v>18</v>
      </c>
      <c r="J13" s="41"/>
      <c r="O13" s="63"/>
      <c r="P13" s="41"/>
      <c r="Q13" s="63"/>
      <c r="R13" s="41"/>
    </row>
    <row r="14" spans="1:18" s="31" customFormat="1">
      <c r="A14" s="10" t="s">
        <v>4</v>
      </c>
      <c r="B14" s="9"/>
      <c r="C14" s="32">
        <v>3320.54</v>
      </c>
      <c r="D14" s="9"/>
      <c r="E14" s="11"/>
      <c r="F14" s="44" t="s">
        <v>59</v>
      </c>
      <c r="G14" s="55" t="s">
        <v>87</v>
      </c>
      <c r="H14" s="53">
        <v>3320.54</v>
      </c>
      <c r="I14" s="45" t="s">
        <v>26</v>
      </c>
      <c r="J14" s="41"/>
      <c r="O14" s="73">
        <f>SUM(O4:O13)</f>
        <v>751586</v>
      </c>
      <c r="P14" s="54">
        <f>O14/340.75</f>
        <v>2205.6815847395451</v>
      </c>
      <c r="Q14" s="73">
        <f>SUM(Q4:Q13)</f>
        <v>363845</v>
      </c>
      <c r="R14" s="54">
        <f>Q14/340.75</f>
        <v>1067.7769625825385</v>
      </c>
    </row>
    <row r="15" spans="1:18" s="31" customFormat="1">
      <c r="A15" s="10" t="s">
        <v>4</v>
      </c>
      <c r="B15" s="9"/>
      <c r="C15" s="32">
        <v>2284.4499999999998</v>
      </c>
      <c r="D15" s="9"/>
      <c r="E15" s="11"/>
      <c r="F15" s="44" t="s">
        <v>59</v>
      </c>
      <c r="G15" s="55" t="s">
        <v>86</v>
      </c>
      <c r="H15" s="53">
        <v>2284.4499999999998</v>
      </c>
      <c r="I15" s="45" t="s">
        <v>26</v>
      </c>
      <c r="J15" s="41"/>
      <c r="O15" s="41"/>
      <c r="P15" s="41"/>
      <c r="Q15" s="41"/>
      <c r="R15" s="41"/>
    </row>
    <row r="16" spans="1:18" s="31" customFormat="1">
      <c r="A16" s="10"/>
      <c r="B16" s="9"/>
      <c r="C16" s="9"/>
      <c r="D16" s="9"/>
      <c r="E16" s="11">
        <v>191.19</v>
      </c>
      <c r="F16" s="33" t="s">
        <v>85</v>
      </c>
      <c r="G16" s="19"/>
      <c r="H16" s="18"/>
      <c r="J16" s="41"/>
      <c r="K16" s="33"/>
      <c r="O16" s="41"/>
      <c r="P16" s="41"/>
      <c r="Q16" s="41"/>
      <c r="R16" s="57">
        <f>P14+R14</f>
        <v>3273.4585473220836</v>
      </c>
    </row>
    <row r="17" spans="1:11" s="31" customFormat="1">
      <c r="A17" s="10"/>
      <c r="B17" s="9"/>
      <c r="C17" s="9"/>
      <c r="D17" s="9"/>
      <c r="E17" s="11">
        <v>9873.6</v>
      </c>
      <c r="F17" s="33" t="s">
        <v>60</v>
      </c>
      <c r="G17" s="19"/>
      <c r="H17" s="18"/>
      <c r="J17" s="41"/>
      <c r="K17" s="33"/>
    </row>
    <row r="18" spans="1:11" s="31" customFormat="1">
      <c r="A18" s="10"/>
      <c r="B18" s="9"/>
      <c r="C18" s="9"/>
      <c r="D18" s="9"/>
      <c r="E18" s="11">
        <v>1643.73</v>
      </c>
      <c r="F18" s="33" t="s">
        <v>61</v>
      </c>
      <c r="G18" s="19"/>
      <c r="H18" s="18"/>
      <c r="J18" s="41"/>
      <c r="K18" s="33"/>
    </row>
    <row r="19" spans="1:11" s="31" customFormat="1">
      <c r="A19" s="10"/>
      <c r="B19" s="9"/>
      <c r="C19" s="9"/>
      <c r="D19" s="9"/>
      <c r="E19" s="11"/>
      <c r="F19" s="19" t="s">
        <v>109</v>
      </c>
      <c r="G19" s="19"/>
      <c r="H19" s="18"/>
      <c r="J19" s="41"/>
      <c r="K19" s="33"/>
    </row>
    <row r="20" spans="1:11" s="31" customFormat="1">
      <c r="A20" s="10"/>
      <c r="B20" s="9"/>
      <c r="C20" s="9"/>
      <c r="D20" s="9"/>
      <c r="E20" s="11"/>
      <c r="F20" s="19" t="s">
        <v>110</v>
      </c>
      <c r="G20" s="19"/>
      <c r="H20" s="18"/>
      <c r="J20" s="41"/>
      <c r="K20" s="33"/>
    </row>
    <row r="21" spans="1:11" s="31" customFormat="1">
      <c r="A21" s="28"/>
      <c r="B21" s="9"/>
      <c r="C21" s="9"/>
      <c r="D21" s="11"/>
      <c r="E21" s="11">
        <v>20.36</v>
      </c>
      <c r="F21" s="46" t="s">
        <v>62</v>
      </c>
      <c r="G21" s="19"/>
    </row>
    <row r="22" spans="1:11" s="31" customFormat="1">
      <c r="A22" s="28"/>
      <c r="B22" s="9"/>
      <c r="C22" s="9"/>
      <c r="D22" s="11"/>
      <c r="E22" s="11">
        <v>13.57</v>
      </c>
      <c r="F22" s="46" t="s">
        <v>63</v>
      </c>
      <c r="G22" s="19"/>
    </row>
    <row r="23" spans="1:11" s="31" customFormat="1">
      <c r="A23" s="28"/>
      <c r="B23" s="9"/>
      <c r="C23" s="9"/>
      <c r="D23" s="11"/>
      <c r="E23" s="11">
        <v>129.65</v>
      </c>
      <c r="F23" s="46" t="s">
        <v>64</v>
      </c>
      <c r="G23" s="19"/>
    </row>
    <row r="24" spans="1:11" s="31" customFormat="1">
      <c r="A24" s="28"/>
      <c r="B24" s="9"/>
      <c r="C24" s="9"/>
      <c r="D24" s="11"/>
      <c r="E24" s="11">
        <v>33</v>
      </c>
      <c r="F24" s="46" t="s">
        <v>107</v>
      </c>
      <c r="G24" s="19"/>
    </row>
    <row r="25" spans="1:11" s="31" customFormat="1">
      <c r="A25" s="28"/>
      <c r="B25" s="9"/>
      <c r="C25" s="9"/>
      <c r="D25" s="11"/>
      <c r="E25" s="11">
        <v>40</v>
      </c>
      <c r="F25" s="46" t="s">
        <v>108</v>
      </c>
      <c r="G25" s="19"/>
    </row>
    <row r="26" spans="1:11" s="31" customFormat="1">
      <c r="A26" s="28"/>
      <c r="B26" s="9"/>
      <c r="C26" s="9"/>
      <c r="D26" s="11"/>
      <c r="E26" s="11"/>
      <c r="F26" s="46" t="s">
        <v>65</v>
      </c>
      <c r="G26" s="19"/>
    </row>
    <row r="27" spans="1:11" s="31" customFormat="1">
      <c r="A27" s="28"/>
      <c r="B27" s="9"/>
      <c r="C27" s="9"/>
      <c r="D27" s="11"/>
      <c r="E27" s="11"/>
      <c r="F27" s="46" t="s">
        <v>66</v>
      </c>
      <c r="G27" s="19"/>
    </row>
    <row r="28" spans="1:11" s="31" customFormat="1">
      <c r="A28" s="28"/>
      <c r="B28" s="9"/>
      <c r="C28" s="9"/>
      <c r="D28" s="11"/>
      <c r="E28" s="11">
        <v>7.9</v>
      </c>
      <c r="F28" s="19" t="s">
        <v>67</v>
      </c>
      <c r="G28" s="19"/>
    </row>
    <row r="29" spans="1:11" s="31" customFormat="1">
      <c r="A29" s="28"/>
      <c r="B29" s="9"/>
      <c r="C29" s="9"/>
      <c r="D29" s="11"/>
      <c r="E29" s="11">
        <v>5.27</v>
      </c>
      <c r="F29" s="46" t="s">
        <v>68</v>
      </c>
      <c r="G29" s="19"/>
    </row>
    <row r="30" spans="1:11" s="31" customFormat="1">
      <c r="A30" s="28"/>
      <c r="B30" s="9"/>
      <c r="C30" s="9"/>
      <c r="D30" s="11"/>
      <c r="E30" s="11"/>
      <c r="F30" s="19" t="s">
        <v>69</v>
      </c>
      <c r="G30" s="19"/>
    </row>
    <row r="31" spans="1:11" s="31" customFormat="1">
      <c r="A31" s="28"/>
      <c r="B31" s="9"/>
      <c r="C31" s="9"/>
      <c r="D31" s="11"/>
      <c r="E31" s="11"/>
      <c r="F31" s="19" t="s">
        <v>70</v>
      </c>
      <c r="G31" s="19"/>
    </row>
    <row r="32" spans="1:11" s="31" customFormat="1">
      <c r="A32" s="28"/>
      <c r="B32" s="9"/>
      <c r="C32" s="9"/>
      <c r="D32" s="11"/>
      <c r="E32" s="11"/>
      <c r="F32" s="46" t="s">
        <v>71</v>
      </c>
      <c r="G32" s="19"/>
    </row>
    <row r="33" spans="1:7" s="31" customFormat="1">
      <c r="A33" s="28"/>
      <c r="B33" s="9"/>
      <c r="C33" s="9"/>
      <c r="D33" s="11"/>
      <c r="E33" s="11"/>
      <c r="F33" s="46" t="s">
        <v>72</v>
      </c>
      <c r="G33" s="19"/>
    </row>
    <row r="34" spans="1:7" s="31" customFormat="1">
      <c r="A34" s="28"/>
      <c r="B34" s="9"/>
      <c r="C34" s="9"/>
      <c r="D34" s="11"/>
      <c r="E34" s="11">
        <v>21.05</v>
      </c>
      <c r="F34" s="46" t="s">
        <v>73</v>
      </c>
      <c r="G34" s="19"/>
    </row>
    <row r="35" spans="1:7" s="31" customFormat="1">
      <c r="A35" s="28"/>
      <c r="B35" s="9"/>
      <c r="C35" s="9"/>
      <c r="D35" s="11"/>
      <c r="E35" s="11">
        <v>23.62</v>
      </c>
      <c r="F35" s="19" t="s">
        <v>49</v>
      </c>
      <c r="G35" s="19"/>
    </row>
    <row r="36" spans="1:7" s="31" customFormat="1">
      <c r="A36" s="28"/>
      <c r="B36" s="9"/>
      <c r="C36" s="9"/>
      <c r="D36" s="11"/>
      <c r="E36" s="11">
        <v>84.52</v>
      </c>
      <c r="F36" s="19" t="s">
        <v>50</v>
      </c>
      <c r="G36" s="19"/>
    </row>
    <row r="37" spans="1:7" s="31" customFormat="1">
      <c r="A37" s="28"/>
      <c r="B37" s="9"/>
      <c r="C37" s="9"/>
      <c r="D37" s="11"/>
      <c r="E37" s="11">
        <v>0.6</v>
      </c>
      <c r="F37" s="19" t="s">
        <v>74</v>
      </c>
      <c r="G37" s="19"/>
    </row>
    <row r="38" spans="1:7" s="31" customFormat="1">
      <c r="A38" s="28"/>
      <c r="B38" s="9"/>
      <c r="C38" s="9"/>
      <c r="D38" s="11"/>
      <c r="E38" s="11">
        <v>0</v>
      </c>
      <c r="F38" s="19" t="s">
        <v>75</v>
      </c>
      <c r="G38" s="19"/>
    </row>
    <row r="39" spans="1:7" s="31" customFormat="1">
      <c r="A39" s="28"/>
      <c r="B39" s="9"/>
      <c r="C39" s="9"/>
      <c r="D39" s="11"/>
      <c r="E39" s="11">
        <v>81.44</v>
      </c>
      <c r="F39" s="19" t="s">
        <v>51</v>
      </c>
      <c r="G39" s="19"/>
    </row>
    <row r="40" spans="1:7" s="31" customFormat="1">
      <c r="A40" s="28"/>
      <c r="B40" s="9"/>
      <c r="C40" s="9"/>
      <c r="D40" s="11"/>
      <c r="E40" s="11">
        <f>E35</f>
        <v>23.62</v>
      </c>
      <c r="F40" s="48" t="s">
        <v>52</v>
      </c>
      <c r="G40" s="19"/>
    </row>
    <row r="41" spans="1:7" s="31" customFormat="1">
      <c r="A41" s="28"/>
      <c r="B41" s="9"/>
      <c r="C41" s="9"/>
      <c r="D41" s="11"/>
      <c r="E41" s="11">
        <f>E36</f>
        <v>84.52</v>
      </c>
      <c r="F41" s="48" t="s">
        <v>53</v>
      </c>
      <c r="G41" s="19"/>
    </row>
    <row r="42" spans="1:7" s="31" customFormat="1">
      <c r="A42" s="28"/>
      <c r="B42" s="9"/>
      <c r="C42" s="9"/>
      <c r="D42" s="11"/>
      <c r="E42" s="11">
        <f>E37</f>
        <v>0.6</v>
      </c>
      <c r="F42" s="19" t="s">
        <v>76</v>
      </c>
      <c r="G42" s="19"/>
    </row>
    <row r="43" spans="1:7" s="31" customFormat="1">
      <c r="A43" s="28"/>
      <c r="B43" s="9"/>
      <c r="C43" s="9"/>
      <c r="D43" s="11"/>
      <c r="E43" s="11">
        <f>E38</f>
        <v>0</v>
      </c>
      <c r="F43" s="48" t="s">
        <v>77</v>
      </c>
      <c r="G43" s="19"/>
    </row>
    <row r="44" spans="1:7" s="31" customFormat="1">
      <c r="A44" s="28"/>
      <c r="B44" s="9"/>
      <c r="C44" s="9"/>
      <c r="D44" s="11"/>
      <c r="E44" s="11">
        <f>E39</f>
        <v>81.44</v>
      </c>
      <c r="F44" s="50" t="s">
        <v>54</v>
      </c>
      <c r="G44" s="19"/>
    </row>
    <row r="45" spans="1:7" s="31" customFormat="1">
      <c r="A45" s="28"/>
      <c r="B45" s="9"/>
      <c r="C45" s="9"/>
      <c r="D45" s="11"/>
      <c r="E45" s="11">
        <v>18.93</v>
      </c>
      <c r="F45" s="42" t="s">
        <v>57</v>
      </c>
      <c r="G45" s="19"/>
    </row>
    <row r="46" spans="1:7" s="31" customFormat="1">
      <c r="A46" s="28"/>
      <c r="B46" s="9"/>
      <c r="C46" s="9"/>
      <c r="D46" s="11"/>
      <c r="E46" s="11">
        <v>169.63</v>
      </c>
      <c r="F46" s="51" t="s">
        <v>55</v>
      </c>
      <c r="G46" s="19"/>
    </row>
    <row r="47" spans="1:7" s="31" customFormat="1">
      <c r="A47" s="28"/>
      <c r="B47" s="9"/>
      <c r="C47" s="9"/>
      <c r="D47" s="11"/>
      <c r="E47" s="11">
        <v>169.63</v>
      </c>
      <c r="F47" s="19" t="s">
        <v>58</v>
      </c>
      <c r="G47" s="19"/>
    </row>
    <row r="48" spans="1:7" s="31" customFormat="1">
      <c r="A48" s="28"/>
      <c r="B48" s="9"/>
      <c r="C48" s="9"/>
      <c r="D48" s="11"/>
      <c r="E48" s="11">
        <f>E47</f>
        <v>169.63</v>
      </c>
      <c r="F48" s="48" t="s">
        <v>56</v>
      </c>
      <c r="G48" s="19"/>
    </row>
    <row r="49" spans="1:18" s="31" customFormat="1">
      <c r="A49" s="28"/>
      <c r="B49" s="9"/>
      <c r="C49" s="9"/>
      <c r="D49" s="11"/>
      <c r="E49" s="11">
        <v>410.49</v>
      </c>
      <c r="F49" s="46" t="s">
        <v>78</v>
      </c>
      <c r="G49" s="19"/>
    </row>
    <row r="50" spans="1:18" s="31" customFormat="1">
      <c r="A50" s="28"/>
      <c r="B50" s="9"/>
      <c r="C50" s="9"/>
      <c r="D50" s="11"/>
      <c r="E50" s="11">
        <v>410.49</v>
      </c>
      <c r="F50" s="52" t="s">
        <v>79</v>
      </c>
      <c r="G50" s="19"/>
    </row>
    <row r="51" spans="1:18" s="31" customFormat="1">
      <c r="A51" s="28"/>
      <c r="B51" s="9"/>
      <c r="C51" s="9"/>
      <c r="D51" s="11"/>
      <c r="E51" s="17">
        <v>0</v>
      </c>
      <c r="F51" s="19" t="s">
        <v>80</v>
      </c>
      <c r="G51" s="19"/>
    </row>
    <row r="52" spans="1:18" s="31" customFormat="1">
      <c r="A52" s="28"/>
      <c r="B52" s="9"/>
      <c r="C52" s="9"/>
      <c r="D52" s="11"/>
      <c r="E52" s="17"/>
      <c r="F52" s="48" t="s">
        <v>81</v>
      </c>
      <c r="G52" s="19"/>
    </row>
    <row r="53" spans="1:18" s="31" customFormat="1">
      <c r="A53" s="28"/>
      <c r="B53" s="9"/>
      <c r="C53" s="9"/>
      <c r="D53" s="11"/>
      <c r="E53" s="11"/>
      <c r="F53" s="19" t="s">
        <v>82</v>
      </c>
      <c r="G53" s="49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s="31" customFormat="1">
      <c r="A54" s="28"/>
      <c r="B54" s="9"/>
      <c r="C54" s="9"/>
      <c r="D54" s="11"/>
      <c r="E54" s="11"/>
      <c r="F54" s="19" t="s">
        <v>83</v>
      </c>
      <c r="G54" s="49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s="31" customFormat="1">
      <c r="A55" s="28"/>
      <c r="B55" s="9"/>
      <c r="C55" s="9"/>
      <c r="D55" s="11"/>
      <c r="E55" s="11"/>
      <c r="F55" s="19" t="s">
        <v>84</v>
      </c>
      <c r="G55" s="49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s="31" customFormat="1">
      <c r="A56" s="28"/>
      <c r="B56" s="9"/>
      <c r="C56" s="9"/>
      <c r="D56" s="11"/>
      <c r="E56" s="74"/>
      <c r="F56" s="48" t="s">
        <v>104</v>
      </c>
      <c r="G56" s="49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>
      <c r="A57" s="8" t="s">
        <v>8</v>
      </c>
      <c r="B57" s="11">
        <f>B4-B6</f>
        <v>25381.149999999998</v>
      </c>
      <c r="C57" s="35">
        <f>C4-C6+C14+C15</f>
        <v>9919.5900000000056</v>
      </c>
      <c r="G57" s="29"/>
      <c r="H57" s="31"/>
    </row>
    <row r="58" spans="1:18">
      <c r="H58" s="31"/>
    </row>
    <row r="59" spans="1:18">
      <c r="A59" s="30" t="s">
        <v>37</v>
      </c>
      <c r="B59" s="34"/>
      <c r="C59" s="20"/>
      <c r="H59" s="31"/>
    </row>
    <row r="60" spans="1:18">
      <c r="A60" s="1" t="s">
        <v>16</v>
      </c>
      <c r="B60" s="11" t="s">
        <v>38</v>
      </c>
      <c r="C60" s="20"/>
      <c r="D60" s="31"/>
      <c r="H60" s="31"/>
    </row>
    <row r="61" spans="1:18">
      <c r="A61" s="14"/>
      <c r="B61" s="20"/>
      <c r="C61" s="20"/>
      <c r="D61" s="31"/>
      <c r="H61" s="31"/>
    </row>
    <row r="62" spans="1:18" s="31" customFormat="1" ht="15.75">
      <c r="A62" s="82" t="s">
        <v>33</v>
      </c>
      <c r="B62" s="82"/>
      <c r="C62" s="82"/>
    </row>
    <row r="63" spans="1:18">
      <c r="B63" s="5" t="s">
        <v>0</v>
      </c>
      <c r="C63" s="6" t="s">
        <v>1</v>
      </c>
      <c r="D63" s="20" t="s">
        <v>32</v>
      </c>
      <c r="J63" s="31"/>
      <c r="K63" s="31"/>
      <c r="L63" s="31"/>
      <c r="M63" s="31"/>
      <c r="N63" s="31"/>
    </row>
    <row r="64" spans="1:18">
      <c r="A64" s="56" t="s">
        <v>9</v>
      </c>
      <c r="B64" s="7">
        <v>25439.15</v>
      </c>
      <c r="C64" s="32">
        <f>C57</f>
        <v>9919.5900000000056</v>
      </c>
      <c r="E64" s="18"/>
      <c r="G64" s="18"/>
      <c r="J64" s="31"/>
      <c r="K64" s="31"/>
      <c r="L64" s="31"/>
      <c r="M64" s="31"/>
      <c r="N64" s="31"/>
    </row>
    <row r="65" spans="1:17" s="31" customFormat="1">
      <c r="A65" s="56" t="s">
        <v>88</v>
      </c>
      <c r="B65" s="7"/>
      <c r="C65" s="59"/>
      <c r="E65" s="18"/>
      <c r="G65" s="18"/>
    </row>
    <row r="66" spans="1:17" s="31" customFormat="1">
      <c r="A66" s="56" t="s">
        <v>27</v>
      </c>
      <c r="B66" s="7"/>
      <c r="C66" s="32"/>
      <c r="D66" s="29">
        <v>64.56</v>
      </c>
      <c r="E66" s="18"/>
      <c r="G66" s="18"/>
    </row>
    <row r="67" spans="1:17" s="31" customFormat="1">
      <c r="A67" s="56" t="s">
        <v>89</v>
      </c>
      <c r="B67" s="7">
        <v>10000</v>
      </c>
      <c r="C67" s="32">
        <v>10000</v>
      </c>
      <c r="D67" s="29">
        <v>29.35</v>
      </c>
      <c r="E67" s="18"/>
      <c r="G67" s="18"/>
    </row>
    <row r="68" spans="1:17" s="31" customFormat="1">
      <c r="A68" s="56" t="s">
        <v>90</v>
      </c>
      <c r="B68" s="7"/>
      <c r="C68" s="59"/>
      <c r="D68" s="29">
        <v>100</v>
      </c>
      <c r="E68" s="18"/>
      <c r="G68" s="18"/>
    </row>
    <row r="69" spans="1:17" s="31" customFormat="1">
      <c r="A69" s="56" t="s">
        <v>91</v>
      </c>
      <c r="B69" s="7"/>
      <c r="C69" s="59"/>
      <c r="D69" s="29">
        <v>440.21</v>
      </c>
      <c r="E69" s="18"/>
      <c r="G69" s="18"/>
    </row>
    <row r="70" spans="1:17" s="26" customFormat="1">
      <c r="A70" s="1" t="s">
        <v>28</v>
      </c>
      <c r="B70" s="7">
        <v>2971.13</v>
      </c>
      <c r="C70" s="7">
        <v>2971.13</v>
      </c>
      <c r="D70" s="37">
        <v>880.41</v>
      </c>
      <c r="E70" s="19"/>
      <c r="F70" s="19" t="s">
        <v>46</v>
      </c>
      <c r="J70" s="31"/>
      <c r="K70" s="31"/>
      <c r="L70" s="31"/>
      <c r="M70" s="31"/>
      <c r="N70" s="31"/>
      <c r="O70" s="31"/>
    </row>
    <row r="71" spans="1:17">
      <c r="J71" s="31"/>
      <c r="K71" s="31"/>
      <c r="L71" s="31"/>
      <c r="M71" s="31"/>
      <c r="N71" s="31"/>
      <c r="O71" s="31"/>
    </row>
    <row r="72" spans="1:17" s="31" customFormat="1"/>
    <row r="73" spans="1:17" s="31" customFormat="1" ht="15.75">
      <c r="A73" s="82" t="s">
        <v>39</v>
      </c>
      <c r="B73" s="82"/>
      <c r="C73" s="82"/>
      <c r="E73" s="21">
        <v>147953</v>
      </c>
      <c r="F73" s="29">
        <f>E73/340.75</f>
        <v>434.19809244314013</v>
      </c>
      <c r="G73" s="31" t="s">
        <v>42</v>
      </c>
      <c r="O73" s="63"/>
      <c r="P73" s="39"/>
      <c r="Q73" s="41"/>
    </row>
    <row r="74" spans="1:17">
      <c r="A74" s="56" t="s">
        <v>29</v>
      </c>
      <c r="B74" s="7">
        <v>25815.34</v>
      </c>
      <c r="C74" s="35">
        <f>C64+C75</f>
        <v>10353.790000000006</v>
      </c>
      <c r="D74" s="31"/>
      <c r="G74" s="29">
        <f>4000*30%</f>
        <v>1200</v>
      </c>
      <c r="H74" s="31"/>
      <c r="J74" s="31"/>
      <c r="K74" s="31"/>
      <c r="L74" s="31"/>
      <c r="M74" s="31"/>
      <c r="N74" s="31"/>
      <c r="O74" s="41"/>
      <c r="P74" s="63"/>
      <c r="Q74" s="41"/>
    </row>
    <row r="75" spans="1:17" s="31" customFormat="1">
      <c r="A75" s="56" t="s">
        <v>92</v>
      </c>
      <c r="B75" s="7">
        <v>434.2</v>
      </c>
      <c r="C75" s="11">
        <v>434.2</v>
      </c>
      <c r="G75" s="29">
        <v>100</v>
      </c>
      <c r="Q75" s="41"/>
    </row>
    <row r="76" spans="1:17" s="31" customFormat="1">
      <c r="A76" s="58" t="s">
        <v>93</v>
      </c>
      <c r="B76" s="7"/>
      <c r="C76" s="11"/>
      <c r="G76" s="29"/>
      <c r="H76" s="48"/>
      <c r="I76" s="49"/>
      <c r="K76" s="29"/>
      <c r="Q76" s="41"/>
    </row>
    <row r="77" spans="1:17" s="31" customFormat="1">
      <c r="A77" s="56" t="s">
        <v>40</v>
      </c>
      <c r="B77" s="7">
        <v>93.91</v>
      </c>
      <c r="C77" s="7">
        <v>562</v>
      </c>
      <c r="D77" s="31" t="s">
        <v>45</v>
      </c>
      <c r="G77" s="29">
        <v>440.21</v>
      </c>
      <c r="M77" s="41"/>
      <c r="N77" s="41"/>
      <c r="O77" s="41"/>
      <c r="P77" s="63"/>
      <c r="Q77" s="41"/>
    </row>
    <row r="78" spans="1:17" s="31" customFormat="1">
      <c r="A78" s="56" t="s">
        <v>40</v>
      </c>
      <c r="B78" s="7"/>
      <c r="C78" s="35">
        <v>880.41</v>
      </c>
      <c r="D78" s="31" t="s">
        <v>34</v>
      </c>
      <c r="G78" s="29"/>
      <c r="M78" s="41"/>
      <c r="N78" s="41"/>
      <c r="O78" s="41"/>
      <c r="P78" s="63"/>
      <c r="Q78" s="41"/>
    </row>
    <row r="79" spans="1:17" s="31" customFormat="1">
      <c r="A79" s="56" t="s">
        <v>30</v>
      </c>
      <c r="B79" s="7">
        <v>25721.43</v>
      </c>
      <c r="C79" s="35">
        <f>C74-C77-C78</f>
        <v>8911.3800000000065</v>
      </c>
      <c r="G79" s="29">
        <v>436.62</v>
      </c>
      <c r="K79" s="21"/>
      <c r="M79" s="41"/>
      <c r="N79" s="41"/>
      <c r="O79" s="41"/>
      <c r="P79" s="63"/>
      <c r="Q79" s="41"/>
    </row>
    <row r="80" spans="1:17" s="31" customFormat="1">
      <c r="A80" s="56" t="s">
        <v>35</v>
      </c>
      <c r="B80" s="7">
        <v>5067</v>
      </c>
      <c r="C80" s="32">
        <v>0</v>
      </c>
      <c r="G80" s="29">
        <v>1510.09</v>
      </c>
      <c r="I80" s="64" t="s">
        <v>111</v>
      </c>
      <c r="K80" s="29"/>
      <c r="M80" s="41"/>
      <c r="N80" s="41"/>
      <c r="O80" s="41"/>
      <c r="P80" s="63"/>
      <c r="Q80" s="41"/>
    </row>
    <row r="81" spans="1:17" s="31" customFormat="1">
      <c r="A81" s="56" t="s">
        <v>47</v>
      </c>
      <c r="B81" s="7">
        <v>132.06</v>
      </c>
      <c r="C81" s="11">
        <v>132.06</v>
      </c>
      <c r="E81" s="41" t="s">
        <v>94</v>
      </c>
      <c r="G81" s="29"/>
      <c r="I81" s="21">
        <v>5869</v>
      </c>
      <c r="K81" s="21">
        <v>0</v>
      </c>
      <c r="M81" s="41"/>
      <c r="N81" s="41"/>
      <c r="O81" s="41"/>
      <c r="P81" s="63"/>
      <c r="Q81" s="41"/>
    </row>
    <row r="82" spans="1:17" s="31" customFormat="1">
      <c r="A82" s="56" t="s">
        <v>90</v>
      </c>
      <c r="B82" s="7"/>
      <c r="C82" s="32"/>
      <c r="D82" s="31" t="s">
        <v>112</v>
      </c>
      <c r="G82" s="29"/>
      <c r="I82" s="21">
        <v>2083</v>
      </c>
      <c r="J82" s="75">
        <f>I81+I82</f>
        <v>7952</v>
      </c>
      <c r="K82" s="29">
        <f>I82*5%</f>
        <v>104.15</v>
      </c>
      <c r="M82" s="41"/>
      <c r="N82" s="41"/>
      <c r="O82" s="41"/>
      <c r="P82" s="63"/>
      <c r="Q82" s="41"/>
    </row>
    <row r="83" spans="1:17" s="31" customFormat="1">
      <c r="A83" s="56" t="s">
        <v>91</v>
      </c>
      <c r="B83" s="7"/>
      <c r="C83" s="32"/>
      <c r="D83" s="31" t="s">
        <v>112</v>
      </c>
      <c r="E83" s="41"/>
      <c r="G83" s="29">
        <f>SUM(G74:G80)</f>
        <v>3686.92</v>
      </c>
      <c r="I83" s="29">
        <v>959.38</v>
      </c>
      <c r="J83" s="29">
        <f>J82+I83</f>
        <v>8911.3799999999992</v>
      </c>
      <c r="K83" s="29">
        <f>I83*15%</f>
        <v>143.90699999999998</v>
      </c>
      <c r="N83" s="41"/>
      <c r="O83" s="41"/>
      <c r="P83" s="63"/>
      <c r="Q83" s="41"/>
    </row>
    <row r="84" spans="1:17" s="31" customFormat="1">
      <c r="A84" s="56" t="s">
        <v>89</v>
      </c>
      <c r="B84" s="7"/>
      <c r="C84" s="32"/>
      <c r="D84" s="31" t="s">
        <v>112</v>
      </c>
      <c r="E84" s="41"/>
      <c r="G84" s="29"/>
      <c r="I84" s="21"/>
      <c r="J84" s="75"/>
      <c r="K84" s="29">
        <f>SUM(K81:K83)</f>
        <v>248.05699999999999</v>
      </c>
      <c r="N84" s="41"/>
      <c r="O84" s="41"/>
      <c r="P84" s="63"/>
      <c r="Q84" s="41"/>
    </row>
    <row r="85" spans="1:17" s="31" customFormat="1">
      <c r="A85" s="56" t="s">
        <v>95</v>
      </c>
      <c r="B85" s="7"/>
      <c r="C85" s="17"/>
      <c r="E85" s="41"/>
      <c r="G85" s="29"/>
      <c r="N85" s="41"/>
      <c r="O85" s="41"/>
      <c r="P85" s="63"/>
      <c r="Q85" s="41"/>
    </row>
    <row r="86" spans="1:17" s="31" customFormat="1">
      <c r="A86" s="56" t="s">
        <v>48</v>
      </c>
      <c r="B86" s="7">
        <v>482.44</v>
      </c>
      <c r="C86" s="9"/>
      <c r="G86" s="29"/>
      <c r="O86" s="57"/>
      <c r="P86" s="63"/>
      <c r="Q86" s="57"/>
    </row>
    <row r="87" spans="1:17" s="31" customFormat="1">
      <c r="A87" s="56" t="s">
        <v>41</v>
      </c>
      <c r="B87" s="7">
        <v>4942.18</v>
      </c>
      <c r="C87" s="32">
        <v>248.06</v>
      </c>
      <c r="G87" s="21"/>
      <c r="I87" s="18"/>
      <c r="N87" s="41"/>
      <c r="O87" s="57"/>
      <c r="P87" s="63"/>
      <c r="Q87" s="41"/>
    </row>
    <row r="88" spans="1:17">
      <c r="A88" s="56" t="s">
        <v>25</v>
      </c>
      <c r="B88" s="7">
        <v>1820.43</v>
      </c>
      <c r="C88" s="43"/>
      <c r="D88" s="31"/>
      <c r="F88" s="18"/>
      <c r="G88" s="3"/>
      <c r="H88" s="31"/>
      <c r="J88" s="31"/>
      <c r="K88" s="31"/>
      <c r="L88" s="31"/>
      <c r="M88" s="31"/>
      <c r="N88" s="41"/>
      <c r="O88" s="57"/>
      <c r="P88" s="63"/>
      <c r="Q88" s="41"/>
    </row>
    <row r="89" spans="1:17" s="27" customFormat="1">
      <c r="A89" s="58" t="s">
        <v>36</v>
      </c>
      <c r="B89" s="68">
        <v>31217.49</v>
      </c>
      <c r="C89" s="36">
        <f>C87-B88</f>
        <v>-1572.3700000000001</v>
      </c>
      <c r="D89" s="71" t="s">
        <v>105</v>
      </c>
      <c r="E89" s="18"/>
      <c r="F89" s="18"/>
      <c r="G89" s="3"/>
      <c r="I89" s="18"/>
      <c r="J89" s="31"/>
      <c r="K89" s="31"/>
      <c r="L89" s="31"/>
      <c r="M89" s="41"/>
      <c r="N89" s="41"/>
      <c r="O89" s="57"/>
      <c r="P89" s="63"/>
      <c r="Q89" s="41"/>
    </row>
    <row r="90" spans="1:17" s="61" customFormat="1">
      <c r="A90" s="56" t="s">
        <v>96</v>
      </c>
      <c r="B90" s="36"/>
      <c r="C90" s="36"/>
      <c r="D90" s="61" t="s">
        <v>113</v>
      </c>
      <c r="F90" s="65"/>
      <c r="G90" s="62"/>
      <c r="J90" s="31"/>
      <c r="K90" s="31"/>
      <c r="L90" s="31"/>
      <c r="M90" s="47"/>
      <c r="N90" s="47"/>
      <c r="O90" s="66"/>
      <c r="P90" s="67"/>
      <c r="Q90" s="47"/>
    </row>
    <row r="91" spans="1:17" s="61" customFormat="1">
      <c r="A91" s="56" t="s">
        <v>97</v>
      </c>
      <c r="B91" s="36"/>
      <c r="C91" s="36"/>
      <c r="F91" s="65"/>
      <c r="G91" s="62"/>
      <c r="J91" s="31"/>
      <c r="K91" s="31"/>
      <c r="L91" s="31"/>
      <c r="M91" s="47"/>
      <c r="N91" s="47"/>
      <c r="O91" s="66"/>
      <c r="P91" s="67"/>
      <c r="Q91" s="47"/>
    </row>
    <row r="92" spans="1:17" s="61" customFormat="1">
      <c r="A92" s="58" t="s">
        <v>98</v>
      </c>
      <c r="B92" s="36"/>
      <c r="C92" s="36"/>
      <c r="F92" s="65"/>
      <c r="G92" s="62"/>
      <c r="J92" s="31"/>
      <c r="K92" s="31"/>
      <c r="L92" s="31"/>
      <c r="M92" s="47"/>
      <c r="N92" s="47"/>
      <c r="O92" s="66"/>
      <c r="P92" s="67"/>
      <c r="Q92" s="47"/>
    </row>
    <row r="93" spans="1:17" s="61" customFormat="1">
      <c r="A93" s="58" t="s">
        <v>99</v>
      </c>
      <c r="B93" s="36"/>
      <c r="C93" s="36"/>
      <c r="F93" s="65"/>
      <c r="G93" s="62"/>
      <c r="J93" s="31"/>
      <c r="K93" s="31"/>
      <c r="L93" s="31"/>
      <c r="M93" s="47"/>
      <c r="N93" s="47"/>
      <c r="O93" s="66"/>
      <c r="P93" s="67"/>
      <c r="Q93" s="47"/>
    </row>
    <row r="94" spans="1:17" s="31" customFormat="1">
      <c r="A94" s="56" t="s">
        <v>100</v>
      </c>
      <c r="B94" s="69">
        <v>27181.98</v>
      </c>
      <c r="C94" s="76"/>
      <c r="D94" s="70">
        <v>0.5</v>
      </c>
      <c r="E94" s="72" t="s">
        <v>106</v>
      </c>
      <c r="F94" s="18"/>
      <c r="G94" s="29"/>
      <c r="M94" s="41"/>
      <c r="N94" s="41"/>
      <c r="O94" s="57"/>
      <c r="P94" s="63"/>
      <c r="Q94" s="41"/>
    </row>
    <row r="95" spans="1:17" s="61" customFormat="1">
      <c r="A95" s="56" t="s">
        <v>101</v>
      </c>
      <c r="B95" s="60"/>
      <c r="C95" s="60"/>
      <c r="G95" s="62"/>
      <c r="J95" s="31"/>
      <c r="K95" s="31"/>
      <c r="L95" s="31"/>
      <c r="M95" s="41"/>
      <c r="N95" s="41"/>
      <c r="O95" s="41"/>
      <c r="P95" s="63"/>
      <c r="Q95" s="41"/>
    </row>
    <row r="96" spans="1:17" s="61" customFormat="1">
      <c r="A96" s="56" t="s">
        <v>102</v>
      </c>
      <c r="B96" s="60"/>
      <c r="C96" s="60"/>
      <c r="G96" s="62"/>
      <c r="J96" s="31"/>
      <c r="K96" s="31"/>
      <c r="L96" s="31"/>
      <c r="M96" s="41"/>
      <c r="N96" s="41"/>
      <c r="O96" s="41"/>
      <c r="P96" s="63"/>
      <c r="Q96" s="41"/>
    </row>
    <row r="97" spans="1:17" s="61" customFormat="1">
      <c r="A97" s="56" t="s">
        <v>103</v>
      </c>
      <c r="B97" s="60"/>
      <c r="C97" s="60"/>
      <c r="G97" s="62"/>
      <c r="J97" s="31"/>
      <c r="K97" s="31"/>
      <c r="L97" s="31"/>
      <c r="M97" s="41"/>
      <c r="N97" s="41"/>
      <c r="O97" s="41"/>
      <c r="P97" s="63"/>
      <c r="Q97" s="41"/>
    </row>
    <row r="98" spans="1:17" s="61" customFormat="1">
      <c r="A98" s="58" t="s">
        <v>17</v>
      </c>
      <c r="B98" s="60"/>
      <c r="C98" s="60"/>
      <c r="G98" s="62"/>
      <c r="J98" s="31"/>
      <c r="K98" s="31"/>
      <c r="L98" s="31"/>
      <c r="M98" s="41"/>
      <c r="N98" s="41"/>
      <c r="O98" s="41"/>
      <c r="P98" s="63"/>
      <c r="Q98" s="41"/>
    </row>
    <row r="99" spans="1:17">
      <c r="A99" s="22" t="s">
        <v>17</v>
      </c>
      <c r="B99" s="7">
        <v>5839.95</v>
      </c>
      <c r="C99" s="32">
        <f>C89+C94</f>
        <v>-1572.3700000000001</v>
      </c>
      <c r="D99" s="31"/>
      <c r="E99" s="38">
        <f>C99-B99</f>
        <v>-7412.32</v>
      </c>
      <c r="G99" s="31"/>
      <c r="H99" s="31"/>
      <c r="I99" s="31"/>
      <c r="J99" s="31"/>
      <c r="K99" s="31"/>
      <c r="L99" s="31"/>
      <c r="M99" s="31"/>
      <c r="N99" s="31"/>
      <c r="O99" s="31"/>
      <c r="P99" s="39"/>
      <c r="Q99" s="41"/>
    </row>
    <row r="100" spans="1:17">
      <c r="E100" s="23"/>
      <c r="F100" s="24"/>
      <c r="J100" s="31"/>
      <c r="K100" s="31"/>
      <c r="L100" s="31"/>
      <c r="M100" s="41"/>
      <c r="N100" s="41"/>
      <c r="O100" s="41"/>
      <c r="P100" s="39"/>
      <c r="Q100" s="41"/>
    </row>
    <row r="102" spans="1:17">
      <c r="A102" s="77" t="s">
        <v>19</v>
      </c>
      <c r="B102" s="77"/>
      <c r="C102" s="77"/>
      <c r="D102" s="25"/>
      <c r="E102" s="25"/>
      <c r="F102" s="31"/>
      <c r="G102" s="31"/>
    </row>
    <row r="103" spans="1:17">
      <c r="A103" s="78" t="s">
        <v>20</v>
      </c>
      <c r="B103" s="78"/>
      <c r="C103" s="78"/>
      <c r="D103" s="79" t="s">
        <v>23</v>
      </c>
      <c r="E103" s="79"/>
      <c r="F103" s="31"/>
      <c r="G103" s="31"/>
    </row>
    <row r="104" spans="1:17">
      <c r="A104" s="83" t="s">
        <v>21</v>
      </c>
      <c r="B104" s="83"/>
      <c r="C104" s="83"/>
      <c r="D104" s="83"/>
      <c r="E104" s="83"/>
      <c r="F104" s="31"/>
      <c r="G104" s="31"/>
    </row>
    <row r="105" spans="1:17">
      <c r="A105" s="84" t="s">
        <v>22</v>
      </c>
      <c r="B105" s="84"/>
      <c r="C105" s="84"/>
      <c r="D105" s="84"/>
      <c r="E105" s="84"/>
      <c r="F105" s="79" t="s">
        <v>24</v>
      </c>
      <c r="G105" s="79"/>
    </row>
    <row r="106" spans="1:17">
      <c r="A106" s="41"/>
      <c r="B106" s="41"/>
      <c r="C106" s="41"/>
      <c r="D106" s="41"/>
      <c r="E106" s="41"/>
      <c r="F106" s="41"/>
      <c r="G106" s="41"/>
    </row>
  </sheetData>
  <mergeCells count="10">
    <mergeCell ref="A104:E104"/>
    <mergeCell ref="A105:E105"/>
    <mergeCell ref="F105:G105"/>
    <mergeCell ref="A102:C102"/>
    <mergeCell ref="A103:C103"/>
    <mergeCell ref="D103:E103"/>
    <mergeCell ref="B1:C1"/>
    <mergeCell ref="A2:C2"/>
    <mergeCell ref="A62:C62"/>
    <mergeCell ref="A73:C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2024-03-09T20:07:01Z</dcterms:modified>
</cp:coreProperties>
</file>