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41θ2α-β-γ βάσει Δ.Ο.Υ." sheetId="2" r:id="rId1"/>
    <sheet name="241θ2 βάσει ROCHILD" sheetId="3" r:id="rId2"/>
  </sheets>
  <calcPr calcId="125725"/>
</workbook>
</file>

<file path=xl/calcChain.xml><?xml version="1.0" encoding="utf-8"?>
<calcChain xmlns="http://schemas.openxmlformats.org/spreadsheetml/2006/main">
  <c r="C248" i="3"/>
  <c r="E248"/>
  <c r="G248"/>
  <c r="B248"/>
  <c r="G248" i="2"/>
  <c r="E248"/>
  <c r="C248"/>
  <c r="B248"/>
  <c r="K248" i="3" l="1"/>
  <c r="I248"/>
  <c r="M189"/>
  <c r="M188"/>
  <c r="M187"/>
  <c r="M186"/>
  <c r="M185"/>
  <c r="M184"/>
  <c r="M183"/>
  <c r="M182"/>
  <c r="M181"/>
  <c r="M180"/>
  <c r="M179"/>
  <c r="M178"/>
  <c r="M177"/>
  <c r="M176"/>
  <c r="M174"/>
  <c r="M173"/>
  <c r="M172"/>
  <c r="M171"/>
  <c r="M170"/>
  <c r="M169"/>
  <c r="M168"/>
  <c r="M167"/>
  <c r="M166"/>
  <c r="M165"/>
  <c r="M164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D13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12"/>
  <c r="M11"/>
  <c r="D11"/>
  <c r="D235" i="2"/>
  <c r="D236" s="1"/>
  <c r="D233"/>
  <c r="D234" s="1"/>
  <c r="D232"/>
  <c r="K248"/>
  <c r="D11"/>
  <c r="D12" s="1"/>
  <c r="D13" s="1"/>
  <c r="M45"/>
  <c r="M46"/>
  <c r="M47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6"/>
  <c r="M87"/>
  <c r="M88"/>
  <c r="M89"/>
  <c r="M90"/>
  <c r="M91"/>
  <c r="M92"/>
  <c r="M93"/>
  <c r="M94"/>
  <c r="M95"/>
  <c r="M96"/>
  <c r="M105"/>
  <c r="M106"/>
  <c r="M107"/>
  <c r="M108"/>
  <c r="M109"/>
  <c r="M110"/>
  <c r="M111"/>
  <c r="M112"/>
  <c r="M113"/>
  <c r="M114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4"/>
  <c r="M165"/>
  <c r="M166"/>
  <c r="M167"/>
  <c r="M176"/>
  <c r="M177"/>
  <c r="M178"/>
  <c r="M179"/>
  <c r="M180"/>
  <c r="M181"/>
  <c r="M182"/>
  <c r="M183"/>
  <c r="M184"/>
  <c r="M185"/>
  <c r="M186"/>
  <c r="M187"/>
  <c r="M188"/>
  <c r="D237" l="1"/>
  <c r="M44"/>
  <c r="M43"/>
  <c r="M42"/>
  <c r="M41"/>
  <c r="M13" l="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8"/>
  <c r="M49"/>
  <c r="M50"/>
  <c r="M51"/>
  <c r="M52"/>
  <c r="M53"/>
  <c r="M54"/>
  <c r="M55"/>
  <c r="M56"/>
  <c r="M57"/>
  <c r="M58"/>
  <c r="M82"/>
  <c r="M83"/>
  <c r="M84"/>
  <c r="M85"/>
  <c r="M97"/>
  <c r="M98"/>
  <c r="M99"/>
  <c r="M100"/>
  <c r="M101"/>
  <c r="M102"/>
  <c r="M103"/>
  <c r="M104"/>
  <c r="M115"/>
  <c r="M116"/>
  <c r="M117"/>
  <c r="M118"/>
  <c r="M119"/>
  <c r="M120"/>
  <c r="M121"/>
  <c r="M122"/>
  <c r="M123"/>
  <c r="M124"/>
  <c r="M125"/>
  <c r="M168"/>
  <c r="M169"/>
  <c r="M170"/>
  <c r="M171"/>
  <c r="M172"/>
  <c r="M173"/>
  <c r="M174"/>
  <c r="M189"/>
  <c r="M11"/>
  <c r="D14"/>
  <c r="D15" s="1"/>
  <c r="I248" l="1"/>
  <c r="D16" l="1"/>
  <c r="D17" s="1"/>
  <c r="D18" l="1"/>
  <c r="D19" s="1"/>
  <c r="D20" l="1"/>
  <c r="D21" s="1"/>
  <c r="D22" l="1"/>
  <c r="D23" l="1"/>
  <c r="D24" s="1"/>
  <c r="D25" l="1"/>
  <c r="D26" s="1"/>
  <c r="D27" l="1"/>
  <c r="D28" s="1"/>
  <c r="D29" l="1"/>
  <c r="D30" s="1"/>
  <c r="D31" l="1"/>
  <c r="D32" s="1"/>
  <c r="D33" l="1"/>
  <c r="D34" s="1"/>
  <c r="D35" l="1"/>
  <c r="D36" s="1"/>
  <c r="D37" l="1"/>
  <c r="D38" s="1"/>
  <c r="D39" l="1"/>
  <c r="D40" s="1"/>
  <c r="D41" l="1"/>
  <c r="D42" s="1"/>
  <c r="D43" s="1"/>
  <c r="D44" s="1"/>
  <c r="D45" s="1"/>
  <c r="D46" l="1"/>
  <c r="D47" s="1"/>
  <c r="D48" s="1"/>
  <c r="D49" s="1"/>
  <c r="D50" s="1"/>
  <c r="D51" l="1"/>
  <c r="D52" s="1"/>
  <c r="D53" s="1"/>
  <c r="D54" s="1"/>
  <c r="D55" l="1"/>
  <c r="D56" s="1"/>
  <c r="D57" l="1"/>
  <c r="D58" s="1"/>
  <c r="D59" s="1"/>
  <c r="D60" s="1"/>
  <c r="D61" s="1"/>
  <c r="D62" s="1"/>
  <c r="D63" l="1"/>
  <c r="D64" s="1"/>
  <c r="D65" s="1"/>
  <c r="D66" s="1"/>
  <c r="D67" s="1"/>
  <c r="D68" l="1"/>
  <c r="D69" s="1"/>
  <c r="D70" s="1"/>
  <c r="D71" l="1"/>
  <c r="D72" s="1"/>
  <c r="D73" s="1"/>
  <c r="D74" s="1"/>
  <c r="D75" s="1"/>
  <c r="D76" l="1"/>
  <c r="D77" s="1"/>
  <c r="D78" l="1"/>
  <c r="D79" s="1"/>
  <c r="D80" s="1"/>
  <c r="D81" l="1"/>
  <c r="D82" s="1"/>
  <c r="D83" s="1"/>
  <c r="D84" l="1"/>
  <c r="D85" s="1"/>
  <c r="D86" s="1"/>
  <c r="D87" s="1"/>
  <c r="D88" s="1"/>
  <c r="D89" l="1"/>
  <c r="D90" s="1"/>
  <c r="D91" l="1"/>
  <c r="D92" s="1"/>
  <c r="D93" s="1"/>
  <c r="D94" s="1"/>
  <c r="D95" l="1"/>
  <c r="D96" s="1"/>
  <c r="D97" s="1"/>
  <c r="D98" l="1"/>
  <c r="D99" s="1"/>
  <c r="D100" l="1"/>
  <c r="D101" s="1"/>
  <c r="D102" l="1"/>
  <c r="D103" s="1"/>
  <c r="D104" l="1"/>
  <c r="D105" s="1"/>
  <c r="D106" s="1"/>
  <c r="D107" l="1"/>
  <c r="D108" s="1"/>
  <c r="D109" l="1"/>
  <c r="D110" l="1"/>
  <c r="D111" s="1"/>
  <c r="D112" s="1"/>
  <c r="D113" s="1"/>
  <c r="D114" s="1"/>
  <c r="D115" l="1"/>
  <c r="D116" s="1"/>
  <c r="D117" l="1"/>
  <c r="D118" s="1"/>
  <c r="D119" s="1"/>
  <c r="D120" l="1"/>
  <c r="D121" l="1"/>
  <c r="D122" s="1"/>
  <c r="D123" s="1"/>
  <c r="D124" s="1"/>
  <c r="D125" s="1"/>
  <c r="D126" l="1"/>
  <c r="D127" s="1"/>
  <c r="D128" l="1"/>
  <c r="D129" s="1"/>
  <c r="D130" l="1"/>
  <c r="D131" s="1"/>
  <c r="D132" l="1"/>
  <c r="D133" s="1"/>
  <c r="D134" s="1"/>
  <c r="D135" s="1"/>
  <c r="D136" s="1"/>
  <c r="D137" s="1"/>
  <c r="D138" s="1"/>
  <c r="D139" s="1"/>
  <c r="D140" l="1"/>
  <c r="D141" s="1"/>
  <c r="D142" s="1"/>
  <c r="D143" s="1"/>
  <c r="D144" s="1"/>
  <c r="D145" s="1"/>
  <c r="D146" l="1"/>
  <c r="D147" s="1"/>
  <c r="D148" l="1"/>
  <c r="D149" s="1"/>
  <c r="D150" l="1"/>
  <c r="D151" s="1"/>
  <c r="D152" s="1"/>
  <c r="D153" s="1"/>
  <c r="D154" s="1"/>
  <c r="D155" s="1"/>
  <c r="D156" s="1"/>
  <c r="D157" s="1"/>
  <c r="D158" s="1"/>
  <c r="D159" l="1"/>
  <c r="D160" s="1"/>
  <c r="D161" s="1"/>
  <c r="D162" s="1"/>
  <c r="D163" s="1"/>
  <c r="D164" s="1"/>
  <c r="D165" l="1"/>
  <c r="D166" l="1"/>
  <c r="D167" l="1"/>
  <c r="D168" s="1"/>
  <c r="D169" s="1"/>
  <c r="D170" s="1"/>
  <c r="D171" l="1"/>
  <c r="D172" s="1"/>
  <c r="D173" s="1"/>
  <c r="D174" l="1"/>
  <c r="D175" s="1"/>
  <c r="D176" s="1"/>
  <c r="D177" l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l="1"/>
  <c r="D191" s="1"/>
  <c r="D192" s="1"/>
  <c r="D193" s="1"/>
  <c r="D194" s="1"/>
  <c r="D195" l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l="1"/>
  <c r="D210" s="1"/>
  <c r="D211" l="1"/>
  <c r="D212" s="1"/>
  <c r="D213" s="1"/>
  <c r="D214" l="1"/>
  <c r="D215" s="1"/>
  <c r="D216" s="1"/>
  <c r="D217" s="1"/>
  <c r="D218" s="1"/>
  <c r="D219" s="1"/>
  <c r="D220" l="1"/>
  <c r="D221" l="1"/>
  <c r="D222" s="1"/>
  <c r="D223" s="1"/>
  <c r="D224" s="1"/>
  <c r="D225" s="1"/>
  <c r="D226" s="1"/>
  <c r="D227" s="1"/>
  <c r="D228" s="1"/>
  <c r="D229" s="1"/>
  <c r="D230" s="1"/>
  <c r="D231" s="1"/>
</calcChain>
</file>

<file path=xl/sharedStrings.xml><?xml version="1.0" encoding="utf-8"?>
<sst xmlns="http://schemas.openxmlformats.org/spreadsheetml/2006/main" count="316" uniqueCount="82">
  <si>
    <t>**1** = ημερομηνία</t>
  </si>
  <si>
    <t>**1**</t>
  </si>
  <si>
    <t>**2**</t>
  </si>
  <si>
    <t>**3**</t>
  </si>
  <si>
    <t>**4**</t>
  </si>
  <si>
    <t>**5**</t>
  </si>
  <si>
    <t>**6**</t>
  </si>
  <si>
    <t>**7**</t>
  </si>
  <si>
    <t>**8**</t>
  </si>
  <si>
    <t>**2** = νεοΕισερχόμενο κεφάλαιο</t>
  </si>
  <si>
    <t>**3** = κεφάλαιο ΦΠΑ - ΔΙΑΦΟΡΑ</t>
  </si>
  <si>
    <t>**4** = κεφάλαιο ΥΠΟΛΟΙΠΟ</t>
  </si>
  <si>
    <t>**5** = πληρωμή = 241θ2β</t>
  </si>
  <si>
    <t>**9**</t>
  </si>
  <si>
    <t xml:space="preserve">241θ2α = ΔΟΛΟΣ = ύπαρξη ή ΟΧΙ ΦΠΑ …///… και αν ΝΑΙ , ύψος αυτού </t>
  </si>
  <si>
    <t>241θ2β = ΔΟΛΟΣ - πληρωμές ΦΠΑ</t>
  </si>
  <si>
    <t>241θ2γ = ΔΟΛΟΣ = ΦΠΑ - διαφορά</t>
  </si>
  <si>
    <t>έκδοση</t>
  </si>
  <si>
    <t>προσαύξηση</t>
  </si>
  <si>
    <t>για = 2011-2-3-4 &amp; 2012-1-2-3-4 &amp; 2013-1-2-3</t>
  </si>
  <si>
    <t>ρύθμιση 2011</t>
  </si>
  <si>
    <t>για 2013-4</t>
  </si>
  <si>
    <t>για 2012</t>
  </si>
  <si>
    <t>για 2013</t>
  </si>
  <si>
    <t>ρύθμιση προκαταβολή</t>
  </si>
  <si>
    <t>ρύθμιση</t>
  </si>
  <si>
    <t>ρύθμιση 2014</t>
  </si>
  <si>
    <t>χρέη = κατασχέσεις δικαιωμάτων από συμβόλαια</t>
  </si>
  <si>
    <t>ρύθμιση 120 δόσεις 7/10/2019 ΜΕ κεφάλαιο = 127.368,13  ΚΑΙ προσαυξήσεις = 48.919,35</t>
  </si>
  <si>
    <t>ρύθμιση 120 δόσεις 7/10/2019 ΜΕ κεφάλαιο = 127.368,13  ΚΑΙ προσαυξήσεις = 48.919,36</t>
  </si>
  <si>
    <t>αθηνά-Δ.Ο.Υ.</t>
  </si>
  <si>
    <t>ρύθμιση 72 δόσεις 30/09/2021ΜΕ κεφάλαιο = 44.035,63  ΚΑΙ προσαυξήσεις = 8.028,84</t>
  </si>
  <si>
    <t>ρύθμιση 72 δόσεις 30/09/2021ΜΕ κεφάλαιο = 44.035,63  ΚΑΙ προσαυξήσεις = 8.028,85</t>
  </si>
  <si>
    <t>ρύθμιση 72 δόσεις 30/09/2021ΜΕ κεφάλαιο = 44.035,63  ΚΑΙ προσαυξήσεις = 8.028,86</t>
  </si>
  <si>
    <t>ρύθμισηΒ' 72 δόσεις 03/11/2021ΜΕ κεφάλαιο = 156.223,62  ΚΑΙ προσαυξήσεις = 58.0617,16</t>
  </si>
  <si>
    <t>στον κουβα</t>
  </si>
  <si>
    <t>πρόστιμο Κ.Β.Σ. οριστική βεβαίωση</t>
  </si>
  <si>
    <t>χρέη = Δ.Ο.Υ. - Ραλλού</t>
  </si>
  <si>
    <t>χρέη = ρύθμιση 120 δόσεις 7/10/2019 ΜΕ κεφάλαιο = 127.368,13  ΚΑΙ προσαυξήσεις = 48.919,35</t>
  </si>
  <si>
    <t>χρέη = φόρος Παλιά Δ.Ο.Υ. - Ραλλού</t>
  </si>
  <si>
    <t>χρέη = ΦΠΑ - Ραλλού</t>
  </si>
  <si>
    <t>χρέη = φόρος-2019 - Ραλλού</t>
  </si>
  <si>
    <t>ρύθμισηΒ' 72 δόσεις 03/11/2021ΜΕ κεφάλαιο = 156.223,62  ΚΑΙ προσαυξήσεις = 58.0617,17</t>
  </si>
  <si>
    <t>χρέη = ΦΠΑ</t>
  </si>
  <si>
    <t>π-4575</t>
  </si>
  <si>
    <t>ρύθμιση ΦΠΑ 2011</t>
  </si>
  <si>
    <t>πρόστιμο εκπρόθεσμου 2011-2012 &amp; zηλ</t>
  </si>
  <si>
    <t>επιτόκιο</t>
  </si>
  <si>
    <t>ποσό</t>
  </si>
  <si>
    <t>ανάΜήνα</t>
  </si>
  <si>
    <t>κατασχέσεις λογαριασμών ΤΡΑΠΕΖΑ</t>
  </si>
  <si>
    <t>**6** = μήνες έως επόμενη καταχώρηση</t>
  </si>
  <si>
    <t>για 2010</t>
  </si>
  <si>
    <t>241θ2α -β-γ … ΦΠΑ</t>
  </si>
  <si>
    <t>για2013-γ</t>
  </si>
  <si>
    <t>για 2013-β</t>
  </si>
  <si>
    <t>για 2013-α</t>
  </si>
  <si>
    <t>για2013-10'</t>
  </si>
  <si>
    <t>χρέη = ραλλουΡυθμιση24</t>
  </si>
  <si>
    <t>??/12/2017</t>
  </si>
  <si>
    <t>243α = Δ.Ο.Υ. - ΛΑΘΟΣ υπαλλήλου = ΦΜΥ …///… μία πληρωμή ΦΠΑ (2014 = 500€) , η ανόητη υπάλληλος , το καταχώρησε στον κωδικό για Φ.Μ.Υ</t>
  </si>
  <si>
    <t>ραλλουΡυθμιση24</t>
  </si>
  <si>
    <t>ΛΟΤΑΡΙΑ = 1.000 = 13/7/2021</t>
  </si>
  <si>
    <t>ΦΠΑ + δεδουλευμένοι = ανάλωση από φόρο εισοδήματος</t>
  </si>
  <si>
    <t>Δ.Ο.Υ. = κατασχέσεις δικαιωμάτων από συμβόλαια</t>
  </si>
  <si>
    <t>17,56 προστέθηκαν στην τροποποίηση του 2' στις 11/10/2022</t>
  </si>
  <si>
    <t>έγινε τροποποίηση στις 11/10/2022</t>
  </si>
  <si>
    <t>τροποποίηση ΦΠΑ 2021-β (+2.802,25)</t>
  </si>
  <si>
    <t>**7** = δεδουλευμένοι τόκοι - πρόστιμα - μαλί της γριάς</t>
  </si>
  <si>
    <t>δανεικά από ΕΙΣΟΔΗΜΑ</t>
  </si>
  <si>
    <t>φυσικά ΜΕ ΑΝΑΚΕΦΑΛΑΙΟΠΟΙΗΣΗ ΤΟΚΩΝ - προσυξήσεων - μαλιά της γριάς</t>
  </si>
  <si>
    <t>ΦΠΑ</t>
  </si>
  <si>
    <t>ΦΠΑγ</t>
  </si>
  <si>
    <t>εξωδικαστικός</t>
  </si>
  <si>
    <t>ΦΠΑ-1</t>
  </si>
  <si>
    <t>ΦΠΑ-2</t>
  </si>
  <si>
    <t>ΦΠΑ-ρύθμιση-24</t>
  </si>
  <si>
    <t>ΦΠΑ-ρύθμιση-24Β'</t>
  </si>
  <si>
    <t>ΜΕ επικαρπία [βάσει ROCHILD</t>
  </si>
  <si>
    <t>ΦΠΑ-4</t>
  </si>
  <si>
    <t>ΜΕ επικαρπία [βάσει Δ.Ο.Υ.</t>
  </si>
  <si>
    <t>`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</si>
</sst>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8"/>
      <color rgb="FF00B05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name val="Arial"/>
      <family val="2"/>
      <charset val="161"/>
    </font>
    <font>
      <sz val="8"/>
      <color rgb="FF0070C0"/>
      <name val="Arial"/>
      <family val="2"/>
      <charset val="161"/>
    </font>
    <font>
      <sz val="28"/>
      <color theme="1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14" fontId="3" fillId="2" borderId="1" xfId="0" applyNumberFormat="1" applyFont="1" applyFill="1" applyBorder="1"/>
    <xf numFmtId="43" fontId="3" fillId="0" borderId="1" xfId="1" applyFont="1" applyBorder="1"/>
    <xf numFmtId="43" fontId="3" fillId="0" borderId="1" xfId="1" applyFont="1" applyFill="1" applyBorder="1"/>
    <xf numFmtId="43" fontId="3" fillId="3" borderId="1" xfId="1" applyFont="1" applyFill="1" applyBorder="1"/>
    <xf numFmtId="43" fontId="3" fillId="0" borderId="0" xfId="1" applyFont="1"/>
    <xf numFmtId="0" fontId="3" fillId="0" borderId="0" xfId="0" applyFont="1" applyFill="1"/>
    <xf numFmtId="43" fontId="3" fillId="0" borderId="0" xfId="0" applyNumberFormat="1" applyFont="1"/>
    <xf numFmtId="0" fontId="7" fillId="0" borderId="0" xfId="0" applyFont="1"/>
    <xf numFmtId="43" fontId="5" fillId="0" borderId="1" xfId="1" applyFont="1" applyFill="1" applyBorder="1"/>
    <xf numFmtId="43" fontId="3" fillId="2" borderId="1" xfId="1" applyFont="1" applyFill="1" applyBorder="1"/>
    <xf numFmtId="14" fontId="3" fillId="0" borderId="1" xfId="0" applyNumberFormat="1" applyFont="1" applyBorder="1"/>
    <xf numFmtId="0" fontId="2" fillId="0" borderId="0" xfId="0" applyFont="1" applyAlignment="1"/>
    <xf numFmtId="14" fontId="3" fillId="0" borderId="1" xfId="0" applyNumberFormat="1" applyFont="1" applyFill="1" applyBorder="1"/>
    <xf numFmtId="164" fontId="3" fillId="0" borderId="1" xfId="1" applyNumberFormat="1" applyFont="1" applyFill="1" applyBorder="1"/>
    <xf numFmtId="14" fontId="3" fillId="0" borderId="0" xfId="0" applyNumberFormat="1" applyFont="1" applyFill="1"/>
    <xf numFmtId="43" fontId="8" fillId="0" borderId="1" xfId="1" applyFont="1" applyFill="1" applyBorder="1"/>
    <xf numFmtId="43" fontId="3" fillId="5" borderId="1" xfId="1" applyFont="1" applyFill="1" applyBorder="1"/>
    <xf numFmtId="0" fontId="3" fillId="0" borderId="0" xfId="0" applyFont="1" applyAlignment="1">
      <alignment horizontal="center"/>
    </xf>
    <xf numFmtId="43" fontId="3" fillId="6" borderId="1" xfId="1" applyFont="1" applyFill="1" applyBorder="1"/>
    <xf numFmtId="0" fontId="8" fillId="0" borderId="0" xfId="0" applyFont="1"/>
    <xf numFmtId="43" fontId="3" fillId="7" borderId="1" xfId="1" applyFont="1" applyFill="1" applyBorder="1"/>
    <xf numFmtId="0" fontId="7" fillId="0" borderId="0" xfId="0" applyFont="1" applyFill="1"/>
    <xf numFmtId="0" fontId="3" fillId="8" borderId="0" xfId="0" applyFont="1" applyFill="1"/>
    <xf numFmtId="43" fontId="3" fillId="0" borderId="0" xfId="1" applyFont="1" applyFill="1"/>
    <xf numFmtId="14" fontId="3" fillId="6" borderId="1" xfId="0" applyNumberFormat="1" applyFont="1" applyFill="1" applyBorder="1"/>
    <xf numFmtId="43" fontId="7" fillId="0" borderId="1" xfId="1" applyFont="1" applyFill="1" applyBorder="1"/>
    <xf numFmtId="43" fontId="3" fillId="4" borderId="1" xfId="1" applyFont="1" applyFill="1" applyBorder="1"/>
    <xf numFmtId="0" fontId="9" fillId="0" borderId="0" xfId="0" applyFont="1"/>
    <xf numFmtId="43" fontId="3" fillId="9" borderId="1" xfId="1" applyFont="1" applyFill="1" applyBorder="1"/>
    <xf numFmtId="164" fontId="3" fillId="3" borderId="1" xfId="1" applyNumberFormat="1" applyFont="1" applyFill="1" applyBorder="1"/>
    <xf numFmtId="43" fontId="5" fillId="0" borderId="0" xfId="0" applyNumberFormat="1" applyFont="1"/>
    <xf numFmtId="43" fontId="3" fillId="10" borderId="1" xfId="1" applyFont="1" applyFill="1" applyBorder="1"/>
    <xf numFmtId="0" fontId="3" fillId="5" borderId="0" xfId="0" applyFont="1" applyFill="1"/>
    <xf numFmtId="0" fontId="10" fillId="7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66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tabSelected="1" zoomScale="130" zoomScaleNormal="130" workbookViewId="0">
      <pane ySplit="10" topLeftCell="A236" activePane="bottomLeft" state="frozen"/>
      <selection pane="bottomLeft" activeCell="G248" sqref="G248"/>
    </sheetView>
  </sheetViews>
  <sheetFormatPr defaultRowHeight="11.25"/>
  <cols>
    <col min="1" max="1" width="6.77734375" style="1" bestFit="1" customWidth="1"/>
    <col min="2" max="2" width="8.6640625" style="1" bestFit="1" customWidth="1"/>
    <col min="3" max="3" width="7.33203125" style="1" bestFit="1" customWidth="1"/>
    <col min="4" max="4" width="8.6640625" style="1" bestFit="1" customWidth="1"/>
    <col min="5" max="5" width="15.109375" style="1" bestFit="1" customWidth="1"/>
    <col min="6" max="6" width="7.109375" style="1" customWidth="1"/>
    <col min="7" max="7" width="8.6640625" style="1" bestFit="1" customWidth="1"/>
    <col min="8" max="8" width="8.88671875" style="1"/>
    <col min="9" max="9" width="13.88671875" style="1" bestFit="1" customWidth="1"/>
    <col min="10" max="10" width="26.109375" style="1" bestFit="1" customWidth="1"/>
    <col min="11" max="11" width="13.88671875" style="1" customWidth="1"/>
    <col min="12" max="13" width="8.88671875" style="1"/>
    <col min="14" max="14" width="13.88671875" style="1" bestFit="1" customWidth="1"/>
    <col min="15" max="15" width="12.5546875" style="1" customWidth="1"/>
    <col min="16" max="16" width="13.88671875" style="1" bestFit="1" customWidth="1"/>
    <col min="17" max="16384" width="8.88671875" style="1"/>
  </cols>
  <sheetData>
    <row r="1" spans="1:17" ht="15.7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2" t="s">
        <v>17</v>
      </c>
      <c r="K1" s="2" t="s">
        <v>18</v>
      </c>
      <c r="L1" s="2" t="s">
        <v>47</v>
      </c>
      <c r="M1" s="2" t="s">
        <v>49</v>
      </c>
      <c r="N1" s="2" t="s">
        <v>48</v>
      </c>
      <c r="O1" s="2"/>
      <c r="P1" s="2"/>
      <c r="Q1" s="2"/>
    </row>
    <row r="2" spans="1:17">
      <c r="A2" s="42" t="s">
        <v>0</v>
      </c>
      <c r="B2" s="42"/>
      <c r="C2" s="42"/>
      <c r="D2" s="42"/>
      <c r="E2" s="42"/>
      <c r="F2" s="42"/>
      <c r="G2" s="42"/>
      <c r="H2" s="42"/>
      <c r="I2" s="21"/>
    </row>
    <row r="3" spans="1:17">
      <c r="A3" s="42" t="s">
        <v>9</v>
      </c>
      <c r="B3" s="42"/>
      <c r="C3" s="42"/>
      <c r="D3" s="42"/>
      <c r="E3" s="42"/>
      <c r="F3" s="42"/>
      <c r="G3" s="42"/>
      <c r="H3" s="42"/>
      <c r="I3" s="21"/>
    </row>
    <row r="4" spans="1:17">
      <c r="A4" s="42" t="s">
        <v>10</v>
      </c>
      <c r="B4" s="42"/>
      <c r="C4" s="42"/>
      <c r="D4" s="42"/>
      <c r="E4" s="42"/>
      <c r="F4" s="42"/>
      <c r="G4" s="42"/>
      <c r="H4" s="42"/>
      <c r="I4" s="21"/>
    </row>
    <row r="5" spans="1:17">
      <c r="A5" s="42" t="s">
        <v>11</v>
      </c>
      <c r="B5" s="42"/>
      <c r="C5" s="42"/>
      <c r="D5" s="42"/>
      <c r="E5" s="42"/>
      <c r="F5" s="42"/>
      <c r="G5" s="42"/>
      <c r="H5" s="42"/>
      <c r="I5" s="21"/>
    </row>
    <row r="6" spans="1:17">
      <c r="A6" s="42" t="s">
        <v>12</v>
      </c>
      <c r="B6" s="42"/>
      <c r="C6" s="42"/>
      <c r="D6" s="42"/>
      <c r="E6" s="42"/>
      <c r="F6" s="42"/>
      <c r="G6" s="42"/>
      <c r="H6" s="42"/>
      <c r="I6" s="21"/>
    </row>
    <row r="7" spans="1:17">
      <c r="A7" s="42" t="s">
        <v>51</v>
      </c>
      <c r="B7" s="42"/>
      <c r="C7" s="42"/>
      <c r="D7" s="42"/>
      <c r="E7" s="42"/>
      <c r="F7" s="42"/>
      <c r="G7" s="42"/>
      <c r="H7" s="42"/>
      <c r="I7" s="21"/>
    </row>
    <row r="8" spans="1:17">
      <c r="A8" s="42" t="s">
        <v>68</v>
      </c>
      <c r="B8" s="42"/>
      <c r="C8" s="42"/>
      <c r="D8" s="42"/>
      <c r="E8" s="42"/>
      <c r="F8" s="42"/>
      <c r="G8" s="42"/>
      <c r="H8" s="42"/>
      <c r="I8" s="21"/>
    </row>
    <row r="9" spans="1:17">
      <c r="A9" s="43" t="s">
        <v>70</v>
      </c>
      <c r="B9" s="43"/>
      <c r="C9" s="43"/>
      <c r="D9" s="43"/>
      <c r="E9" s="43"/>
      <c r="F9" s="43"/>
      <c r="G9" s="43"/>
      <c r="H9" s="43"/>
      <c r="I9" s="43"/>
    </row>
    <row r="10" spans="1:17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13</v>
      </c>
    </row>
    <row r="11" spans="1:17">
      <c r="A11" s="16">
        <v>40452</v>
      </c>
      <c r="B11" s="6">
        <v>3031.52</v>
      </c>
      <c r="C11" s="6"/>
      <c r="D11" s="6">
        <f>B11</f>
        <v>3031.52</v>
      </c>
      <c r="E11" s="6"/>
      <c r="F11" s="33"/>
      <c r="G11" s="7"/>
      <c r="H11" s="7"/>
      <c r="I11" s="30"/>
      <c r="L11" s="1">
        <v>8.75</v>
      </c>
      <c r="M11" s="8">
        <f>L11/12</f>
        <v>0.72916666666666663</v>
      </c>
    </row>
    <row r="12" spans="1:17">
      <c r="A12" s="28">
        <v>40543</v>
      </c>
      <c r="B12" s="22"/>
      <c r="C12" s="22"/>
      <c r="D12" s="6">
        <f>D11-E12</f>
        <v>-85768.48</v>
      </c>
      <c r="E12" s="22">
        <v>88800</v>
      </c>
      <c r="F12" s="17">
        <v>1</v>
      </c>
      <c r="G12" s="6">
        <v>1250</v>
      </c>
      <c r="H12" s="22"/>
      <c r="I12" s="22"/>
      <c r="J12" s="31" t="s">
        <v>63</v>
      </c>
      <c r="M12" s="8"/>
    </row>
    <row r="13" spans="1:17">
      <c r="A13" s="16">
        <v>40544</v>
      </c>
      <c r="B13" s="6">
        <v>4995.2299999999996</v>
      </c>
      <c r="C13" s="6"/>
      <c r="D13" s="32">
        <f>D12+B13-G12</f>
        <v>-82023.25</v>
      </c>
      <c r="E13" s="6"/>
      <c r="F13" s="17"/>
      <c r="G13" s="6"/>
      <c r="H13" s="7"/>
      <c r="I13" s="30"/>
      <c r="L13" s="1">
        <v>8.75</v>
      </c>
      <c r="M13" s="8">
        <f t="shared" ref="M13:M81" si="0">L13/12</f>
        <v>0.72916666666666663</v>
      </c>
    </row>
    <row r="14" spans="1:17">
      <c r="A14" s="16">
        <v>40544</v>
      </c>
      <c r="B14" s="6"/>
      <c r="C14" s="6">
        <v>-1.01</v>
      </c>
      <c r="D14" s="6">
        <f>D13+C14</f>
        <v>-82024.259999999995</v>
      </c>
      <c r="E14" s="6"/>
      <c r="F14" s="17">
        <v>3</v>
      </c>
      <c r="G14" s="6">
        <v>3779</v>
      </c>
      <c r="H14" s="7"/>
      <c r="I14" s="30"/>
      <c r="L14" s="1">
        <v>8.75</v>
      </c>
      <c r="M14" s="8">
        <f t="shared" si="0"/>
        <v>0.72916666666666663</v>
      </c>
      <c r="O14" s="8"/>
    </row>
    <row r="15" spans="1:17">
      <c r="A15" s="16">
        <v>40634</v>
      </c>
      <c r="B15" s="6">
        <v>2113.15</v>
      </c>
      <c r="C15" s="6"/>
      <c r="D15" s="32">
        <f>D14+B15-G14</f>
        <v>-83690.11</v>
      </c>
      <c r="E15" s="6"/>
      <c r="F15" s="17"/>
      <c r="G15" s="6"/>
      <c r="H15" s="7"/>
      <c r="I15" s="30"/>
      <c r="L15" s="1">
        <v>9</v>
      </c>
      <c r="M15" s="8">
        <f t="shared" si="0"/>
        <v>0.75</v>
      </c>
    </row>
    <row r="16" spans="1:17">
      <c r="A16" s="16">
        <v>40634</v>
      </c>
      <c r="B16" s="6"/>
      <c r="C16" s="13">
        <v>354.06</v>
      </c>
      <c r="D16" s="6">
        <f>D15+C16</f>
        <v>-83336.05</v>
      </c>
      <c r="E16" s="6"/>
      <c r="F16" s="17">
        <v>3</v>
      </c>
      <c r="G16" s="6">
        <v>3889</v>
      </c>
      <c r="H16" s="7"/>
      <c r="I16" s="30"/>
      <c r="L16" s="1">
        <v>9</v>
      </c>
      <c r="M16" s="8">
        <f t="shared" si="0"/>
        <v>0.75</v>
      </c>
    </row>
    <row r="17" spans="1:13">
      <c r="A17" s="16">
        <v>40725</v>
      </c>
      <c r="B17" s="6">
        <v>2339</v>
      </c>
      <c r="C17" s="6"/>
      <c r="D17" s="32">
        <f>D16+B17-G16</f>
        <v>-84886.05</v>
      </c>
      <c r="E17" s="6"/>
      <c r="F17" s="17"/>
      <c r="G17" s="6"/>
      <c r="H17" s="7"/>
      <c r="I17" s="30"/>
      <c r="L17" s="1">
        <v>9</v>
      </c>
      <c r="M17" s="8">
        <f t="shared" si="0"/>
        <v>0.75</v>
      </c>
    </row>
    <row r="18" spans="1:13">
      <c r="A18" s="16">
        <v>40725</v>
      </c>
      <c r="B18" s="6"/>
      <c r="C18" s="13">
        <v>303.60000000000002</v>
      </c>
      <c r="D18" s="6">
        <f>D17+C18</f>
        <v>-84582.45</v>
      </c>
      <c r="E18" s="6"/>
      <c r="F18" s="17">
        <v>2</v>
      </c>
      <c r="G18" s="6">
        <v>2547</v>
      </c>
      <c r="H18" s="7"/>
      <c r="I18" s="30"/>
      <c r="L18" s="1">
        <v>9</v>
      </c>
      <c r="M18" s="8">
        <f t="shared" si="0"/>
        <v>0.75</v>
      </c>
    </row>
    <row r="19" spans="1:13">
      <c r="A19" s="16">
        <v>40795</v>
      </c>
      <c r="B19" s="6"/>
      <c r="C19" s="6"/>
      <c r="D19" s="32">
        <f>D18-E19-G18</f>
        <v>-92125.68</v>
      </c>
      <c r="E19" s="24">
        <v>4996.2299999999996</v>
      </c>
      <c r="F19" s="17"/>
      <c r="G19" s="6"/>
      <c r="H19" s="7"/>
      <c r="I19" s="30"/>
      <c r="L19" s="1">
        <v>9</v>
      </c>
      <c r="M19" s="8">
        <f t="shared" si="0"/>
        <v>0.75</v>
      </c>
    </row>
    <row r="20" spans="1:13">
      <c r="A20" s="16">
        <v>40795</v>
      </c>
      <c r="B20" s="6"/>
      <c r="C20" s="6"/>
      <c r="D20" s="6">
        <f>D19-E20</f>
        <v>-95157.2</v>
      </c>
      <c r="E20" s="24">
        <v>3031.52</v>
      </c>
      <c r="F20" s="17">
        <v>1</v>
      </c>
      <c r="G20" s="6">
        <v>1427</v>
      </c>
      <c r="H20" s="7"/>
      <c r="I20" s="30"/>
      <c r="L20" s="1">
        <v>9</v>
      </c>
      <c r="M20" s="8">
        <f t="shared" si="0"/>
        <v>0.75</v>
      </c>
    </row>
    <row r="21" spans="1:13">
      <c r="A21" s="16">
        <v>40817</v>
      </c>
      <c r="B21" s="6">
        <v>2823.64</v>
      </c>
      <c r="C21" s="6"/>
      <c r="D21" s="32">
        <f>D20+B21-G20</f>
        <v>-93760.56</v>
      </c>
      <c r="E21" s="6"/>
      <c r="F21" s="17"/>
      <c r="G21" s="6"/>
      <c r="H21" s="7"/>
      <c r="I21" s="30"/>
      <c r="L21" s="1">
        <v>9</v>
      </c>
      <c r="M21" s="8">
        <f t="shared" si="0"/>
        <v>0.75</v>
      </c>
    </row>
    <row r="22" spans="1:13">
      <c r="A22" s="16">
        <v>40817</v>
      </c>
      <c r="B22" s="6"/>
      <c r="C22" s="13">
        <v>251.37</v>
      </c>
      <c r="D22" s="6">
        <f>D21+C22</f>
        <v>-93509.19</v>
      </c>
      <c r="E22" s="6"/>
      <c r="F22" s="17"/>
      <c r="G22" s="6"/>
      <c r="H22" s="7"/>
      <c r="I22" s="30"/>
      <c r="L22" s="1">
        <v>9</v>
      </c>
      <c r="M22" s="8">
        <f t="shared" si="0"/>
        <v>0.75</v>
      </c>
    </row>
    <row r="23" spans="1:13">
      <c r="A23" s="16">
        <v>40840</v>
      </c>
      <c r="B23" s="6"/>
      <c r="C23" s="6"/>
      <c r="D23" s="6">
        <f>D22-E23</f>
        <v>-95622.34</v>
      </c>
      <c r="E23" s="24">
        <v>2113.15</v>
      </c>
      <c r="F23" s="17">
        <v>3</v>
      </c>
      <c r="G23" s="6">
        <v>4335</v>
      </c>
      <c r="H23" s="7"/>
      <c r="I23" s="30"/>
      <c r="L23" s="1">
        <v>9</v>
      </c>
      <c r="M23" s="8">
        <f t="shared" si="0"/>
        <v>0.75</v>
      </c>
    </row>
    <row r="24" spans="1:13">
      <c r="A24" s="16">
        <v>40909</v>
      </c>
      <c r="B24" s="6">
        <v>1904.95</v>
      </c>
      <c r="C24" s="6"/>
      <c r="D24" s="32">
        <f>D23+C24-G23</f>
        <v>-99957.34</v>
      </c>
      <c r="E24" s="6"/>
      <c r="F24" s="17"/>
      <c r="G24" s="6"/>
      <c r="H24" s="7"/>
      <c r="I24" s="7"/>
      <c r="L24" s="1">
        <v>8.75</v>
      </c>
      <c r="M24" s="8">
        <f t="shared" si="0"/>
        <v>0.72916666666666663</v>
      </c>
    </row>
    <row r="25" spans="1:13">
      <c r="A25" s="16">
        <v>40909</v>
      </c>
      <c r="B25" s="6"/>
      <c r="C25" s="13">
        <v>115.38</v>
      </c>
      <c r="D25" s="6">
        <f>D24+C25</f>
        <v>-99841.959999999992</v>
      </c>
      <c r="E25" s="6"/>
      <c r="F25" s="17">
        <v>3</v>
      </c>
      <c r="G25" s="6">
        <v>4399</v>
      </c>
      <c r="H25" s="7"/>
      <c r="I25" s="7"/>
      <c r="L25" s="1">
        <v>8.75</v>
      </c>
      <c r="M25" s="8">
        <f t="shared" si="0"/>
        <v>0.72916666666666663</v>
      </c>
    </row>
    <row r="26" spans="1:13">
      <c r="A26" s="16">
        <v>41000</v>
      </c>
      <c r="B26" s="6">
        <v>967.15</v>
      </c>
      <c r="C26" s="6"/>
      <c r="D26" s="32">
        <f>D25+B26-G25</f>
        <v>-103273.81</v>
      </c>
      <c r="E26" s="6"/>
      <c r="F26" s="17"/>
      <c r="G26" s="6"/>
      <c r="H26" s="7"/>
      <c r="I26" s="7"/>
      <c r="J26" s="18"/>
      <c r="K26" s="9"/>
      <c r="L26" s="1">
        <v>8.75</v>
      </c>
      <c r="M26" s="8">
        <f t="shared" si="0"/>
        <v>0.72916666666666663</v>
      </c>
    </row>
    <row r="27" spans="1:13">
      <c r="A27" s="16">
        <v>41000</v>
      </c>
      <c r="B27" s="6"/>
      <c r="C27" s="6">
        <v>-33.94</v>
      </c>
      <c r="D27" s="6">
        <f>D26+C27</f>
        <v>-103307.75</v>
      </c>
      <c r="E27" s="6"/>
      <c r="F27" s="17">
        <v>3</v>
      </c>
      <c r="G27" s="6">
        <v>4508</v>
      </c>
      <c r="H27" s="7"/>
      <c r="I27" s="7"/>
      <c r="J27" s="18"/>
      <c r="K27" s="9"/>
      <c r="L27" s="1">
        <v>8.75</v>
      </c>
      <c r="M27" s="8">
        <f t="shared" si="0"/>
        <v>0.72916666666666663</v>
      </c>
    </row>
    <row r="28" spans="1:13">
      <c r="A28" s="16">
        <v>41091</v>
      </c>
      <c r="B28" s="6">
        <v>761.81</v>
      </c>
      <c r="C28" s="6"/>
      <c r="D28" s="32">
        <f>D27+B28-G27</f>
        <v>-107053.94</v>
      </c>
      <c r="E28" s="6"/>
      <c r="F28" s="17"/>
      <c r="G28" s="6"/>
      <c r="H28" s="7"/>
      <c r="I28" s="7"/>
      <c r="J28" s="18"/>
      <c r="K28" s="9"/>
      <c r="L28" s="1">
        <v>8.5</v>
      </c>
      <c r="M28" s="8">
        <f t="shared" si="0"/>
        <v>0.70833333333333337</v>
      </c>
    </row>
    <row r="29" spans="1:13">
      <c r="A29" s="16">
        <v>41091</v>
      </c>
      <c r="B29" s="6"/>
      <c r="C29" s="6">
        <v>-101.39</v>
      </c>
      <c r="D29" s="6">
        <f>D28+C29</f>
        <v>-107155.33</v>
      </c>
      <c r="E29" s="6"/>
      <c r="F29" s="17">
        <v>3</v>
      </c>
      <c r="G29" s="6">
        <v>4584</v>
      </c>
      <c r="H29" s="7"/>
      <c r="I29" s="7"/>
      <c r="J29" s="18"/>
      <c r="K29" s="9"/>
      <c r="L29" s="1">
        <v>8.5</v>
      </c>
      <c r="M29" s="8">
        <f t="shared" si="0"/>
        <v>0.70833333333333337</v>
      </c>
    </row>
    <row r="30" spans="1:13">
      <c r="A30" s="16">
        <v>41183</v>
      </c>
      <c r="B30" s="6">
        <v>2096.58</v>
      </c>
      <c r="C30" s="6"/>
      <c r="D30" s="32">
        <f>D29+B30-G29</f>
        <v>-109642.75</v>
      </c>
      <c r="E30" s="6"/>
      <c r="F30" s="17"/>
      <c r="G30" s="6"/>
      <c r="H30" s="7"/>
      <c r="I30" s="7"/>
      <c r="J30" s="18"/>
      <c r="K30" s="9"/>
      <c r="L30" s="1">
        <v>8.5</v>
      </c>
      <c r="M30" s="8">
        <f t="shared" si="0"/>
        <v>0.70833333333333337</v>
      </c>
    </row>
    <row r="31" spans="1:13">
      <c r="A31" s="16">
        <v>41183</v>
      </c>
      <c r="B31" s="6"/>
      <c r="C31" s="6">
        <v>-16.91</v>
      </c>
      <c r="D31" s="6">
        <f>D30+C31</f>
        <v>-109659.66</v>
      </c>
      <c r="E31" s="6"/>
      <c r="F31" s="17">
        <v>3</v>
      </c>
      <c r="G31" s="6">
        <v>4691</v>
      </c>
      <c r="H31" s="7"/>
      <c r="I31" s="7"/>
      <c r="J31" s="18"/>
      <c r="K31" s="9"/>
      <c r="L31" s="1">
        <v>8.5</v>
      </c>
      <c r="M31" s="8">
        <f t="shared" si="0"/>
        <v>0.70833333333333337</v>
      </c>
    </row>
    <row r="32" spans="1:13">
      <c r="A32" s="16">
        <v>41275</v>
      </c>
      <c r="B32" s="6">
        <v>1294.48</v>
      </c>
      <c r="C32" s="6"/>
      <c r="D32" s="32">
        <f>D31+B32-G31</f>
        <v>-113056.18000000001</v>
      </c>
      <c r="E32" s="6"/>
      <c r="F32" s="17"/>
      <c r="G32" s="6"/>
      <c r="H32" s="6"/>
      <c r="I32" s="6"/>
      <c r="J32" s="18"/>
      <c r="K32" s="9"/>
      <c r="L32" s="1">
        <v>8.5</v>
      </c>
      <c r="M32" s="8">
        <f t="shared" si="0"/>
        <v>0.70833333333333337</v>
      </c>
    </row>
    <row r="33" spans="1:15">
      <c r="A33" s="16">
        <v>41275</v>
      </c>
      <c r="B33" s="6"/>
      <c r="C33" s="6">
        <v>-38.01</v>
      </c>
      <c r="D33" s="6">
        <f>D32+C33</f>
        <v>-113094.19</v>
      </c>
      <c r="E33" s="6"/>
      <c r="F33" s="17">
        <v>3</v>
      </c>
      <c r="G33" s="6">
        <v>4838</v>
      </c>
      <c r="H33" s="7"/>
      <c r="I33" s="7"/>
      <c r="J33" s="18"/>
      <c r="K33" s="9"/>
      <c r="L33" s="1">
        <v>8.5</v>
      </c>
      <c r="M33" s="8">
        <f t="shared" si="0"/>
        <v>0.70833333333333337</v>
      </c>
    </row>
    <row r="34" spans="1:15">
      <c r="A34" s="16">
        <v>41365</v>
      </c>
      <c r="B34" s="6">
        <v>1597.3</v>
      </c>
      <c r="C34" s="6"/>
      <c r="D34" s="32">
        <f>D33+B34-G33</f>
        <v>-116334.89</v>
      </c>
      <c r="E34" s="6"/>
      <c r="F34" s="17"/>
      <c r="G34" s="6"/>
      <c r="H34" s="7"/>
      <c r="I34" s="7"/>
      <c r="J34" s="18"/>
      <c r="K34" s="9"/>
      <c r="L34" s="1">
        <v>8.5</v>
      </c>
      <c r="M34" s="8">
        <f t="shared" si="0"/>
        <v>0.70833333333333337</v>
      </c>
    </row>
    <row r="35" spans="1:15">
      <c r="A35" s="16">
        <v>41365</v>
      </c>
      <c r="B35" s="6"/>
      <c r="C35" s="6">
        <v>-156.26</v>
      </c>
      <c r="D35" s="6">
        <f>D34+C35</f>
        <v>-116491.15</v>
      </c>
      <c r="E35" s="6"/>
      <c r="F35" s="17">
        <v>3</v>
      </c>
      <c r="G35" s="6">
        <v>4693</v>
      </c>
      <c r="H35" s="7"/>
      <c r="I35" s="7"/>
      <c r="J35" s="18"/>
      <c r="K35" s="9"/>
      <c r="L35" s="1">
        <v>8.5</v>
      </c>
      <c r="M35" s="8">
        <f t="shared" si="0"/>
        <v>0.70833333333333337</v>
      </c>
    </row>
    <row r="36" spans="1:15">
      <c r="A36" s="16">
        <v>41456</v>
      </c>
      <c r="B36" s="6">
        <v>2530.11</v>
      </c>
      <c r="C36" s="6"/>
      <c r="D36" s="32">
        <f>D35+B36-G35</f>
        <v>-118654.04</v>
      </c>
      <c r="E36" s="6"/>
      <c r="F36" s="17"/>
      <c r="G36" s="6"/>
      <c r="H36" s="7"/>
      <c r="I36" s="7"/>
      <c r="J36" s="18"/>
      <c r="K36" s="9"/>
      <c r="L36" s="1">
        <v>8</v>
      </c>
      <c r="M36" s="8">
        <f t="shared" si="0"/>
        <v>0.66666666666666663</v>
      </c>
    </row>
    <row r="37" spans="1:15">
      <c r="A37" s="16">
        <v>41456</v>
      </c>
      <c r="B37" s="6"/>
      <c r="C37" s="6">
        <v>-219.72</v>
      </c>
      <c r="D37" s="6">
        <f>D36+C37</f>
        <v>-118873.76</v>
      </c>
      <c r="E37" s="6"/>
      <c r="F37" s="17">
        <v>3</v>
      </c>
      <c r="G37" s="6">
        <v>4789</v>
      </c>
      <c r="H37" s="7"/>
      <c r="I37" s="7"/>
      <c r="J37" s="18"/>
      <c r="K37" s="9"/>
      <c r="L37" s="1">
        <v>8</v>
      </c>
      <c r="M37" s="8">
        <f t="shared" si="0"/>
        <v>0.66666666666666663</v>
      </c>
    </row>
    <row r="38" spans="1:15">
      <c r="A38" s="16">
        <v>41548</v>
      </c>
      <c r="B38" s="6">
        <v>2151.38</v>
      </c>
      <c r="C38" s="6"/>
      <c r="D38" s="32">
        <f>D37+B38-G37</f>
        <v>-121511.37999999999</v>
      </c>
      <c r="E38" s="6"/>
      <c r="F38" s="17"/>
      <c r="G38" s="6"/>
      <c r="H38" s="7"/>
      <c r="I38" s="7"/>
      <c r="J38" s="18"/>
      <c r="K38" s="9"/>
      <c r="L38" s="1">
        <v>8</v>
      </c>
      <c r="M38" s="8">
        <f t="shared" si="0"/>
        <v>0.66666666666666663</v>
      </c>
    </row>
    <row r="39" spans="1:15">
      <c r="A39" s="16">
        <v>41548</v>
      </c>
      <c r="B39" s="6"/>
      <c r="C39" s="6">
        <v>-295.58999999999997</v>
      </c>
      <c r="D39" s="6">
        <f>D38+C39</f>
        <v>-121806.96999999999</v>
      </c>
      <c r="E39" s="6"/>
      <c r="F39" s="17">
        <v>1</v>
      </c>
      <c r="G39" s="6">
        <v>1574</v>
      </c>
      <c r="H39" s="7"/>
      <c r="I39" s="7"/>
      <c r="J39" s="18"/>
      <c r="L39" s="1">
        <v>8</v>
      </c>
      <c r="M39" s="8">
        <f t="shared" si="0"/>
        <v>0.66666666666666663</v>
      </c>
    </row>
    <row r="40" spans="1:15">
      <c r="A40" s="16">
        <v>41579</v>
      </c>
      <c r="B40" s="6"/>
      <c r="C40" s="6"/>
      <c r="D40" s="32">
        <f>D39-E40-G39</f>
        <v>-123532.22999999998</v>
      </c>
      <c r="E40" s="6">
        <v>151.26</v>
      </c>
      <c r="F40" s="17"/>
      <c r="G40" s="6"/>
      <c r="H40" s="7"/>
      <c r="I40" s="7"/>
      <c r="J40" s="1" t="s">
        <v>19</v>
      </c>
      <c r="L40" s="1">
        <v>7.75</v>
      </c>
      <c r="M40" s="8">
        <f t="shared" si="0"/>
        <v>0.64583333333333337</v>
      </c>
    </row>
    <row r="41" spans="1:15">
      <c r="A41" s="16">
        <v>41583</v>
      </c>
      <c r="B41" s="6"/>
      <c r="C41" s="6"/>
      <c r="D41" s="6">
        <f t="shared" ref="D41:D44" si="1">D40-E41</f>
        <v>-123542.22999999998</v>
      </c>
      <c r="E41" s="6">
        <v>10</v>
      </c>
      <c r="F41" s="17"/>
      <c r="G41" s="6"/>
      <c r="H41" s="7"/>
      <c r="I41" s="7"/>
      <c r="J41" s="1" t="s">
        <v>56</v>
      </c>
      <c r="L41" s="1">
        <v>7.75</v>
      </c>
      <c r="M41" s="8">
        <f t="shared" ref="M41:M47" si="2">L41/12</f>
        <v>0.64583333333333337</v>
      </c>
    </row>
    <row r="42" spans="1:15">
      <c r="A42" s="16">
        <v>41583</v>
      </c>
      <c r="B42" s="6"/>
      <c r="C42" s="6"/>
      <c r="D42" s="6">
        <f t="shared" si="1"/>
        <v>-123552.22999999998</v>
      </c>
      <c r="E42" s="6">
        <v>10</v>
      </c>
      <c r="F42" s="17"/>
      <c r="G42" s="6"/>
      <c r="H42" s="7"/>
      <c r="I42" s="7"/>
      <c r="J42" s="1" t="s">
        <v>55</v>
      </c>
      <c r="L42" s="1">
        <v>7.75</v>
      </c>
      <c r="M42" s="8">
        <f t="shared" si="2"/>
        <v>0.64583333333333337</v>
      </c>
    </row>
    <row r="43" spans="1:15">
      <c r="A43" s="16">
        <v>41583</v>
      </c>
      <c r="B43" s="6"/>
      <c r="C43" s="6"/>
      <c r="D43" s="6">
        <f t="shared" si="1"/>
        <v>-123562.22999999998</v>
      </c>
      <c r="E43" s="6">
        <v>10</v>
      </c>
      <c r="F43" s="17"/>
      <c r="G43" s="6"/>
      <c r="H43" s="7"/>
      <c r="I43" s="7"/>
      <c r="J43" s="1" t="s">
        <v>54</v>
      </c>
      <c r="L43" s="1">
        <v>7.75</v>
      </c>
      <c r="M43" s="8">
        <f t="shared" si="2"/>
        <v>0.64583333333333337</v>
      </c>
    </row>
    <row r="44" spans="1:15">
      <c r="A44" s="16">
        <v>41596</v>
      </c>
      <c r="B44" s="6"/>
      <c r="C44" s="6"/>
      <c r="D44" s="6">
        <f t="shared" si="1"/>
        <v>-123613.48999999998</v>
      </c>
      <c r="E44" s="6">
        <v>51.26</v>
      </c>
      <c r="F44" s="17">
        <v>2</v>
      </c>
      <c r="G44" s="6">
        <v>3204</v>
      </c>
      <c r="H44" s="7"/>
      <c r="I44" s="7"/>
      <c r="J44" s="1" t="s">
        <v>57</v>
      </c>
      <c r="L44" s="1">
        <v>7.75</v>
      </c>
      <c r="M44" s="8">
        <f t="shared" si="2"/>
        <v>0.64583333333333337</v>
      </c>
    </row>
    <row r="45" spans="1:15">
      <c r="A45" s="16">
        <v>41640</v>
      </c>
      <c r="B45" s="6">
        <v>2279.52</v>
      </c>
      <c r="C45" s="6"/>
      <c r="D45" s="32">
        <f>D44+B45-G44</f>
        <v>-124537.96999999997</v>
      </c>
      <c r="E45" s="6"/>
      <c r="F45" s="17"/>
      <c r="G45" s="6"/>
      <c r="H45" s="7"/>
      <c r="I45" s="7"/>
      <c r="J45" s="18">
        <v>41658</v>
      </c>
      <c r="K45" s="9"/>
      <c r="L45" s="1">
        <v>7.75</v>
      </c>
      <c r="M45" s="8">
        <f t="shared" si="2"/>
        <v>0.64583333333333337</v>
      </c>
    </row>
    <row r="46" spans="1:15">
      <c r="A46" s="16">
        <v>41640</v>
      </c>
      <c r="B46" s="6"/>
      <c r="C46" s="6">
        <v>-392.95</v>
      </c>
      <c r="D46" s="6">
        <f>D45+C46</f>
        <v>-124930.91999999997</v>
      </c>
      <c r="E46" s="6"/>
      <c r="F46" s="17"/>
      <c r="G46" s="6"/>
      <c r="H46" s="7"/>
      <c r="I46" s="7"/>
      <c r="L46" s="1">
        <v>7.75</v>
      </c>
      <c r="M46" s="8">
        <f t="shared" si="2"/>
        <v>0.64583333333333337</v>
      </c>
      <c r="O46" s="25"/>
    </row>
    <row r="47" spans="1:15">
      <c r="A47" s="16">
        <v>41659</v>
      </c>
      <c r="B47" s="6"/>
      <c r="C47" s="6"/>
      <c r="D47" s="6">
        <f t="shared" ref="D47:D48" si="3">D46-E47</f>
        <v>-124940.91999999997</v>
      </c>
      <c r="E47" s="6">
        <v>10</v>
      </c>
      <c r="F47" s="17"/>
      <c r="G47" s="6"/>
      <c r="H47" s="7"/>
      <c r="I47" s="7"/>
      <c r="J47" s="1" t="s">
        <v>21</v>
      </c>
      <c r="L47" s="1">
        <v>7.75</v>
      </c>
      <c r="M47" s="8">
        <f t="shared" si="2"/>
        <v>0.64583333333333337</v>
      </c>
      <c r="O47" s="11"/>
    </row>
    <row r="48" spans="1:15">
      <c r="A48" s="16">
        <v>41663</v>
      </c>
      <c r="B48" s="6"/>
      <c r="C48" s="6"/>
      <c r="D48" s="6">
        <f t="shared" si="3"/>
        <v>-125790.91999999997</v>
      </c>
      <c r="E48" s="6">
        <v>850</v>
      </c>
      <c r="F48" s="17">
        <v>2</v>
      </c>
      <c r="G48" s="6">
        <v>2361</v>
      </c>
      <c r="H48" s="7"/>
      <c r="I48" s="7"/>
      <c r="J48" s="1" t="s">
        <v>21</v>
      </c>
      <c r="L48" s="1">
        <v>7.75</v>
      </c>
      <c r="M48" s="8">
        <f t="shared" si="0"/>
        <v>0.64583333333333337</v>
      </c>
      <c r="O48" s="11"/>
    </row>
    <row r="49" spans="1:17">
      <c r="A49" s="16">
        <v>41729</v>
      </c>
      <c r="B49" s="6"/>
      <c r="C49" s="6"/>
      <c r="D49" s="32">
        <f>D48-E49-G48</f>
        <v>-128401.91999999997</v>
      </c>
      <c r="E49" s="6">
        <v>250</v>
      </c>
      <c r="F49" s="17">
        <v>1</v>
      </c>
      <c r="G49" s="6">
        <v>1659</v>
      </c>
      <c r="H49" s="7"/>
      <c r="I49" s="7"/>
      <c r="J49" s="1" t="s">
        <v>22</v>
      </c>
      <c r="L49" s="1">
        <v>7.75</v>
      </c>
      <c r="M49" s="8">
        <f t="shared" si="0"/>
        <v>0.64583333333333337</v>
      </c>
      <c r="O49" s="25"/>
    </row>
    <row r="50" spans="1:17">
      <c r="A50" s="16">
        <v>41730</v>
      </c>
      <c r="B50" s="6">
        <v>1983.33</v>
      </c>
      <c r="C50" s="6"/>
      <c r="D50" s="32">
        <f>D49+B50-G49</f>
        <v>-128077.58999999997</v>
      </c>
      <c r="E50" s="6"/>
      <c r="F50" s="17"/>
      <c r="G50" s="6"/>
      <c r="H50" s="7"/>
      <c r="I50" s="7"/>
      <c r="L50" s="1">
        <v>7.75</v>
      </c>
      <c r="M50" s="8">
        <f t="shared" si="0"/>
        <v>0.64583333333333337</v>
      </c>
    </row>
    <row r="51" spans="1:17">
      <c r="A51" s="16">
        <v>41730</v>
      </c>
      <c r="B51" s="6"/>
      <c r="C51" s="6">
        <v>-30.34</v>
      </c>
      <c r="D51" s="6">
        <f>D50+C51</f>
        <v>-128107.92999999996</v>
      </c>
      <c r="E51" s="6"/>
      <c r="F51" s="17"/>
      <c r="G51" s="6"/>
      <c r="H51" s="7"/>
      <c r="I51" s="7"/>
      <c r="L51" s="1">
        <v>7.75</v>
      </c>
      <c r="M51" s="8">
        <f t="shared" si="0"/>
        <v>0.64583333333333337</v>
      </c>
    </row>
    <row r="52" spans="1:17">
      <c r="A52" s="16">
        <v>41757</v>
      </c>
      <c r="B52" s="6"/>
      <c r="C52" s="6"/>
      <c r="D52" s="6">
        <f t="shared" ref="D52" si="4">D51-E52</f>
        <v>-129323.81999999996</v>
      </c>
      <c r="E52" s="6">
        <v>1215.8900000000001</v>
      </c>
      <c r="F52" s="17">
        <v>2</v>
      </c>
      <c r="G52" s="6">
        <v>3277</v>
      </c>
      <c r="H52" s="7"/>
      <c r="I52" s="7"/>
      <c r="J52" s="1" t="s">
        <v>22</v>
      </c>
      <c r="L52" s="1">
        <v>7.75</v>
      </c>
      <c r="M52" s="8">
        <f t="shared" si="0"/>
        <v>0.64583333333333337</v>
      </c>
      <c r="Q52" s="11"/>
    </row>
    <row r="53" spans="1:17">
      <c r="A53" s="16">
        <v>41796</v>
      </c>
      <c r="B53" s="6"/>
      <c r="C53" s="6"/>
      <c r="D53" s="32">
        <f>D52-E53-G52</f>
        <v>-133000.81999999995</v>
      </c>
      <c r="E53" s="6">
        <v>400</v>
      </c>
      <c r="F53" s="17">
        <v>1</v>
      </c>
      <c r="G53" s="6">
        <v>1584</v>
      </c>
      <c r="H53" s="7"/>
      <c r="I53" s="7"/>
      <c r="J53" s="1" t="s">
        <v>46</v>
      </c>
      <c r="K53" s="11"/>
      <c r="L53" s="23">
        <v>7.4</v>
      </c>
      <c r="M53" s="8">
        <f t="shared" si="0"/>
        <v>0.6166666666666667</v>
      </c>
      <c r="Q53" s="11"/>
    </row>
    <row r="54" spans="1:17">
      <c r="A54" s="16">
        <v>41821</v>
      </c>
      <c r="B54" s="6">
        <v>1505.86</v>
      </c>
      <c r="C54" s="6"/>
      <c r="D54" s="32">
        <f>D53+B54-G53</f>
        <v>-133078.95999999996</v>
      </c>
      <c r="E54" s="6"/>
      <c r="F54" s="17"/>
      <c r="G54" s="6"/>
      <c r="H54" s="7"/>
      <c r="I54" s="7"/>
      <c r="L54" s="23">
        <v>7.4</v>
      </c>
      <c r="M54" s="8">
        <f t="shared" si="0"/>
        <v>0.6166666666666667</v>
      </c>
      <c r="Q54" s="11"/>
    </row>
    <row r="55" spans="1:17">
      <c r="A55" s="16">
        <v>41821</v>
      </c>
      <c r="B55" s="6"/>
      <c r="C55" s="6">
        <v>26.98</v>
      </c>
      <c r="D55" s="6">
        <f>D54+C55</f>
        <v>-133051.97999999995</v>
      </c>
      <c r="E55" s="6"/>
      <c r="F55" s="17">
        <v>3</v>
      </c>
      <c r="G55" s="6">
        <v>4908</v>
      </c>
      <c r="H55" s="7"/>
      <c r="I55" s="7"/>
      <c r="L55" s="23">
        <v>7.4</v>
      </c>
      <c r="M55" s="8">
        <f t="shared" si="0"/>
        <v>0.6166666666666667</v>
      </c>
    </row>
    <row r="56" spans="1:17">
      <c r="A56" s="16">
        <v>41913</v>
      </c>
      <c r="B56" s="6">
        <v>3261.74</v>
      </c>
      <c r="C56" s="6"/>
      <c r="D56" s="32">
        <f>D55+B56-G55</f>
        <v>-134698.23999999993</v>
      </c>
      <c r="E56" s="6"/>
      <c r="F56" s="17"/>
      <c r="G56" s="6"/>
      <c r="H56" s="7"/>
      <c r="I56" s="7"/>
      <c r="L56" s="23">
        <v>7.3</v>
      </c>
      <c r="M56" s="8">
        <f t="shared" si="0"/>
        <v>0.60833333333333328</v>
      </c>
      <c r="Q56" s="11"/>
    </row>
    <row r="57" spans="1:17">
      <c r="A57" s="16">
        <v>41913</v>
      </c>
      <c r="B57" s="6"/>
      <c r="C57" s="6">
        <v>49.95</v>
      </c>
      <c r="D57" s="6">
        <f>D56+C57</f>
        <v>-134648.28999999992</v>
      </c>
      <c r="E57" s="6"/>
      <c r="F57" s="17"/>
      <c r="G57" s="6"/>
      <c r="H57" s="7"/>
      <c r="I57" s="7"/>
      <c r="L57" s="23">
        <v>7.3</v>
      </c>
      <c r="M57" s="8">
        <f t="shared" si="0"/>
        <v>0.60833333333333328</v>
      </c>
    </row>
    <row r="58" spans="1:17">
      <c r="A58" s="16">
        <v>41922</v>
      </c>
      <c r="B58" s="6"/>
      <c r="C58" s="6"/>
      <c r="D58" s="6">
        <f t="shared" ref="D58:D59" si="5">D57-E58</f>
        <v>-136902.33999999991</v>
      </c>
      <c r="E58" s="6">
        <v>2254.0500000000002</v>
      </c>
      <c r="F58" s="17"/>
      <c r="G58" s="6"/>
      <c r="H58" s="7"/>
      <c r="I58" s="7"/>
      <c r="J58" s="1" t="s">
        <v>23</v>
      </c>
      <c r="L58" s="23">
        <v>7.3</v>
      </c>
      <c r="M58" s="8">
        <f t="shared" si="0"/>
        <v>0.60833333333333328</v>
      </c>
    </row>
    <row r="59" spans="1:17">
      <c r="A59" s="4">
        <v>41922</v>
      </c>
      <c r="B59" s="6"/>
      <c r="C59" s="6"/>
      <c r="D59" s="6">
        <f t="shared" si="5"/>
        <v>-137402.33999999991</v>
      </c>
      <c r="E59" s="6">
        <v>500</v>
      </c>
      <c r="F59" s="17">
        <v>1</v>
      </c>
      <c r="G59" s="6">
        <v>1671</v>
      </c>
      <c r="H59" s="7"/>
      <c r="I59" s="7"/>
      <c r="J59" s="1" t="s">
        <v>60</v>
      </c>
      <c r="L59" s="23">
        <v>7.3</v>
      </c>
      <c r="M59" s="8">
        <f t="shared" si="0"/>
        <v>0.60833333333333328</v>
      </c>
    </row>
    <row r="60" spans="1:17">
      <c r="A60" s="16">
        <v>41969</v>
      </c>
      <c r="B60" s="6"/>
      <c r="C60" s="6"/>
      <c r="D60" s="32">
        <f>D59-E60-G59</f>
        <v>-139517.4599999999</v>
      </c>
      <c r="E60" s="6">
        <v>444.12</v>
      </c>
      <c r="F60" s="17">
        <v>1</v>
      </c>
      <c r="G60" s="6">
        <v>1697</v>
      </c>
      <c r="H60" s="7"/>
      <c r="I60" s="7"/>
      <c r="J60" s="1" t="s">
        <v>45</v>
      </c>
      <c r="L60" s="23">
        <v>7.3</v>
      </c>
      <c r="M60" s="8">
        <f t="shared" si="0"/>
        <v>0.60833333333333328</v>
      </c>
      <c r="O60" s="11"/>
    </row>
    <row r="61" spans="1:17">
      <c r="A61" s="16">
        <v>41988</v>
      </c>
      <c r="B61" s="6"/>
      <c r="C61" s="6"/>
      <c r="D61" s="32">
        <f>D60-E61-G60</f>
        <v>-141658.5799999999</v>
      </c>
      <c r="E61" s="6">
        <v>444.12</v>
      </c>
      <c r="F61" s="17">
        <v>1</v>
      </c>
      <c r="G61" s="6">
        <v>1723</v>
      </c>
      <c r="H61" s="7"/>
      <c r="I61" s="7"/>
      <c r="J61" s="1" t="s">
        <v>20</v>
      </c>
      <c r="L61" s="23">
        <v>7.3</v>
      </c>
      <c r="M61" s="8">
        <f t="shared" si="0"/>
        <v>0.60833333333333328</v>
      </c>
      <c r="O61" s="11"/>
    </row>
    <row r="62" spans="1:17">
      <c r="A62" s="16">
        <v>42005</v>
      </c>
      <c r="B62" s="6">
        <v>4173.6499999999996</v>
      </c>
      <c r="C62" s="6"/>
      <c r="D62" s="32">
        <f>D61+B62-G61</f>
        <v>-139207.92999999991</v>
      </c>
      <c r="E62" s="6"/>
      <c r="F62" s="17"/>
      <c r="G62" s="6"/>
      <c r="H62" s="7"/>
      <c r="I62" s="7"/>
      <c r="K62" s="11"/>
      <c r="L62" s="23">
        <v>7.3</v>
      </c>
      <c r="M62" s="8">
        <f t="shared" si="0"/>
        <v>0.60833333333333328</v>
      </c>
      <c r="N62" s="9"/>
      <c r="O62" s="9"/>
      <c r="P62" s="9"/>
    </row>
    <row r="63" spans="1:17">
      <c r="A63" s="16">
        <v>42005</v>
      </c>
      <c r="B63" s="6"/>
      <c r="C63" s="6">
        <v>-427.82</v>
      </c>
      <c r="D63" s="6">
        <f>D62+C63</f>
        <v>-139635.74999999991</v>
      </c>
      <c r="E63" s="6"/>
      <c r="F63" s="17"/>
      <c r="G63" s="6"/>
      <c r="H63" s="7"/>
      <c r="I63" s="7"/>
      <c r="K63" s="11"/>
      <c r="L63" s="23">
        <v>7.3</v>
      </c>
      <c r="M63" s="8">
        <f t="shared" si="0"/>
        <v>0.60833333333333328</v>
      </c>
      <c r="N63" s="9"/>
      <c r="O63" s="25"/>
      <c r="P63" s="9"/>
    </row>
    <row r="64" spans="1:17">
      <c r="A64" s="16">
        <v>42018</v>
      </c>
      <c r="B64" s="6"/>
      <c r="C64" s="6"/>
      <c r="D64" s="6">
        <f t="shared" ref="D64" si="6">D63-E64</f>
        <v>-140079.88999999993</v>
      </c>
      <c r="E64" s="6">
        <v>444.14</v>
      </c>
      <c r="F64" s="17">
        <v>1</v>
      </c>
      <c r="G64" s="6">
        <v>1703</v>
      </c>
      <c r="H64" s="7"/>
      <c r="I64" s="7"/>
      <c r="J64" s="1" t="s">
        <v>20</v>
      </c>
      <c r="K64" s="11"/>
      <c r="L64" s="23">
        <v>7.3</v>
      </c>
      <c r="M64" s="8">
        <f t="shared" si="0"/>
        <v>0.60833333333333328</v>
      </c>
      <c r="N64" s="9"/>
      <c r="O64" s="25"/>
      <c r="P64" s="9"/>
    </row>
    <row r="65" spans="1:16">
      <c r="A65" s="16">
        <v>42052</v>
      </c>
      <c r="B65" s="6"/>
      <c r="C65" s="6"/>
      <c r="D65" s="32">
        <f t="shared" ref="D65:D66" si="7">D64-E65-G64</f>
        <v>-142227.00999999992</v>
      </c>
      <c r="E65" s="6">
        <v>444.12</v>
      </c>
      <c r="F65" s="17">
        <v>1</v>
      </c>
      <c r="G65" s="6">
        <v>1729</v>
      </c>
      <c r="H65" s="7"/>
      <c r="I65" s="7"/>
      <c r="J65" s="1" t="s">
        <v>45</v>
      </c>
      <c r="L65" s="23">
        <v>7.3</v>
      </c>
      <c r="M65" s="8">
        <f t="shared" si="0"/>
        <v>0.60833333333333328</v>
      </c>
      <c r="N65" s="9"/>
      <c r="O65" s="25"/>
      <c r="P65" s="9"/>
    </row>
    <row r="66" spans="1:16">
      <c r="A66" s="16">
        <v>42094</v>
      </c>
      <c r="B66" s="6"/>
      <c r="C66" s="6"/>
      <c r="D66" s="32">
        <f t="shared" si="7"/>
        <v>-144400.12999999992</v>
      </c>
      <c r="E66" s="6">
        <v>444.12</v>
      </c>
      <c r="F66" s="17">
        <v>1</v>
      </c>
      <c r="G66" s="6">
        <v>1756</v>
      </c>
      <c r="H66" s="7"/>
      <c r="I66" s="7"/>
      <c r="J66" s="1" t="s">
        <v>45</v>
      </c>
      <c r="K66" s="11"/>
      <c r="L66" s="23">
        <v>7.3</v>
      </c>
      <c r="M66" s="8">
        <f t="shared" si="0"/>
        <v>0.60833333333333328</v>
      </c>
      <c r="N66" s="9"/>
      <c r="O66" s="25"/>
      <c r="P66" s="9"/>
    </row>
    <row r="67" spans="1:16">
      <c r="A67" s="16">
        <v>42095</v>
      </c>
      <c r="B67" s="6">
        <v>3702.87</v>
      </c>
      <c r="C67" s="6"/>
      <c r="D67" s="32">
        <f>D66+B67-G66</f>
        <v>-142453.25999999992</v>
      </c>
      <c r="E67" s="6"/>
      <c r="F67" s="17"/>
      <c r="G67" s="6"/>
      <c r="H67" s="7"/>
      <c r="I67" s="7"/>
      <c r="L67" s="23">
        <v>7.3</v>
      </c>
      <c r="M67" s="8">
        <f t="shared" si="0"/>
        <v>0.60833333333333328</v>
      </c>
      <c r="N67" s="9"/>
      <c r="O67" s="9"/>
      <c r="P67" s="9"/>
    </row>
    <row r="68" spans="1:16">
      <c r="A68" s="16">
        <v>42095</v>
      </c>
      <c r="B68" s="6"/>
      <c r="C68" s="6">
        <v>-416.55</v>
      </c>
      <c r="D68" s="6">
        <f>D67+C68</f>
        <v>-142869.80999999991</v>
      </c>
      <c r="E68" s="6"/>
      <c r="F68" s="17">
        <v>2</v>
      </c>
      <c r="G68" s="6">
        <v>3522</v>
      </c>
      <c r="H68" s="7"/>
      <c r="I68" s="7"/>
      <c r="K68" s="11"/>
      <c r="L68" s="23">
        <v>7.3</v>
      </c>
      <c r="M68" s="8">
        <f t="shared" si="0"/>
        <v>0.60833333333333328</v>
      </c>
      <c r="N68" s="9"/>
      <c r="O68" s="25"/>
      <c r="P68" s="9"/>
    </row>
    <row r="69" spans="1:16">
      <c r="A69" s="16">
        <v>42160</v>
      </c>
      <c r="B69" s="6"/>
      <c r="C69" s="6"/>
      <c r="D69" s="32">
        <f>D68-E69-G68</f>
        <v>-146641.80999999991</v>
      </c>
      <c r="E69" s="6">
        <v>250</v>
      </c>
      <c r="F69" s="17">
        <v>1</v>
      </c>
      <c r="G69" s="6">
        <v>1783</v>
      </c>
      <c r="H69" s="7"/>
      <c r="I69" s="7"/>
      <c r="J69" s="1" t="s">
        <v>24</v>
      </c>
      <c r="K69" s="11"/>
      <c r="L69" s="23">
        <v>7.3</v>
      </c>
      <c r="M69" s="8">
        <f t="shared" si="0"/>
        <v>0.60833333333333328</v>
      </c>
      <c r="N69" s="9"/>
      <c r="O69" s="25"/>
      <c r="P69" s="9"/>
    </row>
    <row r="70" spans="1:16">
      <c r="A70" s="16">
        <v>42186</v>
      </c>
      <c r="B70" s="6">
        <v>2934.67</v>
      </c>
      <c r="C70" s="6"/>
      <c r="D70" s="32">
        <f>D69+B70-G69</f>
        <v>-145490.1399999999</v>
      </c>
      <c r="E70" s="6"/>
      <c r="F70" s="17"/>
      <c r="G70" s="6"/>
      <c r="H70" s="7"/>
      <c r="I70" s="7"/>
      <c r="K70" s="11"/>
      <c r="L70" s="23">
        <v>7.3</v>
      </c>
      <c r="M70" s="8">
        <f t="shared" si="0"/>
        <v>0.60833333333333328</v>
      </c>
      <c r="N70" s="9"/>
      <c r="O70" s="25"/>
      <c r="P70" s="9"/>
    </row>
    <row r="71" spans="1:16">
      <c r="A71" s="16">
        <v>42186</v>
      </c>
      <c r="B71" s="6"/>
      <c r="C71" s="6">
        <v>-583.79999999999995</v>
      </c>
      <c r="D71" s="6">
        <f>D70+C71</f>
        <v>-146073.93999999989</v>
      </c>
      <c r="E71" s="6"/>
      <c r="F71" s="17"/>
      <c r="G71" s="6"/>
      <c r="H71" s="7"/>
      <c r="I71" s="7"/>
      <c r="L71" s="23">
        <v>7.3</v>
      </c>
      <c r="M71" s="8">
        <f t="shared" si="0"/>
        <v>0.60833333333333328</v>
      </c>
      <c r="N71" s="9"/>
      <c r="O71" s="9"/>
      <c r="P71" s="9"/>
    </row>
    <row r="72" spans="1:16">
      <c r="A72" s="16">
        <v>42212</v>
      </c>
      <c r="B72" s="6"/>
      <c r="C72" s="6"/>
      <c r="D72" s="6">
        <f t="shared" ref="D72" si="8">D71-E72</f>
        <v>-146465.36999999988</v>
      </c>
      <c r="E72" s="6">
        <v>391.43</v>
      </c>
      <c r="F72" s="17">
        <v>1</v>
      </c>
      <c r="G72" s="6">
        <v>1781</v>
      </c>
      <c r="H72" s="7"/>
      <c r="I72" s="7"/>
      <c r="J72" s="1" t="s">
        <v>25</v>
      </c>
      <c r="L72" s="23">
        <v>7.3</v>
      </c>
      <c r="M72" s="8">
        <f t="shared" si="0"/>
        <v>0.60833333333333328</v>
      </c>
      <c r="N72" s="9"/>
      <c r="O72" s="9"/>
      <c r="P72" s="9"/>
    </row>
    <row r="73" spans="1:16">
      <c r="A73" s="16">
        <v>42223</v>
      </c>
      <c r="B73" s="6"/>
      <c r="C73" s="6"/>
      <c r="D73" s="32">
        <f t="shared" ref="D73:D74" si="9">D72-E73-G72</f>
        <v>-148637.79999999987</v>
      </c>
      <c r="E73" s="6">
        <v>391.43</v>
      </c>
      <c r="F73" s="17">
        <v>1</v>
      </c>
      <c r="G73" s="6">
        <v>1807</v>
      </c>
      <c r="H73" s="7"/>
      <c r="I73" s="7"/>
      <c r="J73" s="1" t="s">
        <v>25</v>
      </c>
      <c r="K73" s="11"/>
      <c r="L73" s="23">
        <v>7.3</v>
      </c>
      <c r="M73" s="8">
        <f t="shared" si="0"/>
        <v>0.60833333333333328</v>
      </c>
      <c r="N73" s="9"/>
      <c r="O73" s="25"/>
      <c r="P73" s="9"/>
    </row>
    <row r="74" spans="1:16">
      <c r="A74" s="16">
        <v>42254</v>
      </c>
      <c r="B74" s="6"/>
      <c r="C74" s="6"/>
      <c r="D74" s="32">
        <f t="shared" si="9"/>
        <v>-150836.22999999986</v>
      </c>
      <c r="E74" s="6">
        <v>391.43</v>
      </c>
      <c r="F74" s="17">
        <v>1</v>
      </c>
      <c r="G74" s="6">
        <v>1834</v>
      </c>
      <c r="H74" s="7"/>
      <c r="I74" s="7"/>
      <c r="J74" s="1" t="s">
        <v>25</v>
      </c>
      <c r="K74" s="11"/>
      <c r="L74" s="23">
        <v>7.3</v>
      </c>
      <c r="M74" s="8">
        <f t="shared" si="0"/>
        <v>0.60833333333333328</v>
      </c>
      <c r="N74" s="9"/>
      <c r="O74" s="25"/>
      <c r="P74" s="9"/>
    </row>
    <row r="75" spans="1:16">
      <c r="A75" s="16">
        <v>42278</v>
      </c>
      <c r="B75" s="6">
        <v>4421.46</v>
      </c>
      <c r="C75" s="6"/>
      <c r="D75" s="32">
        <f>D74+B75-G74</f>
        <v>-148248.76999999987</v>
      </c>
      <c r="E75" s="6"/>
      <c r="F75" s="17">
        <v>1</v>
      </c>
      <c r="G75" s="6">
        <v>1803</v>
      </c>
      <c r="H75" s="7"/>
      <c r="I75" s="7"/>
      <c r="K75" s="11"/>
      <c r="L75" s="23">
        <v>7.3</v>
      </c>
      <c r="M75" s="8">
        <f t="shared" si="0"/>
        <v>0.60833333333333328</v>
      </c>
      <c r="N75" s="9"/>
      <c r="O75" s="25"/>
      <c r="P75" s="9"/>
    </row>
    <row r="76" spans="1:16">
      <c r="A76" s="16">
        <v>42278</v>
      </c>
      <c r="B76" s="6"/>
      <c r="C76" s="6">
        <v>-734.94</v>
      </c>
      <c r="D76" s="6">
        <f>D75+C76</f>
        <v>-148983.70999999988</v>
      </c>
      <c r="E76" s="6"/>
      <c r="F76" s="17"/>
      <c r="G76" s="6"/>
      <c r="H76" s="7"/>
      <c r="I76" s="7"/>
      <c r="K76" s="11"/>
      <c r="L76" s="23">
        <v>7.3</v>
      </c>
      <c r="M76" s="8">
        <f t="shared" si="0"/>
        <v>0.60833333333333328</v>
      </c>
      <c r="N76" s="9"/>
      <c r="O76" s="25"/>
      <c r="P76" s="9"/>
    </row>
    <row r="77" spans="1:16">
      <c r="A77" s="16">
        <v>42288</v>
      </c>
      <c r="B77" s="6"/>
      <c r="C77" s="6"/>
      <c r="D77" s="6">
        <f t="shared" ref="D77:D78" si="10">D76-E77</f>
        <v>-149375.13999999987</v>
      </c>
      <c r="E77" s="6">
        <v>391.43</v>
      </c>
      <c r="F77" s="17"/>
      <c r="G77" s="6"/>
      <c r="H77" s="7"/>
      <c r="I77" s="7"/>
      <c r="J77" s="1" t="s">
        <v>25</v>
      </c>
      <c r="L77" s="23">
        <v>7.3</v>
      </c>
      <c r="M77" s="8">
        <f t="shared" si="0"/>
        <v>0.60833333333333328</v>
      </c>
      <c r="N77" s="9"/>
      <c r="O77" s="9"/>
      <c r="P77" s="9"/>
    </row>
    <row r="78" spans="1:16">
      <c r="A78" s="16">
        <v>42330</v>
      </c>
      <c r="B78" s="6"/>
      <c r="C78" s="6"/>
      <c r="D78" s="6">
        <f t="shared" si="10"/>
        <v>-149793.49999999985</v>
      </c>
      <c r="E78" s="6">
        <v>418.36</v>
      </c>
      <c r="F78" s="17">
        <v>1</v>
      </c>
      <c r="G78" s="6">
        <v>1821</v>
      </c>
      <c r="H78" s="7"/>
      <c r="I78" s="7"/>
      <c r="J78" s="1" t="s">
        <v>25</v>
      </c>
      <c r="K78" s="11"/>
      <c r="L78" s="23">
        <v>7.3</v>
      </c>
      <c r="M78" s="8">
        <f t="shared" si="0"/>
        <v>0.60833333333333328</v>
      </c>
      <c r="N78" s="9"/>
      <c r="O78" s="25"/>
      <c r="P78" s="9"/>
    </row>
    <row r="79" spans="1:16">
      <c r="A79" s="16">
        <v>42340</v>
      </c>
      <c r="B79" s="6"/>
      <c r="C79" s="6"/>
      <c r="D79" s="32">
        <f t="shared" ref="D79" si="11">D78-E79-G78</f>
        <v>-152032.85999999984</v>
      </c>
      <c r="E79" s="6">
        <v>418.36</v>
      </c>
      <c r="F79" s="17">
        <v>1</v>
      </c>
      <c r="G79" s="6">
        <v>1849</v>
      </c>
      <c r="H79" s="7"/>
      <c r="I79" s="7"/>
      <c r="J79" s="1" t="s">
        <v>25</v>
      </c>
      <c r="K79" s="11"/>
      <c r="L79" s="23">
        <v>7.3</v>
      </c>
      <c r="M79" s="8">
        <f t="shared" si="0"/>
        <v>0.60833333333333328</v>
      </c>
      <c r="N79" s="9"/>
      <c r="O79" s="25"/>
      <c r="P79" s="9"/>
    </row>
    <row r="80" spans="1:16">
      <c r="A80" s="16">
        <v>42370</v>
      </c>
      <c r="B80" s="6">
        <v>5279</v>
      </c>
      <c r="C80" s="6"/>
      <c r="D80" s="32">
        <f>D79+B80-G79</f>
        <v>-148602.85999999984</v>
      </c>
      <c r="E80" s="6"/>
      <c r="F80" s="17"/>
      <c r="G80" s="6"/>
      <c r="H80" s="7"/>
      <c r="I80" s="7"/>
      <c r="L80" s="23">
        <v>7.3</v>
      </c>
      <c r="M80" s="8">
        <f t="shared" si="0"/>
        <v>0.60833333333333328</v>
      </c>
    </row>
    <row r="81" spans="1:15">
      <c r="A81" s="16">
        <v>42370</v>
      </c>
      <c r="B81" s="6"/>
      <c r="C81" s="6">
        <v>13.88</v>
      </c>
      <c r="D81" s="6">
        <f>D80+C81</f>
        <v>-148588.97999999984</v>
      </c>
      <c r="E81" s="6"/>
      <c r="F81" s="17">
        <v>1</v>
      </c>
      <c r="G81" s="6">
        <v>1807</v>
      </c>
      <c r="H81" s="7"/>
      <c r="I81" s="7"/>
      <c r="L81" s="23">
        <v>7.3</v>
      </c>
      <c r="M81" s="8">
        <f t="shared" si="0"/>
        <v>0.60833333333333328</v>
      </c>
    </row>
    <row r="82" spans="1:15">
      <c r="A82" s="16">
        <v>42412</v>
      </c>
      <c r="B82" s="19"/>
      <c r="C82" s="19"/>
      <c r="D82" s="32">
        <f t="shared" ref="D82" si="12">D81-E82-G81</f>
        <v>-150815.97999999984</v>
      </c>
      <c r="E82" s="6">
        <v>420</v>
      </c>
      <c r="F82" s="17">
        <v>2</v>
      </c>
      <c r="G82" s="6">
        <v>3655</v>
      </c>
      <c r="H82" s="7"/>
      <c r="I82" s="7"/>
      <c r="J82" s="1" t="s">
        <v>25</v>
      </c>
      <c r="K82" s="11"/>
      <c r="L82" s="23">
        <v>7.3</v>
      </c>
      <c r="M82" s="8">
        <f t="shared" ref="M82:M160" si="13">L82/12</f>
        <v>0.60833333333333328</v>
      </c>
      <c r="O82" s="11"/>
    </row>
    <row r="83" spans="1:15">
      <c r="A83" s="16">
        <v>42461</v>
      </c>
      <c r="B83" s="6">
        <v>1058.6099999999999</v>
      </c>
      <c r="C83" s="6"/>
      <c r="D83" s="32">
        <f>D82+B83-G82</f>
        <v>-153412.36999999985</v>
      </c>
      <c r="E83" s="6"/>
      <c r="F83" s="17"/>
      <c r="G83" s="6"/>
      <c r="H83" s="7"/>
      <c r="I83" s="7"/>
      <c r="L83" s="23">
        <v>7.25</v>
      </c>
      <c r="M83" s="8">
        <f t="shared" si="13"/>
        <v>0.60416666666666663</v>
      </c>
    </row>
    <row r="84" spans="1:15">
      <c r="A84" s="16">
        <v>42461</v>
      </c>
      <c r="B84" s="6"/>
      <c r="C84" s="6">
        <v>-160.13999999999999</v>
      </c>
      <c r="D84" s="6">
        <f>D83+C84</f>
        <v>-153572.50999999986</v>
      </c>
      <c r="E84" s="6"/>
      <c r="F84" s="17"/>
      <c r="G84" s="6"/>
      <c r="H84" s="7"/>
      <c r="I84" s="7"/>
      <c r="L84" s="23">
        <v>7.25</v>
      </c>
      <c r="M84" s="8">
        <f t="shared" si="13"/>
        <v>0.60416666666666663</v>
      </c>
    </row>
    <row r="85" spans="1:15">
      <c r="A85" s="16">
        <v>42464</v>
      </c>
      <c r="B85" s="19"/>
      <c r="C85" s="19"/>
      <c r="D85" s="6">
        <f t="shared" ref="D85:D89" si="14">D84-E85</f>
        <v>-153991.91999999987</v>
      </c>
      <c r="E85" s="6">
        <v>419.41</v>
      </c>
      <c r="F85" s="17"/>
      <c r="G85" s="6"/>
      <c r="H85" s="7"/>
      <c r="I85" s="7"/>
      <c r="J85" s="1" t="s">
        <v>25</v>
      </c>
      <c r="K85" s="11"/>
      <c r="L85" s="23">
        <v>7.25</v>
      </c>
      <c r="M85" s="8">
        <f t="shared" si="13"/>
        <v>0.60416666666666663</v>
      </c>
      <c r="O85" s="11"/>
    </row>
    <row r="86" spans="1:15" s="9" customFormat="1">
      <c r="A86" s="16">
        <v>42483</v>
      </c>
      <c r="B86" s="19"/>
      <c r="C86" s="19"/>
      <c r="D86" s="6">
        <f t="shared" si="14"/>
        <v>-154411.77999999985</v>
      </c>
      <c r="E86" s="6">
        <v>419.86</v>
      </c>
      <c r="F86" s="17"/>
      <c r="G86" s="6"/>
      <c r="H86" s="7"/>
      <c r="I86" s="7"/>
      <c r="J86" s="1" t="s">
        <v>25</v>
      </c>
      <c r="K86" s="25"/>
      <c r="L86" s="23">
        <v>7.25</v>
      </c>
      <c r="M86" s="8">
        <f t="shared" si="13"/>
        <v>0.60416666666666663</v>
      </c>
      <c r="O86" s="25"/>
    </row>
    <row r="87" spans="1:15" s="9" customFormat="1">
      <c r="A87" s="16">
        <v>42485</v>
      </c>
      <c r="B87" s="19"/>
      <c r="C87" s="19"/>
      <c r="D87" s="6">
        <f t="shared" si="14"/>
        <v>-154830.13999999984</v>
      </c>
      <c r="E87" s="6">
        <v>418.36</v>
      </c>
      <c r="F87" s="17">
        <v>2</v>
      </c>
      <c r="G87" s="6">
        <v>3752</v>
      </c>
      <c r="H87" s="7"/>
      <c r="I87" s="7"/>
      <c r="J87" s="1" t="s">
        <v>25</v>
      </c>
      <c r="K87" s="25"/>
      <c r="L87" s="23">
        <v>7.25</v>
      </c>
      <c r="M87" s="8">
        <f t="shared" si="13"/>
        <v>0.60416666666666663</v>
      </c>
      <c r="O87" s="25"/>
    </row>
    <row r="88" spans="1:15" s="9" customFormat="1">
      <c r="A88" s="16">
        <v>42544</v>
      </c>
      <c r="B88" s="19"/>
      <c r="C88" s="19"/>
      <c r="D88" s="32">
        <f>D87-E88-G87</f>
        <v>-159001.54999999984</v>
      </c>
      <c r="E88" s="6">
        <v>419.41</v>
      </c>
      <c r="F88" s="17"/>
      <c r="G88" s="6"/>
      <c r="H88" s="7"/>
      <c r="I88" s="7"/>
      <c r="J88" s="1" t="s">
        <v>25</v>
      </c>
      <c r="K88" s="25"/>
      <c r="L88" s="23">
        <v>7.25</v>
      </c>
      <c r="M88" s="8">
        <f t="shared" si="13"/>
        <v>0.60416666666666663</v>
      </c>
      <c r="O88" s="25"/>
    </row>
    <row r="89" spans="1:15">
      <c r="A89" s="16">
        <v>42551</v>
      </c>
      <c r="B89" s="19"/>
      <c r="C89" s="19"/>
      <c r="D89" s="6">
        <f t="shared" si="14"/>
        <v>-159419.90999999983</v>
      </c>
      <c r="E89" s="6">
        <v>418.36</v>
      </c>
      <c r="F89" s="17">
        <v>1</v>
      </c>
      <c r="G89" s="6">
        <v>1926</v>
      </c>
      <c r="H89" s="7"/>
      <c r="I89" s="7"/>
      <c r="J89" s="1" t="s">
        <v>25</v>
      </c>
      <c r="K89" s="11"/>
      <c r="L89" s="23">
        <v>7.25</v>
      </c>
      <c r="M89" s="8">
        <f t="shared" si="13"/>
        <v>0.60416666666666663</v>
      </c>
      <c r="O89" s="11"/>
    </row>
    <row r="90" spans="1:15">
      <c r="A90" s="16">
        <v>42552</v>
      </c>
      <c r="B90" s="6">
        <v>6245.15</v>
      </c>
      <c r="C90" s="6"/>
      <c r="D90" s="32">
        <f>D89+B90-G89</f>
        <v>-155100.75999999983</v>
      </c>
      <c r="E90" s="6"/>
      <c r="F90" s="17"/>
      <c r="G90" s="6"/>
      <c r="H90" s="7"/>
      <c r="I90" s="7"/>
      <c r="L90" s="23">
        <v>7.25</v>
      </c>
      <c r="M90" s="8">
        <f t="shared" si="13"/>
        <v>0.60416666666666663</v>
      </c>
    </row>
    <row r="91" spans="1:15">
      <c r="A91" s="16">
        <v>42552</v>
      </c>
      <c r="B91" s="6"/>
      <c r="C91" s="6">
        <v>-1954.69</v>
      </c>
      <c r="D91" s="6">
        <f>D90+C91</f>
        <v>-157055.44999999984</v>
      </c>
      <c r="E91" s="6"/>
      <c r="F91" s="17"/>
      <c r="G91" s="6"/>
      <c r="H91" s="7"/>
      <c r="I91" s="7"/>
      <c r="L91" s="23">
        <v>7.25</v>
      </c>
      <c r="M91" s="8">
        <f t="shared" si="13"/>
        <v>0.60416666666666663</v>
      </c>
    </row>
    <row r="92" spans="1:15">
      <c r="A92" s="16">
        <v>42564</v>
      </c>
      <c r="B92" s="19"/>
      <c r="C92" s="19"/>
      <c r="D92" s="6">
        <f t="shared" ref="D92" si="15">D91-E92</f>
        <v>-157473.80999999982</v>
      </c>
      <c r="E92" s="6">
        <v>418.36</v>
      </c>
      <c r="F92" s="17">
        <v>1</v>
      </c>
      <c r="G92" s="6">
        <v>1902</v>
      </c>
      <c r="H92" s="7"/>
      <c r="I92" s="7"/>
      <c r="J92" s="1" t="s">
        <v>25</v>
      </c>
      <c r="K92" s="11"/>
      <c r="L92" s="23">
        <v>7.25</v>
      </c>
      <c r="M92" s="8">
        <f t="shared" si="13"/>
        <v>0.60416666666666663</v>
      </c>
      <c r="O92" s="11"/>
    </row>
    <row r="93" spans="1:15">
      <c r="A93" s="16">
        <v>42588</v>
      </c>
      <c r="B93" s="19"/>
      <c r="C93" s="19"/>
      <c r="D93" s="32">
        <f>D92-E93-G92</f>
        <v>-159794.16999999981</v>
      </c>
      <c r="E93" s="6">
        <v>418.36</v>
      </c>
      <c r="F93" s="17">
        <v>2</v>
      </c>
      <c r="G93" s="6">
        <v>3872</v>
      </c>
      <c r="H93" s="7"/>
      <c r="I93" s="7"/>
      <c r="J93" s="1" t="s">
        <v>25</v>
      </c>
      <c r="K93" s="11"/>
      <c r="L93" s="23">
        <v>7.25</v>
      </c>
      <c r="M93" s="8">
        <f t="shared" si="13"/>
        <v>0.60416666666666663</v>
      </c>
      <c r="O93" s="11"/>
    </row>
    <row r="94" spans="1:15">
      <c r="A94" s="16">
        <v>42644</v>
      </c>
      <c r="B94" s="6">
        <v>6838.79</v>
      </c>
      <c r="C94" s="6"/>
      <c r="D94" s="32">
        <f>D93+B94-G93</f>
        <v>-156827.3799999998</v>
      </c>
      <c r="E94" s="6"/>
      <c r="F94" s="17"/>
      <c r="G94" s="6"/>
      <c r="H94" s="7"/>
      <c r="I94" s="7"/>
      <c r="L94" s="23">
        <v>7.25</v>
      </c>
      <c r="M94" s="8">
        <f t="shared" si="13"/>
        <v>0.60416666666666663</v>
      </c>
    </row>
    <row r="95" spans="1:15">
      <c r="A95" s="16">
        <v>42644</v>
      </c>
      <c r="B95" s="19"/>
      <c r="C95" s="19">
        <v>-681.29</v>
      </c>
      <c r="D95" s="6">
        <f>D94+C95</f>
        <v>-157508.66999999981</v>
      </c>
      <c r="E95" s="6"/>
      <c r="F95" s="17">
        <v>2</v>
      </c>
      <c r="G95" s="6">
        <v>3817</v>
      </c>
      <c r="H95" s="7"/>
      <c r="I95" s="7"/>
      <c r="L95" s="23">
        <v>7.25</v>
      </c>
      <c r="M95" s="8">
        <f t="shared" si="13"/>
        <v>0.60416666666666663</v>
      </c>
    </row>
    <row r="96" spans="1:15">
      <c r="A96" s="16">
        <v>42716</v>
      </c>
      <c r="B96" s="19"/>
      <c r="C96" s="19"/>
      <c r="D96" s="32">
        <f>D95-E96-G95</f>
        <v>-161744.0299999998</v>
      </c>
      <c r="E96" s="6">
        <v>418.36</v>
      </c>
      <c r="F96" s="17">
        <v>1</v>
      </c>
      <c r="G96" s="6">
        <v>1954</v>
      </c>
      <c r="H96" s="7"/>
      <c r="I96" s="7"/>
      <c r="J96" s="1" t="s">
        <v>25</v>
      </c>
      <c r="L96" s="23">
        <v>7.25</v>
      </c>
      <c r="M96" s="8">
        <f t="shared" si="13"/>
        <v>0.60416666666666663</v>
      </c>
      <c r="O96" s="11"/>
    </row>
    <row r="97" spans="1:15">
      <c r="A97" s="16">
        <v>42736</v>
      </c>
      <c r="B97" s="19">
        <v>5802.51</v>
      </c>
      <c r="C97" s="19"/>
      <c r="D97" s="32">
        <f>D96+B97-G96</f>
        <v>-157895.51999999979</v>
      </c>
      <c r="E97" s="6"/>
      <c r="F97" s="17"/>
      <c r="G97" s="6"/>
      <c r="H97" s="7"/>
      <c r="I97" s="7"/>
      <c r="L97" s="1">
        <v>7.01</v>
      </c>
      <c r="M97" s="8">
        <f t="shared" si="13"/>
        <v>0.58416666666666661</v>
      </c>
    </row>
    <row r="98" spans="1:15">
      <c r="A98" s="16">
        <v>42736</v>
      </c>
      <c r="B98" s="19"/>
      <c r="C98" s="19">
        <v>-804.39</v>
      </c>
      <c r="D98" s="6">
        <f>D97+C98</f>
        <v>-158699.9099999998</v>
      </c>
      <c r="E98" s="6"/>
      <c r="F98" s="17">
        <v>3</v>
      </c>
      <c r="G98" s="6">
        <v>5593</v>
      </c>
      <c r="H98" s="7"/>
      <c r="I98" s="7"/>
      <c r="L98" s="1">
        <v>7.01</v>
      </c>
      <c r="M98" s="8">
        <f t="shared" si="13"/>
        <v>0.58416666666666661</v>
      </c>
    </row>
    <row r="99" spans="1:15">
      <c r="A99" s="16">
        <v>42826</v>
      </c>
      <c r="B99" s="19">
        <v>2958.42</v>
      </c>
      <c r="C99" s="19"/>
      <c r="D99" s="32">
        <f>D98+B99-G98</f>
        <v>-161334.48999999979</v>
      </c>
      <c r="E99" s="6"/>
      <c r="F99" s="17"/>
      <c r="G99" s="6"/>
      <c r="H99" s="7"/>
      <c r="I99" s="7"/>
      <c r="L99" s="1">
        <v>7.01</v>
      </c>
      <c r="M99" s="8">
        <f t="shared" si="13"/>
        <v>0.58416666666666661</v>
      </c>
    </row>
    <row r="100" spans="1:15">
      <c r="A100" s="16">
        <v>42826</v>
      </c>
      <c r="B100" s="19"/>
      <c r="C100" s="19">
        <v>-531.34</v>
      </c>
      <c r="D100" s="6">
        <f>D99+C100</f>
        <v>-161865.82999999978</v>
      </c>
      <c r="E100" s="6"/>
      <c r="F100" s="17">
        <v>3</v>
      </c>
      <c r="G100" s="6">
        <v>5705</v>
      </c>
      <c r="H100" s="7"/>
      <c r="I100" s="7"/>
      <c r="L100" s="1">
        <v>7.01</v>
      </c>
      <c r="M100" s="8">
        <f t="shared" si="13"/>
        <v>0.58416666666666661</v>
      </c>
    </row>
    <row r="101" spans="1:15">
      <c r="A101" s="16">
        <v>42917</v>
      </c>
      <c r="B101" s="19">
        <v>2805.48</v>
      </c>
      <c r="C101" s="19"/>
      <c r="D101" s="32">
        <f>D100+B101-G100</f>
        <v>-164765.34999999977</v>
      </c>
      <c r="E101" s="6"/>
      <c r="F101" s="17"/>
      <c r="G101" s="6"/>
      <c r="H101" s="7"/>
      <c r="I101" s="7"/>
      <c r="L101" s="1">
        <v>7.01</v>
      </c>
      <c r="M101" s="8">
        <f t="shared" si="13"/>
        <v>0.58416666666666661</v>
      </c>
    </row>
    <row r="102" spans="1:15">
      <c r="A102" s="16">
        <v>42917</v>
      </c>
      <c r="B102" s="19"/>
      <c r="C102" s="19">
        <v>118.34</v>
      </c>
      <c r="D102" s="6">
        <f>D101+C102</f>
        <v>-164647.00999999978</v>
      </c>
      <c r="E102" s="6"/>
      <c r="F102" s="17">
        <v>3</v>
      </c>
      <c r="G102" s="6">
        <v>5803</v>
      </c>
      <c r="H102" s="7"/>
      <c r="I102" s="7"/>
      <c r="L102" s="1">
        <v>7.01</v>
      </c>
      <c r="M102" s="8">
        <f t="shared" si="13"/>
        <v>0.58416666666666661</v>
      </c>
    </row>
    <row r="103" spans="1:15">
      <c r="A103" s="16">
        <v>43009</v>
      </c>
      <c r="B103" s="19">
        <v>3180</v>
      </c>
      <c r="C103" s="19"/>
      <c r="D103" s="32">
        <f>D102+B103-G102</f>
        <v>-167270.00999999978</v>
      </c>
      <c r="E103" s="6"/>
      <c r="F103" s="17"/>
      <c r="G103" s="6"/>
      <c r="H103" s="7"/>
      <c r="I103" s="7"/>
      <c r="K103" s="11"/>
      <c r="L103" s="1">
        <v>7.01</v>
      </c>
      <c r="M103" s="8">
        <f t="shared" si="13"/>
        <v>0.58416666666666661</v>
      </c>
      <c r="O103" s="25"/>
    </row>
    <row r="104" spans="1:15">
      <c r="A104" s="16">
        <v>43009</v>
      </c>
      <c r="B104" s="19"/>
      <c r="C104" s="19">
        <v>388.27</v>
      </c>
      <c r="D104" s="6">
        <f>D103+C104</f>
        <v>-166881.73999999979</v>
      </c>
      <c r="E104" s="6"/>
      <c r="F104" s="17"/>
      <c r="G104" s="6"/>
      <c r="H104" s="7"/>
      <c r="I104" s="7"/>
      <c r="K104" s="11"/>
      <c r="L104" s="1">
        <v>7.01</v>
      </c>
      <c r="M104" s="8">
        <f t="shared" si="13"/>
        <v>0.58416666666666661</v>
      </c>
      <c r="O104" s="11"/>
    </row>
    <row r="105" spans="1:15">
      <c r="A105" s="16">
        <v>43032</v>
      </c>
      <c r="B105" s="19"/>
      <c r="C105" s="19"/>
      <c r="D105" s="6">
        <f t="shared" ref="D105:D109" si="16">D104-E105</f>
        <v>-168115.58999999979</v>
      </c>
      <c r="E105" s="6">
        <v>1233.8499999999999</v>
      </c>
      <c r="F105" s="17">
        <v>1</v>
      </c>
      <c r="G105" s="6">
        <v>1964</v>
      </c>
      <c r="H105" s="7"/>
      <c r="I105" s="7"/>
      <c r="J105" s="25" t="s">
        <v>61</v>
      </c>
      <c r="K105" s="11"/>
      <c r="L105" s="1">
        <v>7.01</v>
      </c>
      <c r="M105" s="8">
        <f t="shared" si="13"/>
        <v>0.58416666666666661</v>
      </c>
      <c r="O105" s="11"/>
    </row>
    <row r="106" spans="1:15">
      <c r="A106" s="16">
        <v>43068</v>
      </c>
      <c r="B106" s="19"/>
      <c r="C106" s="19"/>
      <c r="D106" s="32">
        <f>D105-E106-G105</f>
        <v>-170991.55999999979</v>
      </c>
      <c r="E106" s="6">
        <v>911.97</v>
      </c>
      <c r="F106" s="17"/>
      <c r="G106" s="6"/>
      <c r="H106" s="7"/>
      <c r="I106" s="7"/>
      <c r="J106" s="25" t="s">
        <v>61</v>
      </c>
      <c r="K106" s="11"/>
      <c r="L106" s="1">
        <v>7.01</v>
      </c>
      <c r="M106" s="8">
        <f t="shared" si="13"/>
        <v>0.58416666666666661</v>
      </c>
      <c r="O106" s="11"/>
    </row>
    <row r="107" spans="1:15">
      <c r="A107" s="16">
        <v>43045</v>
      </c>
      <c r="B107" s="19"/>
      <c r="C107" s="19"/>
      <c r="D107" s="6">
        <f t="shared" si="16"/>
        <v>-175534.39999999979</v>
      </c>
      <c r="E107" s="6">
        <v>4542.84</v>
      </c>
      <c r="F107" s="17">
        <v>1</v>
      </c>
      <c r="G107" s="6">
        <v>2060</v>
      </c>
      <c r="H107" s="7"/>
      <c r="I107" s="7"/>
      <c r="J107" s="1" t="s">
        <v>26</v>
      </c>
      <c r="K107" s="11"/>
      <c r="L107" s="1">
        <v>7.01</v>
      </c>
      <c r="M107" s="8">
        <f t="shared" si="13"/>
        <v>0.58416666666666661</v>
      </c>
      <c r="O107" s="11"/>
    </row>
    <row r="108" spans="1:15">
      <c r="A108" s="16">
        <v>43098</v>
      </c>
      <c r="B108" s="19"/>
      <c r="C108" s="19"/>
      <c r="D108" s="32">
        <f>D107-E108-G107</f>
        <v>-178667.30999999979</v>
      </c>
      <c r="E108" s="6">
        <v>1072.9100000000001</v>
      </c>
      <c r="F108" s="17"/>
      <c r="G108" s="6"/>
      <c r="H108" s="7"/>
      <c r="I108" s="7"/>
      <c r="J108" s="25" t="s">
        <v>61</v>
      </c>
      <c r="K108" s="11"/>
      <c r="L108" s="1">
        <v>7.01</v>
      </c>
      <c r="M108" s="8">
        <f t="shared" si="13"/>
        <v>0.58416666666666661</v>
      </c>
      <c r="O108" s="11"/>
    </row>
    <row r="109" spans="1:15">
      <c r="A109" s="16" t="s">
        <v>59</v>
      </c>
      <c r="B109" s="19"/>
      <c r="C109" s="19"/>
      <c r="D109" s="6">
        <f t="shared" si="16"/>
        <v>-178717.30999999979</v>
      </c>
      <c r="E109" s="6">
        <v>50</v>
      </c>
      <c r="F109" s="17">
        <v>1</v>
      </c>
      <c r="G109" s="6">
        <v>2087</v>
      </c>
      <c r="H109" s="7"/>
      <c r="I109" s="7"/>
      <c r="J109" s="11" t="s">
        <v>58</v>
      </c>
      <c r="K109" s="11"/>
      <c r="L109" s="1">
        <v>7.01</v>
      </c>
      <c r="M109" s="8">
        <f t="shared" si="13"/>
        <v>0.58416666666666661</v>
      </c>
      <c r="O109" s="11"/>
    </row>
    <row r="110" spans="1:15">
      <c r="A110" s="16">
        <v>43101</v>
      </c>
      <c r="B110" s="19">
        <v>2141.31</v>
      </c>
      <c r="C110" s="19"/>
      <c r="D110" s="32">
        <f>D109+B110-G109</f>
        <v>-178662.9999999998</v>
      </c>
      <c r="E110" s="6"/>
      <c r="F110" s="17"/>
      <c r="G110" s="6"/>
      <c r="H110" s="7"/>
      <c r="I110" s="7"/>
      <c r="L110" s="1">
        <v>7.01</v>
      </c>
      <c r="M110" s="8">
        <f t="shared" si="13"/>
        <v>0.58416666666666661</v>
      </c>
    </row>
    <row r="111" spans="1:15">
      <c r="A111" s="16">
        <v>43101</v>
      </c>
      <c r="B111" s="6"/>
      <c r="C111" s="19">
        <v>93.04</v>
      </c>
      <c r="D111" s="6">
        <f>D110+C111</f>
        <v>-178569.95999999979</v>
      </c>
      <c r="E111" s="6"/>
      <c r="F111" s="17"/>
      <c r="G111" s="6"/>
      <c r="H111" s="7"/>
      <c r="I111" s="7"/>
      <c r="J111" s="11"/>
      <c r="L111" s="1">
        <v>7.01</v>
      </c>
      <c r="M111" s="8">
        <f t="shared" si="13"/>
        <v>0.58416666666666661</v>
      </c>
      <c r="N111" s="11"/>
      <c r="O111" s="11"/>
    </row>
    <row r="112" spans="1:15">
      <c r="A112" s="16">
        <v>43105</v>
      </c>
      <c r="B112" s="6"/>
      <c r="C112" s="19"/>
      <c r="D112" s="6">
        <f t="shared" ref="D112" si="17">D111-E112</f>
        <v>-179642.86999999979</v>
      </c>
      <c r="E112" s="6">
        <v>1072.9100000000001</v>
      </c>
      <c r="F112" s="17">
        <v>1</v>
      </c>
      <c r="G112" s="6">
        <v>2098</v>
      </c>
      <c r="H112" s="7"/>
      <c r="I112" s="7"/>
      <c r="J112" s="11" t="s">
        <v>61</v>
      </c>
      <c r="L112" s="1">
        <v>7.01</v>
      </c>
      <c r="M112" s="8">
        <f t="shared" si="13"/>
        <v>0.58416666666666661</v>
      </c>
      <c r="N112" s="11"/>
      <c r="O112" s="11"/>
    </row>
    <row r="113" spans="1:15">
      <c r="A113" s="16">
        <v>43159</v>
      </c>
      <c r="B113" s="6"/>
      <c r="C113" s="19"/>
      <c r="D113" s="32">
        <f>D112-E113-G112</f>
        <v>-182813.86999999979</v>
      </c>
      <c r="E113" s="6">
        <v>1073</v>
      </c>
      <c r="F113" s="17">
        <v>2</v>
      </c>
      <c r="G113" s="6">
        <v>4283</v>
      </c>
      <c r="H113" s="7"/>
      <c r="I113" s="7"/>
      <c r="J113" s="11" t="s">
        <v>61</v>
      </c>
      <c r="L113" s="1">
        <v>7.01</v>
      </c>
      <c r="M113" s="8">
        <f t="shared" si="13"/>
        <v>0.58416666666666661</v>
      </c>
      <c r="N113" s="11"/>
      <c r="O113" s="11"/>
    </row>
    <row r="114" spans="1:15">
      <c r="A114" s="16">
        <v>43191</v>
      </c>
      <c r="B114" s="6">
        <v>4503.75</v>
      </c>
      <c r="C114" s="6"/>
      <c r="D114" s="32">
        <f>D113+B114-G113</f>
        <v>-182593.11999999979</v>
      </c>
      <c r="E114" s="6"/>
      <c r="F114" s="17"/>
      <c r="G114" s="6"/>
      <c r="H114" s="7"/>
      <c r="I114" s="7"/>
      <c r="L114" s="1">
        <v>7.01</v>
      </c>
      <c r="M114" s="8">
        <f t="shared" si="13"/>
        <v>0.58416666666666661</v>
      </c>
      <c r="N114" s="11"/>
      <c r="O114" s="11"/>
    </row>
    <row r="115" spans="1:15">
      <c r="A115" s="16">
        <v>43191</v>
      </c>
      <c r="B115" s="6"/>
      <c r="C115" s="19">
        <v>-8.41</v>
      </c>
      <c r="D115" s="6">
        <f>D114+C115</f>
        <v>-182601.5299999998</v>
      </c>
      <c r="E115" s="6"/>
      <c r="F115" s="17">
        <v>3</v>
      </c>
      <c r="G115" s="6">
        <v>6436</v>
      </c>
      <c r="H115" s="7"/>
      <c r="I115" s="7"/>
      <c r="L115" s="1">
        <v>7.01</v>
      </c>
      <c r="M115" s="8">
        <f t="shared" si="13"/>
        <v>0.58416666666666661</v>
      </c>
    </row>
    <row r="116" spans="1:15">
      <c r="A116" s="16">
        <v>43282</v>
      </c>
      <c r="B116" s="6">
        <v>4327.4399999999996</v>
      </c>
      <c r="C116" s="6"/>
      <c r="D116" s="32">
        <f>D115+B116-G115</f>
        <v>-184710.08999999979</v>
      </c>
      <c r="E116" s="6"/>
      <c r="F116" s="17"/>
      <c r="G116" s="6"/>
      <c r="H116" s="7"/>
      <c r="I116" s="7"/>
      <c r="L116" s="1">
        <v>7.01</v>
      </c>
      <c r="M116" s="8">
        <f t="shared" si="13"/>
        <v>0.58416666666666661</v>
      </c>
    </row>
    <row r="117" spans="1:15">
      <c r="A117" s="16">
        <v>43282</v>
      </c>
      <c r="B117" s="6"/>
      <c r="C117" s="19">
        <v>80.73</v>
      </c>
      <c r="D117" s="6">
        <f>D116+C117</f>
        <v>-184629.35999999978</v>
      </c>
      <c r="E117" s="6"/>
      <c r="F117" s="17"/>
      <c r="G117" s="6"/>
      <c r="H117" s="7"/>
      <c r="I117" s="7"/>
      <c r="L117" s="1">
        <v>7.01</v>
      </c>
      <c r="M117" s="8">
        <f t="shared" si="13"/>
        <v>0.58416666666666661</v>
      </c>
    </row>
    <row r="118" spans="1:15">
      <c r="A118" s="16">
        <v>43288</v>
      </c>
      <c r="B118" s="6"/>
      <c r="C118" s="19"/>
      <c r="D118" s="6">
        <f t="shared" ref="D118" si="18">D117-E118</f>
        <v>-189321.35999999978</v>
      </c>
      <c r="E118" s="6">
        <v>4692</v>
      </c>
      <c r="F118" s="17">
        <v>1</v>
      </c>
      <c r="G118" s="6">
        <v>2211</v>
      </c>
      <c r="H118" s="7"/>
      <c r="I118" s="7"/>
      <c r="J118" s="9" t="s">
        <v>27</v>
      </c>
      <c r="L118" s="1">
        <v>7.01</v>
      </c>
      <c r="M118" s="8">
        <f t="shared" si="13"/>
        <v>0.58416666666666661</v>
      </c>
    </row>
    <row r="119" spans="1:15">
      <c r="A119" s="16">
        <v>43320</v>
      </c>
      <c r="B119" s="6"/>
      <c r="C119" s="19"/>
      <c r="D119" s="32">
        <f>D118-E119-G118</f>
        <v>-195924.35999999978</v>
      </c>
      <c r="E119" s="6">
        <v>4392</v>
      </c>
      <c r="F119" s="17">
        <v>1</v>
      </c>
      <c r="G119" s="6">
        <v>2288</v>
      </c>
      <c r="H119" s="7"/>
      <c r="I119" s="7"/>
      <c r="J119" s="1" t="s">
        <v>27</v>
      </c>
      <c r="L119" s="1">
        <v>7.01</v>
      </c>
      <c r="M119" s="8">
        <f t="shared" si="13"/>
        <v>0.58416666666666661</v>
      </c>
    </row>
    <row r="120" spans="1:15">
      <c r="A120" s="16">
        <v>43352</v>
      </c>
      <c r="B120" s="6"/>
      <c r="C120" s="19"/>
      <c r="D120" s="32">
        <f>D119-E120-G119</f>
        <v>-205461.35999999978</v>
      </c>
      <c r="E120" s="6">
        <v>7249</v>
      </c>
      <c r="F120" s="17">
        <v>1</v>
      </c>
      <c r="G120" s="6">
        <v>2400</v>
      </c>
      <c r="H120" s="7"/>
      <c r="I120" s="7"/>
      <c r="J120" s="1" t="s">
        <v>27</v>
      </c>
      <c r="L120" s="1">
        <v>7.01</v>
      </c>
      <c r="M120" s="8">
        <f t="shared" si="13"/>
        <v>0.58416666666666661</v>
      </c>
    </row>
    <row r="121" spans="1:15">
      <c r="A121" s="16">
        <v>43374</v>
      </c>
      <c r="B121" s="6">
        <v>4624</v>
      </c>
      <c r="C121" s="6"/>
      <c r="D121" s="32">
        <f>D120+B121-G120</f>
        <v>-203237.35999999978</v>
      </c>
      <c r="E121" s="6"/>
      <c r="F121" s="17"/>
      <c r="G121" s="6"/>
      <c r="H121" s="7"/>
      <c r="I121" s="7"/>
      <c r="L121" s="1">
        <v>7.01</v>
      </c>
      <c r="M121" s="8">
        <f t="shared" si="13"/>
        <v>0.58416666666666661</v>
      </c>
    </row>
    <row r="122" spans="1:15">
      <c r="A122" s="16">
        <v>43374</v>
      </c>
      <c r="B122" s="6"/>
      <c r="C122" s="19">
        <v>392.28</v>
      </c>
      <c r="D122" s="6">
        <f>D121+C122</f>
        <v>-202845.07999999978</v>
      </c>
      <c r="E122" s="6"/>
      <c r="F122" s="17"/>
      <c r="G122" s="6"/>
      <c r="H122" s="7"/>
      <c r="I122" s="7"/>
      <c r="L122" s="1">
        <v>7.01</v>
      </c>
      <c r="M122" s="8">
        <f t="shared" si="13"/>
        <v>0.58416666666666661</v>
      </c>
    </row>
    <row r="123" spans="1:15">
      <c r="A123" s="16">
        <v>43383</v>
      </c>
      <c r="B123" s="6"/>
      <c r="C123" s="19"/>
      <c r="D123" s="6">
        <f t="shared" ref="D123" si="19">D122-E123</f>
        <v>-207208.07999999978</v>
      </c>
      <c r="E123" s="6">
        <v>4363</v>
      </c>
      <c r="F123" s="17">
        <v>1</v>
      </c>
      <c r="G123" s="6">
        <v>2420</v>
      </c>
      <c r="H123" s="7"/>
      <c r="I123" s="7"/>
      <c r="J123" s="1" t="s">
        <v>27</v>
      </c>
      <c r="L123" s="1">
        <v>7.01</v>
      </c>
      <c r="M123" s="8">
        <f t="shared" si="13"/>
        <v>0.58416666666666661</v>
      </c>
    </row>
    <row r="124" spans="1:15">
      <c r="A124" s="16">
        <v>43415</v>
      </c>
      <c r="B124" s="6"/>
      <c r="C124" s="19"/>
      <c r="D124" s="32">
        <f>D123-E124-G123</f>
        <v>-209628.08999999979</v>
      </c>
      <c r="E124" s="20">
        <v>0.01</v>
      </c>
      <c r="F124" s="17">
        <v>1</v>
      </c>
      <c r="G124" s="6">
        <v>2448</v>
      </c>
      <c r="H124" s="7"/>
      <c r="I124" s="7"/>
      <c r="J124" s="1" t="s">
        <v>27</v>
      </c>
      <c r="L124" s="1">
        <v>7.01</v>
      </c>
      <c r="M124" s="8">
        <f t="shared" si="13"/>
        <v>0.58416666666666661</v>
      </c>
    </row>
    <row r="125" spans="1:15">
      <c r="A125" s="16">
        <v>43446</v>
      </c>
      <c r="B125" s="6"/>
      <c r="C125" s="19"/>
      <c r="D125" s="32">
        <f>D124-E125-G124</f>
        <v>-212076.0999999998</v>
      </c>
      <c r="E125" s="20">
        <v>0.01</v>
      </c>
      <c r="F125" s="17">
        <v>1</v>
      </c>
      <c r="G125" s="6">
        <v>2477</v>
      </c>
      <c r="H125" s="7"/>
      <c r="I125" s="7"/>
      <c r="J125" s="1" t="s">
        <v>27</v>
      </c>
      <c r="L125" s="1">
        <v>7.01</v>
      </c>
      <c r="M125" s="8">
        <f t="shared" si="13"/>
        <v>0.58416666666666661</v>
      </c>
    </row>
    <row r="126" spans="1:15">
      <c r="A126" s="16">
        <v>43466</v>
      </c>
      <c r="B126" s="6">
        <v>5342.33</v>
      </c>
      <c r="C126" s="6"/>
      <c r="D126" s="32">
        <f>D125+B126-G125</f>
        <v>-209210.76999999981</v>
      </c>
      <c r="E126" s="6"/>
      <c r="F126" s="17"/>
      <c r="G126" s="6"/>
      <c r="H126" s="7"/>
      <c r="I126" s="7"/>
      <c r="L126" s="1">
        <v>7.01</v>
      </c>
      <c r="M126" s="8">
        <f t="shared" si="13"/>
        <v>0.58416666666666661</v>
      </c>
    </row>
    <row r="127" spans="1:15">
      <c r="A127" s="16">
        <v>43466</v>
      </c>
      <c r="B127" s="6"/>
      <c r="C127" s="19">
        <v>1232.47</v>
      </c>
      <c r="D127" s="6">
        <f>D126+C127</f>
        <v>-207978.29999999981</v>
      </c>
      <c r="E127" s="6"/>
      <c r="F127" s="17">
        <v>3</v>
      </c>
      <c r="G127" s="6">
        <v>7330</v>
      </c>
      <c r="H127" s="7"/>
      <c r="I127" s="7"/>
      <c r="L127" s="1">
        <v>7.01</v>
      </c>
      <c r="M127" s="8">
        <f t="shared" si="13"/>
        <v>0.58416666666666661</v>
      </c>
    </row>
    <row r="128" spans="1:15">
      <c r="A128" s="14">
        <v>43556</v>
      </c>
      <c r="B128" s="6">
        <v>4741.7</v>
      </c>
      <c r="C128" s="6"/>
      <c r="D128" s="32">
        <f>D127+B128-G127</f>
        <v>-210566.5999999998</v>
      </c>
      <c r="E128" s="6"/>
      <c r="F128" s="17"/>
      <c r="G128" s="6"/>
      <c r="H128" s="7"/>
      <c r="I128" s="7"/>
      <c r="L128" s="1">
        <v>7.01</v>
      </c>
      <c r="M128" s="8">
        <f t="shared" si="13"/>
        <v>0.58416666666666661</v>
      </c>
    </row>
    <row r="129" spans="1:13">
      <c r="A129" s="14">
        <v>43556</v>
      </c>
      <c r="B129" s="6"/>
      <c r="C129" s="6">
        <v>-188.39</v>
      </c>
      <c r="D129" s="6">
        <f>D128+C129</f>
        <v>-210754.98999999982</v>
      </c>
      <c r="E129" s="6"/>
      <c r="F129" s="17">
        <v>3</v>
      </c>
      <c r="G129" s="6">
        <v>7428</v>
      </c>
      <c r="H129" s="7"/>
      <c r="I129" s="7"/>
      <c r="L129" s="1">
        <v>7.01</v>
      </c>
      <c r="M129" s="8">
        <f t="shared" si="13"/>
        <v>0.58416666666666661</v>
      </c>
    </row>
    <row r="130" spans="1:13">
      <c r="A130" s="14">
        <v>43647</v>
      </c>
      <c r="B130" s="6">
        <v>3932.86</v>
      </c>
      <c r="C130" s="6"/>
      <c r="D130" s="32">
        <f>D129+B130-G129</f>
        <v>-214250.12999999983</v>
      </c>
      <c r="E130" s="6"/>
      <c r="F130" s="17"/>
      <c r="G130" s="6"/>
      <c r="H130" s="7"/>
      <c r="I130" s="7"/>
      <c r="L130" s="1">
        <v>7.01</v>
      </c>
      <c r="M130" s="8">
        <f t="shared" si="13"/>
        <v>0.58416666666666661</v>
      </c>
    </row>
    <row r="131" spans="1:13">
      <c r="A131" s="14">
        <v>43647</v>
      </c>
      <c r="B131" s="6"/>
      <c r="C131" s="6">
        <v>-7.19</v>
      </c>
      <c r="D131" s="6">
        <f>D130+C131</f>
        <v>-214257.31999999983</v>
      </c>
      <c r="E131" s="6"/>
      <c r="F131" s="17">
        <v>3</v>
      </c>
      <c r="G131" s="6">
        <v>7551</v>
      </c>
      <c r="H131" s="7"/>
      <c r="I131" s="7"/>
      <c r="L131" s="1">
        <v>7.01</v>
      </c>
      <c r="M131" s="8">
        <f t="shared" si="13"/>
        <v>0.58416666666666661</v>
      </c>
    </row>
    <row r="132" spans="1:13">
      <c r="A132" s="14">
        <v>43739</v>
      </c>
      <c r="B132" s="6">
        <v>5076.5</v>
      </c>
      <c r="C132" s="6"/>
      <c r="D132" s="32">
        <f>D131+B132-G131</f>
        <v>-216731.81999999983</v>
      </c>
      <c r="E132" s="6"/>
      <c r="F132" s="17"/>
      <c r="G132" s="6"/>
      <c r="H132" s="7"/>
      <c r="I132" s="7"/>
      <c r="L132" s="1">
        <v>7.01</v>
      </c>
      <c r="M132" s="8">
        <f t="shared" si="13"/>
        <v>0.58416666666666661</v>
      </c>
    </row>
    <row r="133" spans="1:13">
      <c r="A133" s="14">
        <v>43739</v>
      </c>
      <c r="B133" s="6"/>
      <c r="C133" s="6">
        <v>-55.31</v>
      </c>
      <c r="D133" s="6">
        <f>D132+C133</f>
        <v>-216787.12999999983</v>
      </c>
      <c r="E133" s="6"/>
      <c r="F133" s="17"/>
      <c r="G133" s="6"/>
      <c r="H133" s="7"/>
      <c r="I133" s="7"/>
      <c r="L133" s="1">
        <v>7.01</v>
      </c>
      <c r="M133" s="8">
        <f t="shared" si="13"/>
        <v>0.58416666666666661</v>
      </c>
    </row>
    <row r="134" spans="1:13">
      <c r="A134" s="14">
        <v>43748</v>
      </c>
      <c r="B134" s="6"/>
      <c r="C134" s="6"/>
      <c r="D134" s="6">
        <f t="shared" ref="D134" si="20">D133-E134</f>
        <v>-218256.18999999983</v>
      </c>
      <c r="E134" s="6">
        <v>1469.06</v>
      </c>
      <c r="F134" s="17">
        <v>1</v>
      </c>
      <c r="G134" s="6">
        <v>2549</v>
      </c>
      <c r="H134" s="7"/>
      <c r="I134" s="7"/>
      <c r="J134" s="9" t="s">
        <v>28</v>
      </c>
      <c r="L134" s="1">
        <v>7.01</v>
      </c>
      <c r="M134" s="8">
        <f t="shared" si="13"/>
        <v>0.58416666666666661</v>
      </c>
    </row>
    <row r="135" spans="1:13">
      <c r="A135" s="14">
        <v>43798</v>
      </c>
      <c r="B135" s="6"/>
      <c r="C135" s="6"/>
      <c r="D135" s="32">
        <f t="shared" ref="D135" si="21">D134-E135-G134</f>
        <v>-222274.24999999983</v>
      </c>
      <c r="E135" s="6">
        <v>1469.06</v>
      </c>
      <c r="F135" s="17">
        <v>2</v>
      </c>
      <c r="G135" s="6">
        <v>5207</v>
      </c>
      <c r="H135" s="7"/>
      <c r="I135" s="7"/>
      <c r="J135" s="9" t="s">
        <v>29</v>
      </c>
      <c r="L135" s="1">
        <v>7.01</v>
      </c>
      <c r="M135" s="8">
        <f t="shared" si="13"/>
        <v>0.58416666666666661</v>
      </c>
    </row>
    <row r="136" spans="1:13">
      <c r="A136" s="14">
        <v>43831</v>
      </c>
      <c r="B136" s="6">
        <v>5715.06</v>
      </c>
      <c r="C136" s="6"/>
      <c r="D136" s="32">
        <f>D135+B136-G135</f>
        <v>-221766.18999999983</v>
      </c>
      <c r="E136" s="6"/>
      <c r="F136" s="17"/>
      <c r="G136" s="6"/>
      <c r="H136" s="7"/>
      <c r="I136" s="7"/>
      <c r="L136" s="1">
        <v>7.01</v>
      </c>
      <c r="M136" s="8">
        <f t="shared" si="13"/>
        <v>0.58416666666666661</v>
      </c>
    </row>
    <row r="137" spans="1:13">
      <c r="A137" s="14">
        <v>43831</v>
      </c>
      <c r="B137" s="6"/>
      <c r="C137" s="6">
        <v>-96.55</v>
      </c>
      <c r="D137" s="6">
        <f>D136+C137</f>
        <v>-221862.73999999982</v>
      </c>
      <c r="E137" s="6"/>
      <c r="F137" s="17">
        <v>3</v>
      </c>
      <c r="G137" s="6">
        <v>7820</v>
      </c>
      <c r="H137" s="7"/>
      <c r="I137" s="7"/>
      <c r="L137" s="1">
        <v>7.01</v>
      </c>
      <c r="M137" s="8">
        <f t="shared" si="13"/>
        <v>0.58416666666666661</v>
      </c>
    </row>
    <row r="138" spans="1:13">
      <c r="A138" s="14">
        <v>43922</v>
      </c>
      <c r="B138" s="6">
        <v>3646.05</v>
      </c>
      <c r="C138" s="6"/>
      <c r="D138" s="32">
        <f>D137+B138-G137</f>
        <v>-226036.68999999983</v>
      </c>
      <c r="E138" s="6"/>
      <c r="F138" s="17"/>
      <c r="G138" s="6"/>
      <c r="H138" s="7"/>
      <c r="I138" s="7"/>
      <c r="L138" s="1">
        <v>7.01</v>
      </c>
      <c r="M138" s="8">
        <f t="shared" si="13"/>
        <v>0.58416666666666661</v>
      </c>
    </row>
    <row r="139" spans="1:13">
      <c r="A139" s="14">
        <v>43922</v>
      </c>
      <c r="B139" s="6"/>
      <c r="C139" s="6">
        <v>79.38</v>
      </c>
      <c r="D139" s="6">
        <f>D138+C139</f>
        <v>-225957.30999999982</v>
      </c>
      <c r="E139" s="6"/>
      <c r="F139" s="17">
        <v>2</v>
      </c>
      <c r="G139" s="6">
        <v>5294</v>
      </c>
      <c r="H139" s="7"/>
      <c r="I139" s="7"/>
      <c r="L139" s="1">
        <v>7.01</v>
      </c>
      <c r="M139" s="8">
        <f t="shared" si="13"/>
        <v>0.58416666666666661</v>
      </c>
    </row>
    <row r="140" spans="1:13">
      <c r="A140" s="14">
        <v>43988</v>
      </c>
      <c r="B140" s="6"/>
      <c r="C140" s="6"/>
      <c r="D140" s="32">
        <f t="shared" ref="D140" si="22">D139-E140-G139</f>
        <v>-237051.30999999982</v>
      </c>
      <c r="E140" s="6">
        <v>5800</v>
      </c>
      <c r="F140" s="17">
        <v>1</v>
      </c>
      <c r="G140" s="6">
        <v>2769</v>
      </c>
      <c r="H140" s="7"/>
      <c r="I140" s="7"/>
      <c r="J140" s="9" t="s">
        <v>30</v>
      </c>
      <c r="L140" s="1">
        <v>7.01</v>
      </c>
      <c r="M140" s="8">
        <f t="shared" si="13"/>
        <v>0.58416666666666661</v>
      </c>
    </row>
    <row r="141" spans="1:13">
      <c r="A141" s="14">
        <v>44013</v>
      </c>
      <c r="B141" s="6">
        <v>2656.87</v>
      </c>
      <c r="C141" s="6"/>
      <c r="D141" s="32">
        <f>D140+B141-G140</f>
        <v>-237163.43999999983</v>
      </c>
      <c r="E141" s="6"/>
      <c r="F141" s="17"/>
      <c r="G141" s="6"/>
      <c r="H141" s="7"/>
      <c r="I141" s="7"/>
      <c r="L141" s="1">
        <v>7.01</v>
      </c>
      <c r="M141" s="8">
        <f t="shared" si="13"/>
        <v>0.58416666666666661</v>
      </c>
    </row>
    <row r="142" spans="1:13">
      <c r="A142" s="14">
        <v>44013</v>
      </c>
      <c r="B142" s="6"/>
      <c r="C142" s="6">
        <v>-0.73</v>
      </c>
      <c r="D142" s="6">
        <f>D141+C142</f>
        <v>-237164.16999999984</v>
      </c>
      <c r="E142" s="6"/>
      <c r="F142" s="17">
        <v>3</v>
      </c>
      <c r="G142" s="6">
        <v>8359</v>
      </c>
      <c r="H142" s="7"/>
      <c r="I142" s="7"/>
      <c r="L142" s="1">
        <v>7.01</v>
      </c>
      <c r="M142" s="8">
        <f t="shared" si="13"/>
        <v>0.58416666666666661</v>
      </c>
    </row>
    <row r="143" spans="1:13">
      <c r="A143" s="14">
        <v>44105</v>
      </c>
      <c r="B143" s="6">
        <v>4342.05</v>
      </c>
      <c r="C143" s="6"/>
      <c r="D143" s="32">
        <f>D142+B143-G142</f>
        <v>-241181.11999999985</v>
      </c>
      <c r="E143" s="6"/>
      <c r="F143" s="17"/>
      <c r="G143" s="6"/>
      <c r="H143" s="7"/>
      <c r="I143" s="7"/>
      <c r="L143" s="1">
        <v>7.01</v>
      </c>
      <c r="M143" s="8">
        <f t="shared" si="13"/>
        <v>0.58416666666666661</v>
      </c>
    </row>
    <row r="144" spans="1:13">
      <c r="A144" s="14">
        <v>44105</v>
      </c>
      <c r="B144" s="6"/>
      <c r="C144" s="6">
        <v>76.819999999999993</v>
      </c>
      <c r="D144" s="6">
        <f>D143+C144</f>
        <v>-241104.29999999984</v>
      </c>
      <c r="E144" s="6"/>
      <c r="F144" s="17">
        <v>3</v>
      </c>
      <c r="G144" s="6">
        <v>8498</v>
      </c>
      <c r="H144" s="7"/>
      <c r="I144" s="7"/>
      <c r="L144" s="1">
        <v>7.01</v>
      </c>
      <c r="M144" s="8">
        <f t="shared" si="13"/>
        <v>0.58416666666666661</v>
      </c>
    </row>
    <row r="145" spans="1:14">
      <c r="A145" s="14">
        <v>44197</v>
      </c>
      <c r="B145" s="6">
        <v>4619.17</v>
      </c>
      <c r="C145" s="6"/>
      <c r="D145" s="32">
        <f>D144+B145-G144</f>
        <v>-244983.12999999983</v>
      </c>
      <c r="E145" s="6"/>
      <c r="F145" s="17"/>
      <c r="G145" s="6"/>
      <c r="H145" s="7"/>
      <c r="I145" s="7"/>
      <c r="L145" s="1">
        <v>7.01</v>
      </c>
      <c r="M145" s="8">
        <f t="shared" si="13"/>
        <v>0.58416666666666661</v>
      </c>
    </row>
    <row r="146" spans="1:14">
      <c r="A146" s="14">
        <v>44197</v>
      </c>
      <c r="B146" s="6"/>
      <c r="C146" s="6">
        <v>-3.11</v>
      </c>
      <c r="D146" s="6">
        <f>D145+C146</f>
        <v>-244986.23999999982</v>
      </c>
      <c r="E146" s="6"/>
      <c r="F146" s="17">
        <v>3</v>
      </c>
      <c r="G146" s="6">
        <v>8635</v>
      </c>
      <c r="H146" s="7"/>
      <c r="I146" s="7"/>
      <c r="L146" s="1">
        <v>7.01</v>
      </c>
      <c r="M146" s="8">
        <f t="shared" si="13"/>
        <v>0.58416666666666661</v>
      </c>
    </row>
    <row r="147" spans="1:14">
      <c r="A147" s="14">
        <v>44287</v>
      </c>
      <c r="B147" s="5">
        <v>1786.07</v>
      </c>
      <c r="C147" s="5"/>
      <c r="D147" s="32">
        <f>D146+B147-G146</f>
        <v>-251835.16999999981</v>
      </c>
      <c r="E147" s="6"/>
      <c r="F147" s="17"/>
      <c r="G147" s="6"/>
      <c r="H147" s="7"/>
      <c r="I147" s="7"/>
      <c r="L147" s="1">
        <v>7.01</v>
      </c>
      <c r="M147" s="8">
        <f t="shared" si="13"/>
        <v>0.58416666666666661</v>
      </c>
    </row>
    <row r="148" spans="1:14">
      <c r="A148" s="14">
        <v>44287</v>
      </c>
      <c r="B148" s="5"/>
      <c r="C148" s="20">
        <v>0</v>
      </c>
      <c r="D148" s="6">
        <f>D147+C148</f>
        <v>-251835.16999999981</v>
      </c>
      <c r="E148" s="6"/>
      <c r="F148" s="17">
        <v>3</v>
      </c>
      <c r="G148" s="6">
        <v>8876</v>
      </c>
      <c r="H148" s="7"/>
      <c r="I148" s="7"/>
      <c r="J148" s="36" t="s">
        <v>65</v>
      </c>
      <c r="L148" s="1">
        <v>7.01</v>
      </c>
      <c r="M148" s="8">
        <f t="shared" si="13"/>
        <v>0.58416666666666661</v>
      </c>
    </row>
    <row r="149" spans="1:14">
      <c r="A149" s="14">
        <v>44378</v>
      </c>
      <c r="B149" s="5">
        <v>7325.71</v>
      </c>
      <c r="C149" s="5"/>
      <c r="D149" s="32">
        <f>D148+B149-G148</f>
        <v>-253385.45999999982</v>
      </c>
      <c r="E149" s="6"/>
      <c r="F149" s="17"/>
      <c r="G149" s="6"/>
      <c r="H149" s="7"/>
      <c r="I149" s="7"/>
      <c r="L149" s="1">
        <v>7.01</v>
      </c>
      <c r="M149" s="8">
        <f t="shared" si="13"/>
        <v>0.58416666666666661</v>
      </c>
    </row>
    <row r="150" spans="1:14">
      <c r="A150" s="14">
        <v>44378</v>
      </c>
      <c r="B150" s="5"/>
      <c r="C150" s="29">
        <v>-2802.25</v>
      </c>
      <c r="D150" s="6">
        <f>D149+C150</f>
        <v>-256187.70999999982</v>
      </c>
      <c r="E150" s="6"/>
      <c r="F150" s="17"/>
      <c r="G150" s="6"/>
      <c r="H150" s="7"/>
      <c r="I150" s="7"/>
      <c r="J150" s="11" t="s">
        <v>66</v>
      </c>
      <c r="L150" s="1">
        <v>7.01</v>
      </c>
      <c r="M150" s="8">
        <f t="shared" si="13"/>
        <v>0.58416666666666661</v>
      </c>
    </row>
    <row r="151" spans="1:14">
      <c r="A151" s="14">
        <v>44384</v>
      </c>
      <c r="B151" s="5"/>
      <c r="C151" s="5"/>
      <c r="D151" s="6">
        <f t="shared" ref="D151:D164" si="23">D150-E151</f>
        <v>-256387.70999999982</v>
      </c>
      <c r="E151" s="20">
        <v>200</v>
      </c>
      <c r="F151" s="17"/>
      <c r="G151" s="6"/>
      <c r="H151" s="7"/>
      <c r="I151" s="7"/>
      <c r="J151" s="9" t="s">
        <v>37</v>
      </c>
      <c r="L151" s="1">
        <v>7.01</v>
      </c>
      <c r="M151" s="8">
        <f t="shared" si="13"/>
        <v>0.58416666666666661</v>
      </c>
    </row>
    <row r="152" spans="1:14">
      <c r="A152" s="14">
        <v>44384</v>
      </c>
      <c r="B152" s="5"/>
      <c r="C152" s="5"/>
      <c r="D152" s="6">
        <f t="shared" si="23"/>
        <v>-257357.70999999982</v>
      </c>
      <c r="E152" s="20">
        <v>970</v>
      </c>
      <c r="F152" s="17"/>
      <c r="G152" s="6"/>
      <c r="H152" s="7"/>
      <c r="I152" s="7"/>
      <c r="J152" s="1" t="s">
        <v>37</v>
      </c>
      <c r="L152" s="1">
        <v>7.01</v>
      </c>
      <c r="M152" s="8">
        <f t="shared" si="13"/>
        <v>0.58416666666666661</v>
      </c>
    </row>
    <row r="153" spans="1:14">
      <c r="A153" s="14">
        <v>44390</v>
      </c>
      <c r="B153" s="5"/>
      <c r="C153" s="5"/>
      <c r="D153" s="6">
        <f t="shared" si="23"/>
        <v>-258312.32999999981</v>
      </c>
      <c r="E153" s="6">
        <v>954.62</v>
      </c>
      <c r="F153" s="17"/>
      <c r="G153" s="6"/>
      <c r="H153" s="7"/>
      <c r="I153" s="7"/>
      <c r="J153" s="26" t="s">
        <v>62</v>
      </c>
      <c r="L153" s="1">
        <v>7.01</v>
      </c>
      <c r="M153" s="8">
        <f t="shared" si="13"/>
        <v>0.58416666666666661</v>
      </c>
    </row>
    <row r="154" spans="1:14">
      <c r="A154" s="16">
        <v>44393</v>
      </c>
      <c r="B154" s="5"/>
      <c r="C154" s="5"/>
      <c r="D154" s="6">
        <f t="shared" si="23"/>
        <v>-258418.42999999982</v>
      </c>
      <c r="E154" s="6">
        <v>106.1</v>
      </c>
      <c r="F154" s="17"/>
      <c r="G154" s="6"/>
      <c r="H154" s="7"/>
      <c r="I154" s="7"/>
      <c r="J154" s="9" t="s">
        <v>36</v>
      </c>
      <c r="L154" s="1">
        <v>7.01</v>
      </c>
      <c r="M154" s="8">
        <f t="shared" si="13"/>
        <v>0.58416666666666661</v>
      </c>
    </row>
    <row r="155" spans="1:14">
      <c r="A155" s="14">
        <v>44400</v>
      </c>
      <c r="B155" s="5"/>
      <c r="C155" s="5"/>
      <c r="D155" s="6">
        <f t="shared" si="23"/>
        <v>-258595.52999999982</v>
      </c>
      <c r="E155" s="6">
        <v>177.1</v>
      </c>
      <c r="F155" s="17"/>
      <c r="G155" s="6"/>
      <c r="H155" s="7"/>
      <c r="I155" s="7"/>
      <c r="J155" s="1" t="s">
        <v>35</v>
      </c>
      <c r="L155" s="1">
        <v>7.01</v>
      </c>
      <c r="M155" s="8">
        <f t="shared" si="13"/>
        <v>0.58416666666666661</v>
      </c>
    </row>
    <row r="156" spans="1:14">
      <c r="A156" s="14">
        <v>44404</v>
      </c>
      <c r="B156" s="5"/>
      <c r="C156" s="5"/>
      <c r="D156" s="6">
        <f t="shared" si="23"/>
        <v>-260432.47999999984</v>
      </c>
      <c r="E156" s="6">
        <v>1836.95</v>
      </c>
      <c r="F156" s="17"/>
      <c r="G156" s="6"/>
      <c r="H156" s="7"/>
      <c r="I156" s="7"/>
      <c r="J156" s="1" t="s">
        <v>35</v>
      </c>
      <c r="L156" s="1">
        <v>7.01</v>
      </c>
      <c r="M156" s="8">
        <f t="shared" si="13"/>
        <v>0.58416666666666661</v>
      </c>
    </row>
    <row r="157" spans="1:14">
      <c r="A157" s="14">
        <v>44405</v>
      </c>
      <c r="B157" s="5"/>
      <c r="C157" s="5"/>
      <c r="D157" s="6">
        <f t="shared" si="23"/>
        <v>-260796.77999999982</v>
      </c>
      <c r="E157" s="6">
        <v>364.3</v>
      </c>
      <c r="F157" s="17">
        <v>1</v>
      </c>
      <c r="G157" s="6">
        <v>3046</v>
      </c>
      <c r="H157" s="7"/>
      <c r="I157" s="7"/>
      <c r="J157" s="1" t="s">
        <v>35</v>
      </c>
      <c r="L157" s="1">
        <v>7.01</v>
      </c>
      <c r="M157" s="8">
        <f t="shared" si="13"/>
        <v>0.58416666666666661</v>
      </c>
      <c r="N157" s="8"/>
    </row>
    <row r="158" spans="1:14">
      <c r="A158" s="14">
        <v>44421</v>
      </c>
      <c r="B158" s="5"/>
      <c r="C158" s="5"/>
      <c r="D158" s="32">
        <f t="shared" ref="D158" si="24">D157-E158-G157</f>
        <v>-264646.13999999978</v>
      </c>
      <c r="E158" s="6">
        <v>803.36</v>
      </c>
      <c r="F158" s="17"/>
      <c r="G158" s="6"/>
      <c r="H158" s="7"/>
      <c r="I158" s="7"/>
      <c r="J158" s="1" t="s">
        <v>35</v>
      </c>
      <c r="L158" s="1">
        <v>7.01</v>
      </c>
      <c r="M158" s="8">
        <f t="shared" si="13"/>
        <v>0.58416666666666661</v>
      </c>
      <c r="N158" s="8"/>
    </row>
    <row r="159" spans="1:14">
      <c r="A159" s="14">
        <v>44416</v>
      </c>
      <c r="B159" s="5"/>
      <c r="C159" s="5"/>
      <c r="D159" s="6">
        <f t="shared" si="23"/>
        <v>-265178.13999999978</v>
      </c>
      <c r="E159" s="20">
        <v>532</v>
      </c>
      <c r="F159" s="17"/>
      <c r="G159" s="6"/>
      <c r="H159" s="7"/>
      <c r="I159" s="7"/>
      <c r="J159" s="9" t="s">
        <v>39</v>
      </c>
      <c r="L159" s="1">
        <v>7.01</v>
      </c>
      <c r="M159" s="8">
        <f t="shared" si="13"/>
        <v>0.58416666666666661</v>
      </c>
      <c r="N159" s="8"/>
    </row>
    <row r="160" spans="1:14">
      <c r="A160" s="14">
        <v>44416</v>
      </c>
      <c r="B160" s="5"/>
      <c r="C160" s="5"/>
      <c r="D160" s="6">
        <f t="shared" si="23"/>
        <v>-265608.13999999978</v>
      </c>
      <c r="E160" s="20">
        <v>430</v>
      </c>
      <c r="F160" s="17"/>
      <c r="G160" s="6"/>
      <c r="H160" s="7"/>
      <c r="I160" s="7"/>
      <c r="J160" s="1" t="s">
        <v>39</v>
      </c>
      <c r="L160" s="1">
        <v>7.01</v>
      </c>
      <c r="M160" s="8">
        <f t="shared" si="13"/>
        <v>0.58416666666666661</v>
      </c>
      <c r="N160" s="8"/>
    </row>
    <row r="161" spans="1:16">
      <c r="A161" s="14">
        <v>44416</v>
      </c>
      <c r="B161" s="5"/>
      <c r="C161" s="5"/>
      <c r="D161" s="6">
        <f t="shared" si="23"/>
        <v>-265617.13999999978</v>
      </c>
      <c r="E161" s="20">
        <v>9</v>
      </c>
      <c r="F161" s="17"/>
      <c r="G161" s="6"/>
      <c r="H161" s="7"/>
      <c r="I161" s="7"/>
      <c r="J161" s="1" t="s">
        <v>38</v>
      </c>
      <c r="L161" s="1">
        <v>7.01</v>
      </c>
      <c r="M161" s="8">
        <f t="shared" ref="M161:M167" si="25">L161/12</f>
        <v>0.58416666666666661</v>
      </c>
      <c r="N161" s="8"/>
    </row>
    <row r="162" spans="1:16">
      <c r="A162" s="14">
        <v>44435</v>
      </c>
      <c r="B162" s="5"/>
      <c r="C162" s="5"/>
      <c r="D162" s="6">
        <f t="shared" si="23"/>
        <v>-266127.43999999977</v>
      </c>
      <c r="E162" s="6">
        <v>510.3</v>
      </c>
      <c r="F162" s="17">
        <v>1</v>
      </c>
      <c r="G162" s="6">
        <v>3108</v>
      </c>
      <c r="H162" s="7"/>
      <c r="I162" s="7"/>
      <c r="J162" s="1" t="s">
        <v>35</v>
      </c>
      <c r="L162" s="1">
        <v>7.01</v>
      </c>
      <c r="M162" s="8">
        <f t="shared" si="25"/>
        <v>0.58416666666666661</v>
      </c>
      <c r="N162" s="8"/>
    </row>
    <row r="163" spans="1:16">
      <c r="A163" s="16">
        <v>44439</v>
      </c>
      <c r="B163" s="6"/>
      <c r="C163" s="29"/>
      <c r="D163" s="6">
        <f t="shared" si="23"/>
        <v>-268188.81999999977</v>
      </c>
      <c r="E163" s="6">
        <v>2061.38</v>
      </c>
      <c r="F163" s="17"/>
      <c r="G163" s="6"/>
      <c r="H163" s="7"/>
      <c r="I163" s="7"/>
      <c r="M163" s="8"/>
      <c r="N163" s="8"/>
    </row>
    <row r="164" spans="1:16">
      <c r="A164" s="14">
        <v>44469</v>
      </c>
      <c r="B164" s="5"/>
      <c r="C164" s="5"/>
      <c r="D164" s="6">
        <f t="shared" si="23"/>
        <v>-268911.93999999977</v>
      </c>
      <c r="E164" s="6">
        <v>723.12</v>
      </c>
      <c r="F164" s="17">
        <v>1</v>
      </c>
      <c r="G164" s="6">
        <v>3141</v>
      </c>
      <c r="H164" s="7"/>
      <c r="I164" s="7"/>
      <c r="J164" s="9" t="s">
        <v>31</v>
      </c>
      <c r="L164" s="1">
        <v>7.01</v>
      </c>
      <c r="M164" s="8">
        <f t="shared" si="25"/>
        <v>0.58416666666666661</v>
      </c>
      <c r="N164" s="8"/>
    </row>
    <row r="165" spans="1:16">
      <c r="A165" s="14">
        <v>44470</v>
      </c>
      <c r="B165" s="5">
        <v>7606.79</v>
      </c>
      <c r="C165" s="5"/>
      <c r="D165" s="32">
        <f>D164+B165-G164</f>
        <v>-264446.14999999979</v>
      </c>
      <c r="E165" s="6"/>
      <c r="F165" s="17"/>
      <c r="G165" s="6"/>
      <c r="H165" s="7"/>
      <c r="I165" s="7"/>
      <c r="L165" s="1">
        <v>7.01</v>
      </c>
      <c r="M165" s="8">
        <f t="shared" si="25"/>
        <v>0.58416666666666661</v>
      </c>
      <c r="N165" s="8"/>
    </row>
    <row r="166" spans="1:16">
      <c r="A166" s="14">
        <v>44470</v>
      </c>
      <c r="B166" s="5"/>
      <c r="C166" s="6">
        <v>6.67</v>
      </c>
      <c r="D166" s="6">
        <f>D165+C166</f>
        <v>-264439.47999999981</v>
      </c>
      <c r="E166" s="6"/>
      <c r="F166" s="17">
        <v>1</v>
      </c>
      <c r="G166" s="6">
        <v>3089</v>
      </c>
      <c r="H166" s="7"/>
      <c r="I166" s="7"/>
      <c r="L166" s="1">
        <v>7.01</v>
      </c>
      <c r="M166" s="8">
        <f t="shared" si="25"/>
        <v>0.58416666666666661</v>
      </c>
      <c r="N166" s="8"/>
    </row>
    <row r="167" spans="1:16">
      <c r="A167" s="14">
        <v>44502</v>
      </c>
      <c r="B167" s="5"/>
      <c r="C167" s="5"/>
      <c r="D167" s="32">
        <f t="shared" ref="D167" si="26">D166-E167-G166</f>
        <v>-268253.47999999981</v>
      </c>
      <c r="E167" s="6">
        <v>725</v>
      </c>
      <c r="F167" s="17"/>
      <c r="G167" s="6"/>
      <c r="H167" s="7"/>
      <c r="I167" s="7"/>
      <c r="J167" s="1" t="s">
        <v>31</v>
      </c>
      <c r="L167" s="1">
        <v>7.01</v>
      </c>
      <c r="M167" s="8">
        <f t="shared" si="25"/>
        <v>0.58416666666666661</v>
      </c>
      <c r="N167" s="8"/>
    </row>
    <row r="168" spans="1:16">
      <c r="A168" s="14">
        <v>44503</v>
      </c>
      <c r="B168" s="5"/>
      <c r="C168" s="5"/>
      <c r="D168" s="6">
        <f t="shared" ref="D168:D175" si="27">D167-E168</f>
        <v>-271402.47999999981</v>
      </c>
      <c r="E168" s="6">
        <v>3149</v>
      </c>
      <c r="F168" s="17"/>
      <c r="G168" s="6"/>
      <c r="H168" s="7"/>
      <c r="I168" s="7"/>
      <c r="J168" s="9" t="s">
        <v>34</v>
      </c>
      <c r="L168" s="1">
        <v>7.01</v>
      </c>
      <c r="M168" s="8">
        <f t="shared" ref="M168:M189" si="28">L168/12</f>
        <v>0.58416666666666661</v>
      </c>
      <c r="N168" s="8"/>
    </row>
    <row r="169" spans="1:16">
      <c r="A169" s="14">
        <v>44529</v>
      </c>
      <c r="B169" s="5"/>
      <c r="C169" s="5"/>
      <c r="D169" s="6">
        <f t="shared" si="27"/>
        <v>-272160.47999999981</v>
      </c>
      <c r="E169" s="6">
        <v>758</v>
      </c>
      <c r="F169" s="17">
        <v>1</v>
      </c>
      <c r="G169" s="6">
        <v>3179</v>
      </c>
      <c r="H169" s="7"/>
      <c r="I169" s="7"/>
      <c r="J169" s="1" t="s">
        <v>32</v>
      </c>
      <c r="L169" s="1">
        <v>7.01</v>
      </c>
      <c r="M169" s="8">
        <f t="shared" si="28"/>
        <v>0.58416666666666661</v>
      </c>
      <c r="N169" s="8"/>
    </row>
    <row r="170" spans="1:16">
      <c r="A170" s="14">
        <v>44540</v>
      </c>
      <c r="B170" s="5"/>
      <c r="C170" s="5"/>
      <c r="D170" s="32">
        <f>D169-E170-G169</f>
        <v>-276061.99999999983</v>
      </c>
      <c r="E170" s="6">
        <v>722.52</v>
      </c>
      <c r="F170" s="17"/>
      <c r="G170" s="6"/>
      <c r="H170" s="7"/>
      <c r="I170" s="7"/>
      <c r="J170" s="1" t="s">
        <v>33</v>
      </c>
      <c r="L170" s="1">
        <v>7.01</v>
      </c>
      <c r="M170" s="8">
        <f t="shared" si="28"/>
        <v>0.58416666666666661</v>
      </c>
      <c r="N170" s="8"/>
      <c r="O170" s="10"/>
      <c r="P170" s="10"/>
    </row>
    <row r="171" spans="1:16">
      <c r="A171" s="14">
        <v>44540</v>
      </c>
      <c r="B171" s="5"/>
      <c r="C171" s="5"/>
      <c r="D171" s="6">
        <f t="shared" si="27"/>
        <v>-279209.69999999984</v>
      </c>
      <c r="E171" s="6">
        <v>3147.7</v>
      </c>
      <c r="F171" s="17"/>
      <c r="G171" s="6"/>
      <c r="H171" s="7"/>
      <c r="I171" s="7"/>
      <c r="J171" s="1" t="s">
        <v>34</v>
      </c>
      <c r="L171" s="1">
        <v>7.01</v>
      </c>
      <c r="M171" s="8">
        <f t="shared" si="28"/>
        <v>0.58416666666666661</v>
      </c>
      <c r="N171" s="8"/>
    </row>
    <row r="172" spans="1:16">
      <c r="A172" s="14">
        <v>44540</v>
      </c>
      <c r="B172" s="5"/>
      <c r="C172" s="5"/>
      <c r="D172" s="6">
        <f t="shared" si="27"/>
        <v>-279312.09999999986</v>
      </c>
      <c r="E172" s="6">
        <v>102.4</v>
      </c>
      <c r="F172" s="17"/>
      <c r="G172" s="6"/>
      <c r="H172" s="7"/>
      <c r="I172" s="7"/>
      <c r="J172" s="9" t="s">
        <v>36</v>
      </c>
      <c r="L172" s="1">
        <v>7.01</v>
      </c>
      <c r="M172" s="8">
        <f t="shared" si="28"/>
        <v>0.58416666666666661</v>
      </c>
      <c r="N172" s="8"/>
    </row>
    <row r="173" spans="1:16">
      <c r="A173" s="14">
        <v>44542</v>
      </c>
      <c r="B173" s="5"/>
      <c r="C173" s="5"/>
      <c r="D173" s="6">
        <f t="shared" si="27"/>
        <v>-280732.09999999986</v>
      </c>
      <c r="E173" s="20">
        <v>1420</v>
      </c>
      <c r="F173" s="17"/>
      <c r="G173" s="6"/>
      <c r="H173" s="35"/>
      <c r="I173" s="35"/>
      <c r="J173" s="9" t="s">
        <v>40</v>
      </c>
      <c r="L173" s="1">
        <v>7.01</v>
      </c>
      <c r="M173" s="8">
        <f t="shared" si="28"/>
        <v>0.58416666666666661</v>
      </c>
      <c r="N173" s="8"/>
    </row>
    <row r="174" spans="1:16">
      <c r="A174" s="16">
        <v>44558</v>
      </c>
      <c r="B174" s="6"/>
      <c r="C174" s="6"/>
      <c r="D174" s="6">
        <f t="shared" si="27"/>
        <v>-286961.36999999988</v>
      </c>
      <c r="E174" s="6">
        <v>6229.27</v>
      </c>
      <c r="F174" s="17"/>
      <c r="G174" s="6"/>
      <c r="H174" s="7"/>
      <c r="I174" s="7"/>
      <c r="J174" s="9" t="s">
        <v>41</v>
      </c>
      <c r="L174" s="1">
        <v>7.01</v>
      </c>
      <c r="M174" s="8">
        <f t="shared" si="28"/>
        <v>0.58416666666666661</v>
      </c>
      <c r="N174" s="8"/>
    </row>
    <row r="175" spans="1:16">
      <c r="A175" s="16">
        <v>44558</v>
      </c>
      <c r="B175" s="6"/>
      <c r="C175" s="6"/>
      <c r="D175" s="6">
        <f t="shared" si="27"/>
        <v>-295206.87999999989</v>
      </c>
      <c r="E175" s="6">
        <v>8245.51</v>
      </c>
      <c r="F175" s="17">
        <v>1</v>
      </c>
      <c r="G175" s="6">
        <v>3448</v>
      </c>
      <c r="H175" s="7"/>
      <c r="I175" s="7"/>
      <c r="J175" s="9"/>
      <c r="M175" s="8"/>
      <c r="N175" s="8"/>
    </row>
    <row r="176" spans="1:16">
      <c r="A176" s="14">
        <v>44562</v>
      </c>
      <c r="B176" s="5">
        <v>8821.6200000000008</v>
      </c>
      <c r="C176" s="5"/>
      <c r="D176" s="32">
        <f>D175+B176-G175</f>
        <v>-289833.25999999989</v>
      </c>
      <c r="E176" s="6"/>
      <c r="F176" s="17"/>
      <c r="G176" s="6"/>
      <c r="H176" s="7"/>
      <c r="I176" s="7"/>
      <c r="L176" s="1">
        <v>7.01</v>
      </c>
      <c r="M176" s="8">
        <f t="shared" si="28"/>
        <v>0.58416666666666661</v>
      </c>
    </row>
    <row r="177" spans="1:15">
      <c r="A177" s="14">
        <v>44562</v>
      </c>
      <c r="B177" s="5"/>
      <c r="C177" s="6">
        <v>0.04</v>
      </c>
      <c r="D177" s="6">
        <f>D176+C177</f>
        <v>-289833.21999999991</v>
      </c>
      <c r="E177" s="6"/>
      <c r="F177" s="17"/>
      <c r="G177" s="6"/>
      <c r="H177" s="7"/>
      <c r="I177" s="7"/>
      <c r="L177" s="1">
        <v>7.01</v>
      </c>
      <c r="M177" s="8">
        <f t="shared" si="28"/>
        <v>0.58416666666666661</v>
      </c>
      <c r="N177" s="27"/>
      <c r="O177" s="11"/>
    </row>
    <row r="178" spans="1:15">
      <c r="A178" s="14">
        <v>44580</v>
      </c>
      <c r="B178" s="5"/>
      <c r="C178" s="5"/>
      <c r="D178" s="6">
        <f t="shared" ref="D178:D183" si="29">D177-E178</f>
        <v>-292981.56999999989</v>
      </c>
      <c r="E178" s="6">
        <v>3148.35</v>
      </c>
      <c r="F178" s="17"/>
      <c r="G178" s="6"/>
      <c r="H178" s="7"/>
      <c r="I178" s="7"/>
      <c r="J178" s="1" t="s">
        <v>34</v>
      </c>
      <c r="L178" s="1">
        <v>7.01</v>
      </c>
      <c r="M178" s="8">
        <f t="shared" si="28"/>
        <v>0.58416666666666661</v>
      </c>
      <c r="N178" s="8"/>
    </row>
    <row r="179" spans="1:15">
      <c r="A179" s="14">
        <v>44580</v>
      </c>
      <c r="B179" s="5"/>
      <c r="C179" s="5"/>
      <c r="D179" s="6">
        <f t="shared" si="29"/>
        <v>-293704.68999999989</v>
      </c>
      <c r="E179" s="6">
        <v>723.12</v>
      </c>
      <c r="F179" s="17">
        <v>2</v>
      </c>
      <c r="G179" s="6">
        <v>6881</v>
      </c>
      <c r="H179" s="7"/>
      <c r="I179" s="7"/>
      <c r="J179" s="1" t="s">
        <v>32</v>
      </c>
      <c r="L179" s="1">
        <v>7.01</v>
      </c>
      <c r="M179" s="8">
        <f t="shared" si="28"/>
        <v>0.58416666666666661</v>
      </c>
      <c r="N179" s="8"/>
    </row>
    <row r="180" spans="1:15">
      <c r="A180" s="14">
        <v>44623</v>
      </c>
      <c r="B180" s="5"/>
      <c r="C180" s="5"/>
      <c r="D180" s="32">
        <f t="shared" ref="D180" si="30">D179-E180-G179</f>
        <v>-300664.68999999989</v>
      </c>
      <c r="E180" s="20">
        <v>79</v>
      </c>
      <c r="F180" s="17"/>
      <c r="G180" s="6"/>
      <c r="H180" s="7"/>
      <c r="I180" s="7"/>
      <c r="J180" s="1" t="s">
        <v>43</v>
      </c>
      <c r="L180" s="1">
        <v>7.01</v>
      </c>
      <c r="M180" s="8">
        <f t="shared" si="28"/>
        <v>0.58416666666666661</v>
      </c>
      <c r="N180" s="8"/>
    </row>
    <row r="181" spans="1:15">
      <c r="A181" s="14">
        <v>44650</v>
      </c>
      <c r="B181" s="5"/>
      <c r="C181" s="5"/>
      <c r="D181" s="6">
        <f t="shared" si="29"/>
        <v>-302147.08999999991</v>
      </c>
      <c r="E181" s="6">
        <v>1482.4</v>
      </c>
      <c r="F181" s="17"/>
      <c r="G181" s="6"/>
      <c r="H181" s="7"/>
      <c r="I181" s="7"/>
      <c r="J181" s="1" t="s">
        <v>33</v>
      </c>
      <c r="L181" s="1">
        <v>7.01</v>
      </c>
      <c r="M181" s="8">
        <f t="shared" si="28"/>
        <v>0.58416666666666661</v>
      </c>
      <c r="N181" s="8"/>
    </row>
    <row r="182" spans="1:15">
      <c r="A182" s="14">
        <v>44650</v>
      </c>
      <c r="B182" s="5"/>
      <c r="C182" s="5"/>
      <c r="D182" s="6">
        <f t="shared" si="29"/>
        <v>-308601.2099999999</v>
      </c>
      <c r="E182" s="6">
        <v>6454.12</v>
      </c>
      <c r="F182" s="17"/>
      <c r="G182" s="6"/>
      <c r="H182" s="7"/>
      <c r="I182" s="7"/>
      <c r="J182" s="1" t="s">
        <v>42</v>
      </c>
      <c r="L182" s="1">
        <v>7.01</v>
      </c>
      <c r="M182" s="8">
        <f t="shared" si="28"/>
        <v>0.58416666666666661</v>
      </c>
      <c r="N182" s="8"/>
    </row>
    <row r="183" spans="1:15">
      <c r="A183" s="14">
        <v>44650</v>
      </c>
      <c r="B183" s="5"/>
      <c r="C183" s="5"/>
      <c r="D183" s="6">
        <f t="shared" si="29"/>
        <v>-309651.2099999999</v>
      </c>
      <c r="E183" s="6">
        <v>1050</v>
      </c>
      <c r="F183" s="17">
        <v>1</v>
      </c>
      <c r="G183" s="6">
        <v>3617</v>
      </c>
      <c r="H183" s="7"/>
      <c r="I183" s="7"/>
      <c r="J183" s="9" t="s">
        <v>44</v>
      </c>
      <c r="L183" s="1">
        <v>7.01</v>
      </c>
      <c r="M183" s="8">
        <f t="shared" si="28"/>
        <v>0.58416666666666661</v>
      </c>
      <c r="N183" s="8"/>
    </row>
    <row r="184" spans="1:15">
      <c r="A184" s="14">
        <v>44652</v>
      </c>
      <c r="B184" s="5">
        <v>6863.71</v>
      </c>
      <c r="C184" s="5"/>
      <c r="D184" s="32">
        <f>D183+B184-G183</f>
        <v>-306404.49999999988</v>
      </c>
      <c r="E184" s="6"/>
      <c r="F184" s="17"/>
      <c r="G184" s="6"/>
      <c r="H184" s="7"/>
      <c r="I184" s="7"/>
      <c r="L184" s="1">
        <v>7.01</v>
      </c>
      <c r="M184" s="8">
        <f t="shared" si="28"/>
        <v>0.58416666666666661</v>
      </c>
      <c r="N184" s="8"/>
    </row>
    <row r="185" spans="1:15">
      <c r="A185" s="14">
        <v>44652</v>
      </c>
      <c r="B185" s="5"/>
      <c r="C185" s="6">
        <v>1119.95</v>
      </c>
      <c r="D185" s="6">
        <f>D184+C185</f>
        <v>-305284.54999999987</v>
      </c>
      <c r="E185" s="6"/>
      <c r="F185" s="17">
        <v>3</v>
      </c>
      <c r="G185" s="6">
        <v>10760</v>
      </c>
      <c r="H185" s="7"/>
      <c r="I185" s="7"/>
      <c r="L185" s="1">
        <v>7.01</v>
      </c>
      <c r="M185" s="8">
        <f t="shared" si="28"/>
        <v>0.58416666666666661</v>
      </c>
      <c r="N185" s="8"/>
    </row>
    <row r="186" spans="1:15">
      <c r="A186" s="14">
        <v>44743</v>
      </c>
      <c r="B186" s="5">
        <v>3580</v>
      </c>
      <c r="C186" s="5"/>
      <c r="D186" s="32">
        <f>D185+B186-G185</f>
        <v>-312464.54999999987</v>
      </c>
      <c r="E186" s="6"/>
      <c r="F186" s="17"/>
      <c r="G186" s="6"/>
      <c r="H186" s="7"/>
      <c r="I186" s="7"/>
      <c r="L186" s="1">
        <v>7.01</v>
      </c>
      <c r="M186" s="8">
        <f t="shared" si="28"/>
        <v>0.58416666666666661</v>
      </c>
      <c r="N186" s="8"/>
    </row>
    <row r="187" spans="1:15">
      <c r="A187" s="14">
        <v>44743</v>
      </c>
      <c r="B187" s="5"/>
      <c r="C187" s="6">
        <v>-332.06</v>
      </c>
      <c r="D187" s="6">
        <f>D186+C187</f>
        <v>-312796.60999999987</v>
      </c>
      <c r="E187" s="6"/>
      <c r="F187" s="17"/>
      <c r="G187" s="6"/>
      <c r="H187" s="7"/>
      <c r="I187" s="7"/>
      <c r="L187" s="1">
        <v>7.01</v>
      </c>
      <c r="M187" s="8">
        <f t="shared" si="28"/>
        <v>0.58416666666666661</v>
      </c>
      <c r="N187" s="8"/>
    </row>
    <row r="188" spans="1:15">
      <c r="A188" s="14">
        <v>44749</v>
      </c>
      <c r="B188" s="5"/>
      <c r="C188" s="5"/>
      <c r="D188" s="6">
        <f t="shared" ref="D188:D192" si="31">D187-E188</f>
        <v>-319253.60999999987</v>
      </c>
      <c r="E188" s="6">
        <v>6457</v>
      </c>
      <c r="F188" s="17">
        <v>1</v>
      </c>
      <c r="G188" s="6">
        <v>3729</v>
      </c>
      <c r="H188" s="7"/>
      <c r="I188" s="7"/>
      <c r="J188" s="1" t="s">
        <v>64</v>
      </c>
      <c r="L188" s="1">
        <v>7.01</v>
      </c>
      <c r="M188" s="8">
        <f t="shared" si="28"/>
        <v>0.58416666666666661</v>
      </c>
      <c r="N188" s="8"/>
    </row>
    <row r="189" spans="1:15">
      <c r="A189" s="14">
        <v>44781</v>
      </c>
      <c r="B189" s="5"/>
      <c r="C189" s="5"/>
      <c r="D189" s="32">
        <f>D188-E189-G188</f>
        <v>-326674.60999999987</v>
      </c>
      <c r="E189" s="6">
        <v>3692</v>
      </c>
      <c r="F189" s="17"/>
      <c r="G189" s="6"/>
      <c r="H189" s="7"/>
      <c r="I189" s="7"/>
      <c r="J189" s="1" t="s">
        <v>64</v>
      </c>
      <c r="L189" s="1">
        <v>7.01</v>
      </c>
      <c r="M189" s="8">
        <f t="shared" si="28"/>
        <v>0.58416666666666661</v>
      </c>
      <c r="N189" s="8"/>
    </row>
    <row r="190" spans="1:15">
      <c r="A190" s="14">
        <v>44804</v>
      </c>
      <c r="B190" s="5"/>
      <c r="C190" s="5"/>
      <c r="D190" s="6">
        <f t="shared" si="31"/>
        <v>-328394.40999999986</v>
      </c>
      <c r="E190" s="6">
        <v>1719.8</v>
      </c>
      <c r="F190" s="17"/>
      <c r="G190" s="6"/>
      <c r="H190" s="7"/>
      <c r="I190" s="7"/>
      <c r="J190" s="1" t="s">
        <v>64</v>
      </c>
      <c r="M190" s="8"/>
      <c r="N190" s="8"/>
    </row>
    <row r="191" spans="1:15">
      <c r="A191" s="14">
        <v>44804</v>
      </c>
      <c r="B191" s="5"/>
      <c r="C191" s="5"/>
      <c r="D191" s="6">
        <f t="shared" si="31"/>
        <v>-329086.20999999985</v>
      </c>
      <c r="E191" s="6">
        <v>691.8</v>
      </c>
      <c r="F191" s="17"/>
      <c r="G191" s="6"/>
      <c r="H191" s="7"/>
      <c r="I191" s="7"/>
      <c r="J191" s="1" t="s">
        <v>64</v>
      </c>
      <c r="M191" s="8"/>
      <c r="N191" s="8"/>
    </row>
    <row r="192" spans="1:15">
      <c r="A192" s="14">
        <v>44804</v>
      </c>
      <c r="B192" s="5"/>
      <c r="C192" s="5"/>
      <c r="D192" s="6">
        <f t="shared" si="31"/>
        <v>-330329.32999999984</v>
      </c>
      <c r="E192" s="6">
        <v>1243.1199999999999</v>
      </c>
      <c r="F192" s="17">
        <v>1</v>
      </c>
      <c r="G192" s="6">
        <v>3858</v>
      </c>
      <c r="H192" s="7"/>
      <c r="I192" s="7"/>
      <c r="J192" s="1" t="s">
        <v>64</v>
      </c>
      <c r="M192" s="8"/>
      <c r="N192" s="8"/>
    </row>
    <row r="193" spans="1:10">
      <c r="A193" s="14">
        <v>44827</v>
      </c>
      <c r="B193" s="6"/>
      <c r="C193" s="6"/>
      <c r="D193" s="32">
        <f>D192-E193-G192</f>
        <v>-338803.83999999985</v>
      </c>
      <c r="E193" s="6">
        <v>4616.51</v>
      </c>
      <c r="F193" s="17"/>
      <c r="G193" s="6"/>
      <c r="H193" s="7"/>
      <c r="I193" s="7"/>
      <c r="J193" s="1" t="s">
        <v>64</v>
      </c>
    </row>
    <row r="194" spans="1:10">
      <c r="A194" s="14">
        <v>44827</v>
      </c>
      <c r="B194" s="5"/>
      <c r="C194" s="5"/>
      <c r="D194" s="6">
        <f t="shared" ref="D194" si="32">D193-E194</f>
        <v>-338807.94999999984</v>
      </c>
      <c r="E194" s="6">
        <v>4.1100000000000003</v>
      </c>
      <c r="F194" s="17">
        <v>1</v>
      </c>
      <c r="G194" s="6">
        <v>3957</v>
      </c>
      <c r="H194" s="7"/>
      <c r="I194" s="7"/>
      <c r="J194" s="1" t="s">
        <v>52</v>
      </c>
    </row>
    <row r="195" spans="1:10">
      <c r="A195" s="14">
        <v>44839</v>
      </c>
      <c r="B195" s="6">
        <v>8065.59</v>
      </c>
      <c r="C195" s="6">
        <v>-111.16</v>
      </c>
      <c r="D195" s="32">
        <f>D194+B195-C195-E195-G194</f>
        <v>-338588.19999999984</v>
      </c>
      <c r="E195" s="6">
        <v>4000</v>
      </c>
      <c r="F195" s="17"/>
      <c r="G195" s="6"/>
      <c r="H195" s="7"/>
      <c r="I195" s="7"/>
      <c r="J195" s="1" t="s">
        <v>64</v>
      </c>
    </row>
    <row r="196" spans="1:10">
      <c r="A196" s="14">
        <v>44845</v>
      </c>
      <c r="B196" s="5"/>
      <c r="C196" s="5"/>
      <c r="D196" s="6">
        <f t="shared" ref="D196" si="33">D195-E196</f>
        <v>-342164.19999999984</v>
      </c>
      <c r="E196" s="6">
        <v>3576</v>
      </c>
      <c r="F196" s="17"/>
      <c r="G196" s="6"/>
      <c r="H196" s="7"/>
      <c r="I196" s="7"/>
      <c r="J196" s="1" t="s">
        <v>64</v>
      </c>
    </row>
    <row r="197" spans="1:10">
      <c r="A197" s="14">
        <v>44845</v>
      </c>
      <c r="B197" s="20">
        <v>-51.88</v>
      </c>
      <c r="C197" s="5"/>
      <c r="D197" s="6">
        <f>D196+B197</f>
        <v>-342216.07999999984</v>
      </c>
      <c r="E197" s="6"/>
      <c r="F197" s="17"/>
      <c r="G197" s="6"/>
      <c r="H197" s="7"/>
      <c r="I197" s="7"/>
      <c r="J197" s="36" t="s">
        <v>67</v>
      </c>
    </row>
    <row r="198" spans="1:10">
      <c r="A198" s="14">
        <v>44846</v>
      </c>
      <c r="B198" s="5"/>
      <c r="C198" s="5"/>
      <c r="D198" s="6">
        <f t="shared" ref="D198:D212" si="34">D197-E198</f>
        <v>-345463.07999999984</v>
      </c>
      <c r="E198" s="6">
        <v>3247</v>
      </c>
      <c r="F198" s="17"/>
      <c r="G198" s="6"/>
      <c r="H198" s="7"/>
      <c r="I198" s="7"/>
      <c r="J198" s="1" t="s">
        <v>64</v>
      </c>
    </row>
    <row r="199" spans="1:10">
      <c r="A199" s="14">
        <v>44851</v>
      </c>
      <c r="B199" s="5"/>
      <c r="C199" s="5"/>
      <c r="D199" s="6">
        <f t="shared" si="34"/>
        <v>-345707.87999999983</v>
      </c>
      <c r="E199" s="6">
        <v>244.8</v>
      </c>
      <c r="F199" s="17"/>
      <c r="G199" s="6"/>
      <c r="H199" s="7"/>
      <c r="I199" s="7"/>
      <c r="J199" s="1" t="s">
        <v>64</v>
      </c>
    </row>
    <row r="200" spans="1:10">
      <c r="A200" s="14">
        <v>44853</v>
      </c>
      <c r="B200" s="5"/>
      <c r="C200" s="5"/>
      <c r="D200" s="6">
        <f t="shared" si="34"/>
        <v>-349704.87999999983</v>
      </c>
      <c r="E200" s="6">
        <v>3997</v>
      </c>
      <c r="F200" s="17"/>
      <c r="G200" s="6"/>
      <c r="H200" s="7"/>
      <c r="I200" s="7"/>
      <c r="J200" s="1" t="s">
        <v>64</v>
      </c>
    </row>
    <row r="201" spans="1:10">
      <c r="A201" s="14">
        <v>44859</v>
      </c>
      <c r="B201" s="5"/>
      <c r="C201" s="5"/>
      <c r="D201" s="6">
        <f t="shared" si="34"/>
        <v>-351304.87999999983</v>
      </c>
      <c r="E201" s="6">
        <v>1600</v>
      </c>
      <c r="F201" s="17"/>
      <c r="G201" s="6"/>
      <c r="H201" s="7"/>
      <c r="I201" s="7"/>
      <c r="J201" s="1" t="s">
        <v>64</v>
      </c>
    </row>
    <row r="202" spans="1:10">
      <c r="A202" s="14">
        <v>44865</v>
      </c>
      <c r="B202" s="5"/>
      <c r="C202" s="5"/>
      <c r="D202" s="6">
        <f t="shared" si="34"/>
        <v>-355337.67999999982</v>
      </c>
      <c r="E202" s="6">
        <v>4032.8</v>
      </c>
      <c r="F202" s="17">
        <v>1</v>
      </c>
      <c r="G202" s="6">
        <v>4150</v>
      </c>
      <c r="H202" s="7"/>
      <c r="I202" s="7"/>
      <c r="J202" s="1" t="s">
        <v>72</v>
      </c>
    </row>
    <row r="203" spans="1:10">
      <c r="A203" s="14">
        <v>44894</v>
      </c>
      <c r="B203" s="5"/>
      <c r="C203" s="5"/>
      <c r="D203" s="32">
        <f>D202-E203-G202</f>
        <v>-363520.47999999981</v>
      </c>
      <c r="E203" s="6">
        <v>4032.8</v>
      </c>
      <c r="F203" s="17"/>
      <c r="G203" s="6"/>
      <c r="H203" s="7"/>
      <c r="I203" s="7"/>
      <c r="J203" s="1" t="s">
        <v>64</v>
      </c>
    </row>
    <row r="204" spans="1:10">
      <c r="A204" s="14">
        <v>44895</v>
      </c>
      <c r="B204" s="5"/>
      <c r="C204" s="5"/>
      <c r="D204" s="6">
        <f t="shared" si="34"/>
        <v>-364479.33999999979</v>
      </c>
      <c r="E204" s="6">
        <v>958.86</v>
      </c>
      <c r="F204" s="17"/>
      <c r="G204" s="6"/>
      <c r="H204" s="7"/>
      <c r="I204" s="7"/>
      <c r="J204" s="1" t="s">
        <v>64</v>
      </c>
    </row>
    <row r="205" spans="1:10">
      <c r="A205" s="14">
        <v>44895</v>
      </c>
      <c r="B205" s="5"/>
      <c r="C205" s="5"/>
      <c r="D205" s="6">
        <f t="shared" si="34"/>
        <v>-368223.48999999982</v>
      </c>
      <c r="E205" s="6">
        <v>3744.15</v>
      </c>
      <c r="F205" s="17"/>
      <c r="G205" s="6"/>
      <c r="H205" s="7"/>
      <c r="I205" s="7"/>
      <c r="J205" s="1" t="s">
        <v>64</v>
      </c>
    </row>
    <row r="206" spans="1:10">
      <c r="A206" s="28">
        <v>44895</v>
      </c>
      <c r="B206" s="22"/>
      <c r="C206" s="22"/>
      <c r="D206" s="6">
        <f t="shared" si="34"/>
        <v>-279423.48999999982</v>
      </c>
      <c r="E206" s="12">
        <v>-88800</v>
      </c>
      <c r="F206" s="17">
        <v>2</v>
      </c>
      <c r="G206" s="6">
        <v>6546</v>
      </c>
      <c r="H206" s="22"/>
      <c r="I206" s="22"/>
      <c r="J206" s="1" t="s">
        <v>69</v>
      </c>
    </row>
    <row r="207" spans="1:10">
      <c r="A207" s="14">
        <v>44927</v>
      </c>
      <c r="B207" s="6">
        <v>11541.22</v>
      </c>
      <c r="C207" s="6">
        <v>-267.33</v>
      </c>
      <c r="D207" s="32">
        <f>D206+B207-C207-E207-G206</f>
        <v>-274350.93999999983</v>
      </c>
      <c r="E207" s="6">
        <v>190</v>
      </c>
      <c r="F207" s="17">
        <v>1</v>
      </c>
      <c r="G207" s="6">
        <v>3204</v>
      </c>
      <c r="H207" s="7"/>
      <c r="I207" s="7"/>
      <c r="J207" s="1" t="s">
        <v>71</v>
      </c>
    </row>
    <row r="208" spans="1:10">
      <c r="A208" s="14">
        <v>44959</v>
      </c>
      <c r="B208" s="5"/>
      <c r="C208" s="5"/>
      <c r="D208" s="32">
        <f>D207-E208-G207</f>
        <v>-280854.93999999983</v>
      </c>
      <c r="E208" s="6">
        <v>3300</v>
      </c>
      <c r="F208" s="17"/>
      <c r="G208" s="6"/>
      <c r="H208" s="7"/>
      <c r="I208" s="7"/>
      <c r="J208" s="1" t="s">
        <v>71</v>
      </c>
    </row>
    <row r="209" spans="1:10">
      <c r="A209" s="14">
        <v>44959</v>
      </c>
      <c r="B209" s="5"/>
      <c r="C209" s="5"/>
      <c r="D209" s="6">
        <f>D208-E209-G208</f>
        <v>-282404.93999999983</v>
      </c>
      <c r="E209" s="6">
        <v>1550</v>
      </c>
      <c r="F209" s="17">
        <v>1</v>
      </c>
      <c r="G209" s="6">
        <v>3295</v>
      </c>
      <c r="H209" s="7"/>
      <c r="I209" s="7"/>
      <c r="J209" s="1" t="s">
        <v>71</v>
      </c>
    </row>
    <row r="210" spans="1:10">
      <c r="A210" s="14">
        <v>44988</v>
      </c>
      <c r="B210" s="5"/>
      <c r="C210" s="5"/>
      <c r="D210" s="6">
        <f t="shared" si="34"/>
        <v>-283134.93999999983</v>
      </c>
      <c r="E210" s="6">
        <v>730</v>
      </c>
      <c r="F210" s="17"/>
      <c r="G210" s="6"/>
      <c r="H210" s="7"/>
      <c r="I210" s="7"/>
      <c r="J210" s="1" t="s">
        <v>71</v>
      </c>
    </row>
    <row r="211" spans="1:10">
      <c r="A211" s="14">
        <v>44988</v>
      </c>
      <c r="B211" s="5"/>
      <c r="C211" s="5"/>
      <c r="D211" s="32">
        <f>D210-E211-G210</f>
        <v>-283644.93999999983</v>
      </c>
      <c r="E211" s="6">
        <v>510</v>
      </c>
      <c r="F211" s="17"/>
      <c r="G211" s="6"/>
      <c r="H211" s="7"/>
      <c r="I211" s="7"/>
      <c r="J211" s="1" t="s">
        <v>71</v>
      </c>
    </row>
    <row r="212" spans="1:10">
      <c r="A212" s="14">
        <v>44988</v>
      </c>
      <c r="B212" s="5"/>
      <c r="C212" s="5"/>
      <c r="D212" s="6">
        <f t="shared" si="34"/>
        <v>-284214.93999999983</v>
      </c>
      <c r="E212" s="6">
        <v>570</v>
      </c>
      <c r="F212" s="17"/>
      <c r="G212" s="6"/>
      <c r="H212" s="7"/>
      <c r="I212" s="7"/>
      <c r="J212" s="1" t="s">
        <v>73</v>
      </c>
    </row>
    <row r="213" spans="1:10">
      <c r="A213" s="14">
        <v>44988</v>
      </c>
      <c r="B213" s="5"/>
      <c r="C213" s="5"/>
      <c r="D213" s="6">
        <f>D212-E213-G212</f>
        <v>-284784.93999999983</v>
      </c>
      <c r="E213" s="6">
        <v>570</v>
      </c>
      <c r="F213" s="17">
        <v>1</v>
      </c>
      <c r="G213" s="6">
        <v>3326</v>
      </c>
      <c r="H213" s="7"/>
      <c r="I213" s="7"/>
      <c r="J213" s="1" t="s">
        <v>73</v>
      </c>
    </row>
    <row r="214" spans="1:10">
      <c r="A214" s="14">
        <v>45020</v>
      </c>
      <c r="B214" s="6">
        <v>3420.03</v>
      </c>
      <c r="C214" s="13"/>
      <c r="D214" s="32">
        <f>D213+B214-C214-E214-G213</f>
        <v>-285260.9099999998</v>
      </c>
      <c r="E214" s="6">
        <v>570</v>
      </c>
      <c r="F214" s="17"/>
      <c r="G214" s="6"/>
      <c r="H214" s="7"/>
      <c r="I214" s="7"/>
      <c r="J214" s="1" t="s">
        <v>73</v>
      </c>
    </row>
    <row r="215" spans="1:10">
      <c r="A215" s="14">
        <v>45020</v>
      </c>
      <c r="B215" s="5"/>
      <c r="C215" s="5"/>
      <c r="D215" s="6">
        <f t="shared" ref="D215" si="35">D214-E215</f>
        <v>-285640.9099999998</v>
      </c>
      <c r="E215" s="6">
        <v>380</v>
      </c>
      <c r="F215" s="17"/>
      <c r="G215" s="6"/>
      <c r="H215" s="7"/>
      <c r="I215" s="7"/>
      <c r="J215" s="1" t="s">
        <v>74</v>
      </c>
    </row>
    <row r="216" spans="1:10">
      <c r="A216" s="14">
        <v>45020</v>
      </c>
      <c r="B216" s="5"/>
      <c r="C216" s="5"/>
      <c r="D216" s="6">
        <f>D215-E216-G215</f>
        <v>-285850.9099999998</v>
      </c>
      <c r="E216" s="6">
        <v>210</v>
      </c>
      <c r="F216" s="17">
        <v>1</v>
      </c>
      <c r="G216" s="6">
        <v>3339</v>
      </c>
      <c r="H216" s="7"/>
      <c r="I216" s="7"/>
      <c r="J216" s="1" t="s">
        <v>75</v>
      </c>
    </row>
    <row r="217" spans="1:10">
      <c r="A217" s="14">
        <v>45051</v>
      </c>
      <c r="B217" s="5"/>
      <c r="C217" s="5"/>
      <c r="D217" s="32">
        <f>D216-E217-G216</f>
        <v>-289759.9099999998</v>
      </c>
      <c r="E217" s="6">
        <v>570</v>
      </c>
      <c r="F217" s="17">
        <v>1</v>
      </c>
      <c r="G217" s="6">
        <v>3384</v>
      </c>
      <c r="H217" s="7"/>
      <c r="I217" s="7"/>
      <c r="J217" s="1" t="s">
        <v>73</v>
      </c>
    </row>
    <row r="218" spans="1:10">
      <c r="A218" s="14">
        <v>45083</v>
      </c>
      <c r="B218" s="5"/>
      <c r="C218" s="5"/>
      <c r="D218" s="32">
        <f>D217-E218-G217</f>
        <v>-293713.9099999998</v>
      </c>
      <c r="E218" s="6">
        <v>570</v>
      </c>
      <c r="F218" s="17"/>
      <c r="G218" s="6"/>
      <c r="H218" s="7"/>
      <c r="I218" s="7"/>
      <c r="J218" s="1" t="s">
        <v>73</v>
      </c>
    </row>
    <row r="219" spans="1:10">
      <c r="A219" s="14">
        <v>45083</v>
      </c>
      <c r="B219" s="5"/>
      <c r="C219" s="5"/>
      <c r="D219" s="6">
        <f t="shared" ref="D219:D222" si="36">D218-E219</f>
        <v>-295213.9099999998</v>
      </c>
      <c r="E219" s="6">
        <v>1500</v>
      </c>
      <c r="F219" s="17">
        <v>1</v>
      </c>
      <c r="G219" s="6">
        <v>3448</v>
      </c>
      <c r="H219" s="7"/>
      <c r="I219" s="7"/>
      <c r="J219" s="1" t="s">
        <v>76</v>
      </c>
    </row>
    <row r="220" spans="1:10">
      <c r="A220" s="14">
        <v>45114</v>
      </c>
      <c r="B220" s="6">
        <v>5553.52</v>
      </c>
      <c r="C220" s="13"/>
      <c r="D220" s="32">
        <f>D219+B220-C220-E220-G219</f>
        <v>-294385.38999999978</v>
      </c>
      <c r="E220" s="6">
        <v>1277</v>
      </c>
      <c r="F220" s="17"/>
      <c r="G220" s="6"/>
      <c r="H220" s="7"/>
      <c r="I220" s="7"/>
      <c r="J220" s="1" t="s">
        <v>75</v>
      </c>
    </row>
    <row r="221" spans="1:10">
      <c r="A221" s="14">
        <v>45114</v>
      </c>
      <c r="B221" s="6"/>
      <c r="C221" s="6"/>
      <c r="D221" s="6">
        <f t="shared" si="36"/>
        <v>-297185.38999999978</v>
      </c>
      <c r="E221" s="6">
        <v>2800</v>
      </c>
      <c r="F221" s="17"/>
      <c r="G221" s="6"/>
      <c r="H221" s="7"/>
      <c r="I221" s="7"/>
      <c r="J221" s="1" t="s">
        <v>64</v>
      </c>
    </row>
    <row r="222" spans="1:10">
      <c r="A222" s="14">
        <v>45114</v>
      </c>
      <c r="B222" s="5"/>
      <c r="C222" s="5"/>
      <c r="D222" s="6">
        <f t="shared" si="36"/>
        <v>-298685.38999999978</v>
      </c>
      <c r="E222" s="6">
        <v>1500</v>
      </c>
      <c r="F222" s="17">
        <v>1</v>
      </c>
      <c r="G222" s="6">
        <v>3489</v>
      </c>
      <c r="H222" s="7"/>
      <c r="I222" s="7"/>
      <c r="J222" s="1" t="s">
        <v>76</v>
      </c>
    </row>
    <row r="223" spans="1:10">
      <c r="A223" s="14">
        <v>45146</v>
      </c>
      <c r="B223" s="5"/>
      <c r="C223" s="5"/>
      <c r="D223" s="32">
        <f>D222-E223-G222</f>
        <v>-302207.38999999978</v>
      </c>
      <c r="E223" s="6">
        <v>33</v>
      </c>
      <c r="F223" s="17"/>
      <c r="G223" s="6"/>
      <c r="H223" s="7"/>
      <c r="I223" s="7"/>
      <c r="J223" s="1" t="s">
        <v>75</v>
      </c>
    </row>
    <row r="224" spans="1:10">
      <c r="A224" s="14">
        <v>45146</v>
      </c>
      <c r="B224" s="5"/>
      <c r="C224" s="5"/>
      <c r="D224" s="6">
        <f t="shared" ref="D224" si="37">D223-E224</f>
        <v>-302787.38999999978</v>
      </c>
      <c r="E224" s="6">
        <v>580</v>
      </c>
      <c r="F224" s="17"/>
      <c r="G224" s="6"/>
      <c r="H224" s="7"/>
      <c r="I224" s="7"/>
      <c r="J224" s="1" t="s">
        <v>73</v>
      </c>
    </row>
    <row r="225" spans="1:10">
      <c r="A225" s="14">
        <v>45146</v>
      </c>
      <c r="B225" s="5"/>
      <c r="C225" s="5"/>
      <c r="D225" s="6">
        <f t="shared" ref="D225" si="38">D224-E225-G224</f>
        <v>-304287.38999999978</v>
      </c>
      <c r="E225" s="6">
        <v>1500</v>
      </c>
      <c r="F225" s="17">
        <v>1</v>
      </c>
      <c r="G225" s="6">
        <v>3554</v>
      </c>
      <c r="H225" s="7"/>
      <c r="I225" s="7"/>
      <c r="J225" s="1" t="s">
        <v>76</v>
      </c>
    </row>
    <row r="226" spans="1:10">
      <c r="A226" s="14">
        <v>45178</v>
      </c>
      <c r="B226" s="5"/>
      <c r="C226" s="5"/>
      <c r="D226" s="32">
        <f>D225-E226-G225</f>
        <v>-308411.38999999978</v>
      </c>
      <c r="E226" s="6">
        <v>570</v>
      </c>
      <c r="F226" s="17">
        <v>1</v>
      </c>
      <c r="G226" s="6">
        <v>3602</v>
      </c>
      <c r="H226" s="7"/>
      <c r="I226" s="7"/>
      <c r="J226" s="1" t="s">
        <v>73</v>
      </c>
    </row>
    <row r="227" spans="1:10">
      <c r="A227" s="14">
        <v>45209</v>
      </c>
      <c r="B227" s="6">
        <v>4998.08</v>
      </c>
      <c r="C227" s="13"/>
      <c r="D227" s="32">
        <f>D226+B227-C227-E227-G226</f>
        <v>-308726.30999999976</v>
      </c>
      <c r="E227" s="6">
        <v>1711</v>
      </c>
      <c r="F227" s="17"/>
      <c r="G227" s="6"/>
      <c r="H227" s="7"/>
      <c r="I227" s="7"/>
      <c r="J227" s="1" t="s">
        <v>76</v>
      </c>
    </row>
    <row r="228" spans="1:10">
      <c r="A228" s="14">
        <v>45209</v>
      </c>
      <c r="B228" s="5"/>
      <c r="C228" s="5"/>
      <c r="D228" s="6">
        <f t="shared" ref="D228:D229" si="39">D227-E228</f>
        <v>-309898.30999999976</v>
      </c>
      <c r="E228" s="6">
        <v>1172</v>
      </c>
      <c r="F228" s="17"/>
      <c r="G228" s="6"/>
      <c r="H228" s="7"/>
      <c r="I228" s="7"/>
      <c r="J228" s="1" t="s">
        <v>77</v>
      </c>
    </row>
    <row r="229" spans="1:10">
      <c r="A229" s="14">
        <v>45209</v>
      </c>
      <c r="B229" s="5"/>
      <c r="C229" s="5"/>
      <c r="D229" s="6">
        <f t="shared" si="39"/>
        <v>-310498.30999999976</v>
      </c>
      <c r="E229" s="6">
        <v>600</v>
      </c>
      <c r="F229" s="17"/>
      <c r="G229" s="6"/>
      <c r="H229" s="7"/>
      <c r="I229" s="7"/>
      <c r="J229" s="1" t="s">
        <v>73</v>
      </c>
    </row>
    <row r="230" spans="1:10">
      <c r="A230" s="14">
        <v>45209</v>
      </c>
      <c r="B230" s="5"/>
      <c r="C230" s="5"/>
      <c r="D230" s="6">
        <f>D229-E230-G229</f>
        <v>-311098.30999999976</v>
      </c>
      <c r="E230" s="6">
        <v>600</v>
      </c>
      <c r="F230" s="17">
        <v>1</v>
      </c>
      <c r="G230" s="6">
        <v>3634</v>
      </c>
      <c r="H230" s="7"/>
      <c r="I230" s="7"/>
      <c r="J230" s="1" t="s">
        <v>73</v>
      </c>
    </row>
    <row r="231" spans="1:10">
      <c r="A231" s="14">
        <v>45241</v>
      </c>
      <c r="B231" s="5"/>
      <c r="C231" s="5"/>
      <c r="D231" s="32">
        <f>D230-E231-G230</f>
        <v>-316242.30999999976</v>
      </c>
      <c r="E231" s="6">
        <v>1510</v>
      </c>
      <c r="F231" s="17">
        <v>1</v>
      </c>
      <c r="G231" s="6">
        <v>3694</v>
      </c>
      <c r="H231" s="7"/>
      <c r="I231" s="7"/>
      <c r="J231" s="1" t="s">
        <v>76</v>
      </c>
    </row>
    <row r="232" spans="1:10">
      <c r="A232" s="14">
        <v>45272</v>
      </c>
      <c r="B232" s="5"/>
      <c r="C232" s="5"/>
      <c r="D232" s="6">
        <f t="shared" ref="D232:D237" si="40">D231-E232-G231</f>
        <v>-320636.30999999976</v>
      </c>
      <c r="E232" s="6">
        <v>700</v>
      </c>
      <c r="F232" s="17"/>
      <c r="G232" s="6"/>
      <c r="H232" s="7"/>
      <c r="I232" s="7"/>
      <c r="J232" s="1" t="s">
        <v>76</v>
      </c>
    </row>
    <row r="233" spans="1:10">
      <c r="A233" s="14">
        <v>45272</v>
      </c>
      <c r="B233" s="5"/>
      <c r="C233" s="5"/>
      <c r="D233" s="6">
        <f t="shared" si="40"/>
        <v>-321336.30999999976</v>
      </c>
      <c r="E233" s="6">
        <v>700</v>
      </c>
      <c r="F233" s="17"/>
      <c r="G233" s="6"/>
      <c r="H233" s="7"/>
      <c r="I233" s="7"/>
      <c r="J233" s="1" t="s">
        <v>77</v>
      </c>
    </row>
    <row r="234" spans="1:10">
      <c r="A234" s="14">
        <v>45272</v>
      </c>
      <c r="B234" s="5"/>
      <c r="C234" s="5"/>
      <c r="D234" s="32">
        <f t="shared" si="40"/>
        <v>-322306.30999999976</v>
      </c>
      <c r="E234" s="6">
        <v>970</v>
      </c>
      <c r="F234" s="17">
        <v>1</v>
      </c>
      <c r="G234" s="6">
        <v>3765</v>
      </c>
      <c r="H234" s="7"/>
      <c r="I234" s="7"/>
      <c r="J234" s="1" t="s">
        <v>73</v>
      </c>
    </row>
    <row r="235" spans="1:10" s="9" customFormat="1">
      <c r="A235" s="16">
        <v>45292</v>
      </c>
      <c r="B235" s="6">
        <v>9239.33</v>
      </c>
      <c r="C235" s="6"/>
      <c r="D235" s="32">
        <f>D234+B235-C235-E235-G234</f>
        <v>-316831.97999999975</v>
      </c>
      <c r="E235" s="6"/>
      <c r="F235" s="17"/>
      <c r="G235" s="6"/>
      <c r="H235" s="6"/>
      <c r="I235" s="6"/>
    </row>
    <row r="236" spans="1:10">
      <c r="A236" s="14">
        <v>45292</v>
      </c>
      <c r="B236" s="5"/>
      <c r="C236" s="5"/>
      <c r="D236" s="32">
        <f t="shared" si="40"/>
        <v>-317001.97999999975</v>
      </c>
      <c r="E236" s="6">
        <v>170</v>
      </c>
      <c r="F236" s="17">
        <v>1</v>
      </c>
      <c r="G236" s="6">
        <v>3703</v>
      </c>
      <c r="H236" s="7"/>
      <c r="I236" s="7"/>
      <c r="J236" s="1" t="s">
        <v>73</v>
      </c>
    </row>
    <row r="237" spans="1:10">
      <c r="A237" s="14">
        <v>45324</v>
      </c>
      <c r="B237" s="5"/>
      <c r="C237" s="5"/>
      <c r="D237" s="6">
        <f t="shared" si="40"/>
        <v>-321274.97999999975</v>
      </c>
      <c r="E237" s="6">
        <v>570</v>
      </c>
      <c r="F237" s="17"/>
      <c r="G237" s="6"/>
      <c r="H237" s="7"/>
      <c r="I237" s="7"/>
      <c r="J237" s="1" t="s">
        <v>73</v>
      </c>
    </row>
    <row r="238" spans="1:10">
      <c r="A238" s="14"/>
      <c r="B238" s="5"/>
      <c r="C238" s="5"/>
      <c r="D238" s="6"/>
      <c r="E238" s="6"/>
      <c r="F238" s="17"/>
      <c r="G238" s="6"/>
      <c r="H238" s="7"/>
      <c r="I238" s="7"/>
    </row>
    <row r="239" spans="1:10">
      <c r="A239" s="14"/>
      <c r="B239" s="5"/>
      <c r="C239" s="5"/>
      <c r="D239" s="6"/>
      <c r="E239" s="6"/>
      <c r="F239" s="17"/>
      <c r="G239" s="6"/>
      <c r="H239" s="7"/>
      <c r="I239" s="7"/>
    </row>
    <row r="240" spans="1:10">
      <c r="A240" s="14"/>
      <c r="B240" s="5"/>
      <c r="C240" s="5"/>
      <c r="D240" s="6"/>
      <c r="E240" s="6"/>
      <c r="F240" s="17"/>
      <c r="G240" s="6"/>
      <c r="H240" s="7"/>
      <c r="I240" s="7"/>
    </row>
    <row r="241" spans="1:13">
      <c r="A241" s="14"/>
      <c r="B241" s="5"/>
      <c r="C241" s="5"/>
      <c r="D241" s="6"/>
      <c r="E241" s="6"/>
      <c r="F241" s="17"/>
      <c r="G241" s="6"/>
      <c r="H241" s="7"/>
      <c r="I241" s="7"/>
    </row>
    <row r="242" spans="1:13">
      <c r="A242" s="14"/>
      <c r="B242" s="5"/>
      <c r="C242" s="5"/>
      <c r="D242" s="6"/>
      <c r="E242" s="6"/>
      <c r="F242" s="17"/>
      <c r="G242" s="6"/>
      <c r="H242" s="7"/>
      <c r="I242" s="7"/>
    </row>
    <row r="243" spans="1:13">
      <c r="A243" s="14"/>
      <c r="B243" s="5"/>
      <c r="C243" s="5"/>
      <c r="D243" s="6"/>
      <c r="E243" s="6"/>
      <c r="F243" s="17"/>
      <c r="G243" s="6"/>
      <c r="H243" s="7"/>
      <c r="I243" s="7"/>
    </row>
    <row r="244" spans="1:13">
      <c r="A244" s="14"/>
      <c r="B244" s="5"/>
      <c r="C244" s="5"/>
      <c r="D244" s="6"/>
      <c r="E244" s="6"/>
      <c r="F244" s="17"/>
      <c r="G244" s="6"/>
      <c r="H244" s="7"/>
      <c r="I244" s="7"/>
    </row>
    <row r="245" spans="1:13">
      <c r="A245" s="14"/>
      <c r="B245" s="5"/>
      <c r="C245" s="5"/>
      <c r="D245" s="6"/>
      <c r="E245" s="6"/>
      <c r="F245" s="17"/>
      <c r="G245" s="6"/>
      <c r="H245" s="7"/>
      <c r="I245" s="7"/>
    </row>
    <row r="246" spans="1:13">
      <c r="A246" s="14"/>
      <c r="B246" s="5"/>
      <c r="C246" s="5"/>
      <c r="D246" s="6"/>
      <c r="E246" s="6"/>
      <c r="F246" s="17"/>
      <c r="G246" s="6"/>
      <c r="H246" s="7"/>
      <c r="I246" s="7"/>
    </row>
    <row r="247" spans="1:13">
      <c r="A247" s="14"/>
      <c r="B247" s="5"/>
      <c r="C247" s="5"/>
      <c r="D247" s="6"/>
      <c r="E247" s="6"/>
      <c r="F247" s="17"/>
      <c r="G247" s="6"/>
      <c r="H247" s="7"/>
      <c r="I247" s="7"/>
    </row>
    <row r="248" spans="1:13">
      <c r="A248" s="14"/>
      <c r="B248" s="5">
        <f>SUM(B11:B247)</f>
        <v>221456.23999999993</v>
      </c>
      <c r="C248" s="5">
        <f>SUM(C11:C247)</f>
        <v>-6750.3600000000006</v>
      </c>
      <c r="D248" s="5"/>
      <c r="E248" s="5">
        <f>SUM(E11:E247)</f>
        <v>187043.88999999984</v>
      </c>
      <c r="F248" s="5"/>
      <c r="G248" s="5">
        <f t="shared" ref="F248:G248" si="41">SUM(G11:G247)</f>
        <v>355995</v>
      </c>
      <c r="H248" s="5"/>
      <c r="I248" s="5">
        <f>SUM(I11:I200)</f>
        <v>0</v>
      </c>
      <c r="J248" s="39" t="s">
        <v>80</v>
      </c>
      <c r="K248" s="40">
        <f>B248+G248</f>
        <v>577451.24</v>
      </c>
    </row>
    <row r="249" spans="1:13">
      <c r="E249" s="10"/>
      <c r="G249" s="10"/>
      <c r="I249" s="34"/>
      <c r="J249" s="11"/>
    </row>
    <row r="250" spans="1:13" ht="15.75">
      <c r="A250" s="41" t="s">
        <v>14</v>
      </c>
      <c r="B250" s="41"/>
      <c r="C250" s="41"/>
      <c r="D250" s="41"/>
      <c r="E250" s="41"/>
      <c r="F250" s="41"/>
      <c r="G250" s="41"/>
      <c r="H250" s="41"/>
      <c r="I250" s="41"/>
      <c r="L250" s="15"/>
      <c r="M250" s="15"/>
    </row>
    <row r="251" spans="1:13" ht="15.75">
      <c r="A251" s="41" t="s">
        <v>15</v>
      </c>
      <c r="B251" s="41"/>
      <c r="C251" s="41"/>
      <c r="D251" s="41"/>
      <c r="E251" s="41"/>
      <c r="F251" s="41"/>
      <c r="G251" s="41"/>
      <c r="H251" s="41"/>
      <c r="I251" s="41"/>
    </row>
    <row r="252" spans="1:13" ht="15.75">
      <c r="A252" s="41" t="s">
        <v>16</v>
      </c>
      <c r="B252" s="41"/>
      <c r="C252" s="41"/>
      <c r="D252" s="41"/>
      <c r="E252" s="41"/>
      <c r="F252" s="41"/>
      <c r="G252" s="41"/>
      <c r="H252" s="41"/>
      <c r="I252" s="41"/>
    </row>
    <row r="253" spans="1:13" ht="34.5">
      <c r="F253" s="37" t="s">
        <v>50</v>
      </c>
    </row>
  </sheetData>
  <mergeCells count="12">
    <mergeCell ref="A251:I251"/>
    <mergeCell ref="A252:I252"/>
    <mergeCell ref="A1:I1"/>
    <mergeCell ref="A2:H2"/>
    <mergeCell ref="A3:H3"/>
    <mergeCell ref="A8:H8"/>
    <mergeCell ref="A250:I250"/>
    <mergeCell ref="A6:H6"/>
    <mergeCell ref="A7:H7"/>
    <mergeCell ref="A5:H5"/>
    <mergeCell ref="A4:H4"/>
    <mergeCell ref="A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3"/>
  <sheetViews>
    <sheetView topLeftCell="A220" zoomScale="150" zoomScaleNormal="150" workbookViewId="0">
      <selection activeCell="B248" sqref="B248"/>
    </sheetView>
  </sheetViews>
  <sheetFormatPr defaultRowHeight="11.25"/>
  <cols>
    <col min="1" max="1" width="6.77734375" style="1" bestFit="1" customWidth="1"/>
    <col min="2" max="2" width="8.6640625" style="1" bestFit="1" customWidth="1"/>
    <col min="3" max="3" width="7.33203125" style="1" bestFit="1" customWidth="1"/>
    <col min="4" max="4" width="8.6640625" style="1" bestFit="1" customWidth="1"/>
    <col min="5" max="5" width="15.109375" style="1" bestFit="1" customWidth="1"/>
    <col min="6" max="6" width="7.109375" style="1" customWidth="1"/>
    <col min="7" max="7" width="8.6640625" style="1" bestFit="1" customWidth="1"/>
    <col min="8" max="8" width="8.88671875" style="1"/>
    <col min="9" max="9" width="13.88671875" style="1" bestFit="1" customWidth="1"/>
    <col min="10" max="10" width="26.109375" style="1" bestFit="1" customWidth="1"/>
    <col min="11" max="11" width="13.88671875" style="1" customWidth="1"/>
    <col min="12" max="13" width="8.88671875" style="1"/>
    <col min="14" max="14" width="13.88671875" style="1" bestFit="1" customWidth="1"/>
    <col min="15" max="15" width="12.5546875" style="1" customWidth="1"/>
    <col min="16" max="16" width="13.88671875" style="1" bestFit="1" customWidth="1"/>
    <col min="17" max="16384" width="8.88671875" style="1"/>
  </cols>
  <sheetData>
    <row r="1" spans="1:17" ht="15.7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2" t="s">
        <v>17</v>
      </c>
      <c r="K1" s="2" t="s">
        <v>18</v>
      </c>
      <c r="L1" s="2" t="s">
        <v>47</v>
      </c>
      <c r="M1" s="2" t="s">
        <v>49</v>
      </c>
      <c r="N1" s="2" t="s">
        <v>48</v>
      </c>
      <c r="O1" s="2"/>
      <c r="P1" s="2"/>
      <c r="Q1" s="2"/>
    </row>
    <row r="2" spans="1:17">
      <c r="A2" s="42" t="s">
        <v>0</v>
      </c>
      <c r="B2" s="42"/>
      <c r="C2" s="42"/>
      <c r="D2" s="42"/>
      <c r="E2" s="42"/>
      <c r="F2" s="42"/>
      <c r="G2" s="42"/>
      <c r="H2" s="42"/>
      <c r="I2" s="38"/>
    </row>
    <row r="3" spans="1:17">
      <c r="A3" s="42" t="s">
        <v>9</v>
      </c>
      <c r="B3" s="42"/>
      <c r="C3" s="42"/>
      <c r="D3" s="42"/>
      <c r="E3" s="42"/>
      <c r="F3" s="42"/>
      <c r="G3" s="42"/>
      <c r="H3" s="42"/>
      <c r="I3" s="38"/>
    </row>
    <row r="4" spans="1:17">
      <c r="A4" s="42" t="s">
        <v>10</v>
      </c>
      <c r="B4" s="42"/>
      <c r="C4" s="42"/>
      <c r="D4" s="42"/>
      <c r="E4" s="42"/>
      <c r="F4" s="42"/>
      <c r="G4" s="42"/>
      <c r="H4" s="42"/>
      <c r="I4" s="38"/>
    </row>
    <row r="5" spans="1:17">
      <c r="A5" s="42" t="s">
        <v>11</v>
      </c>
      <c r="B5" s="42"/>
      <c r="C5" s="42"/>
      <c r="D5" s="42"/>
      <c r="E5" s="42"/>
      <c r="F5" s="42"/>
      <c r="G5" s="42"/>
      <c r="H5" s="42"/>
      <c r="I5" s="38"/>
    </row>
    <row r="6" spans="1:17">
      <c r="A6" s="42" t="s">
        <v>12</v>
      </c>
      <c r="B6" s="42"/>
      <c r="C6" s="42"/>
      <c r="D6" s="42"/>
      <c r="E6" s="42"/>
      <c r="F6" s="42"/>
      <c r="G6" s="42"/>
      <c r="H6" s="42"/>
      <c r="I6" s="38"/>
    </row>
    <row r="7" spans="1:17">
      <c r="A7" s="42" t="s">
        <v>51</v>
      </c>
      <c r="B7" s="42"/>
      <c r="C7" s="42"/>
      <c r="D7" s="42"/>
      <c r="E7" s="42"/>
      <c r="F7" s="42"/>
      <c r="G7" s="42"/>
      <c r="H7" s="42"/>
      <c r="I7" s="38"/>
    </row>
    <row r="8" spans="1:17">
      <c r="A8" s="42" t="s">
        <v>68</v>
      </c>
      <c r="B8" s="42"/>
      <c r="C8" s="42"/>
      <c r="D8" s="42"/>
      <c r="E8" s="42"/>
      <c r="F8" s="42"/>
      <c r="G8" s="42"/>
      <c r="H8" s="42"/>
      <c r="I8" s="38"/>
    </row>
    <row r="9" spans="1:17">
      <c r="A9" s="43" t="s">
        <v>70</v>
      </c>
      <c r="B9" s="43"/>
      <c r="C9" s="43"/>
      <c r="D9" s="43"/>
      <c r="E9" s="43"/>
      <c r="F9" s="43"/>
      <c r="G9" s="43"/>
      <c r="H9" s="43"/>
      <c r="I9" s="43"/>
    </row>
    <row r="10" spans="1:17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13</v>
      </c>
    </row>
    <row r="11" spans="1:17">
      <c r="A11" s="16">
        <v>40452</v>
      </c>
      <c r="B11" s="6">
        <v>3031.52</v>
      </c>
      <c r="C11" s="6"/>
      <c r="D11" s="6">
        <f>B11</f>
        <v>3031.52</v>
      </c>
      <c r="E11" s="6"/>
      <c r="F11" s="33"/>
      <c r="G11" s="7"/>
      <c r="H11" s="7"/>
      <c r="I11" s="30"/>
      <c r="L11" s="1">
        <v>8.75</v>
      </c>
      <c r="M11" s="8">
        <f>L11/12</f>
        <v>0.72916666666666663</v>
      </c>
    </row>
    <row r="12" spans="1:17">
      <c r="A12" s="28">
        <v>40543</v>
      </c>
      <c r="B12" s="22"/>
      <c r="C12" s="22"/>
      <c r="D12" s="6">
        <f>D11-E12</f>
        <v>-85768.48</v>
      </c>
      <c r="E12" s="22">
        <v>88800</v>
      </c>
      <c r="F12" s="17">
        <v>1</v>
      </c>
      <c r="G12" s="6">
        <v>625</v>
      </c>
      <c r="H12" s="22"/>
      <c r="I12" s="22"/>
      <c r="J12" s="31" t="s">
        <v>63</v>
      </c>
      <c r="M12" s="8"/>
    </row>
    <row r="13" spans="1:17">
      <c r="A13" s="16">
        <v>40544</v>
      </c>
      <c r="B13" s="6">
        <v>4995.2299999999996</v>
      </c>
      <c r="C13" s="6"/>
      <c r="D13" s="32">
        <f>D12+B13-G12</f>
        <v>-81398.25</v>
      </c>
      <c r="E13" s="6"/>
      <c r="F13" s="17"/>
      <c r="G13" s="6"/>
      <c r="H13" s="7"/>
      <c r="I13" s="30"/>
      <c r="L13" s="1">
        <v>8.75</v>
      </c>
      <c r="M13" s="8">
        <f t="shared" ref="M13:M81" si="0">L13/12</f>
        <v>0.72916666666666663</v>
      </c>
    </row>
    <row r="14" spans="1:17">
      <c r="A14" s="16">
        <v>40544</v>
      </c>
      <c r="B14" s="6"/>
      <c r="C14" s="6">
        <v>-1.01</v>
      </c>
      <c r="D14" s="6">
        <f>D13+C14</f>
        <v>-81399.259999999995</v>
      </c>
      <c r="E14" s="6"/>
      <c r="F14" s="17">
        <v>3</v>
      </c>
      <c r="G14" s="6">
        <v>1792</v>
      </c>
      <c r="H14" s="7"/>
      <c r="I14" s="30"/>
      <c r="L14" s="1">
        <v>8.75</v>
      </c>
      <c r="M14" s="8">
        <f t="shared" si="0"/>
        <v>0.72916666666666663</v>
      </c>
      <c r="O14" s="8"/>
    </row>
    <row r="15" spans="1:17">
      <c r="A15" s="16">
        <v>40634</v>
      </c>
      <c r="B15" s="6">
        <v>2113.15</v>
      </c>
      <c r="C15" s="6"/>
      <c r="D15" s="32">
        <f>D14+B15-G14</f>
        <v>-81078.11</v>
      </c>
      <c r="E15" s="6"/>
      <c r="F15" s="17"/>
      <c r="G15" s="6"/>
      <c r="H15" s="7"/>
      <c r="I15" s="30"/>
      <c r="L15" s="1">
        <v>9</v>
      </c>
      <c r="M15" s="8">
        <f t="shared" si="0"/>
        <v>0.75</v>
      </c>
    </row>
    <row r="16" spans="1:17">
      <c r="A16" s="16">
        <v>40634</v>
      </c>
      <c r="B16" s="6"/>
      <c r="C16" s="13">
        <v>354.06</v>
      </c>
      <c r="D16" s="6">
        <f>D15+C16</f>
        <v>-80724.05</v>
      </c>
      <c r="E16" s="6"/>
      <c r="F16" s="17">
        <v>3</v>
      </c>
      <c r="G16" s="6">
        <v>1830</v>
      </c>
      <c r="H16" s="7"/>
      <c r="I16" s="30"/>
      <c r="L16" s="1">
        <v>9</v>
      </c>
      <c r="M16" s="8">
        <f t="shared" si="0"/>
        <v>0.75</v>
      </c>
    </row>
    <row r="17" spans="1:13">
      <c r="A17" s="16">
        <v>40725</v>
      </c>
      <c r="B17" s="6">
        <v>2339</v>
      </c>
      <c r="C17" s="6"/>
      <c r="D17" s="32">
        <f>D16+B17-G16</f>
        <v>-80215.05</v>
      </c>
      <c r="E17" s="6"/>
      <c r="F17" s="17"/>
      <c r="G17" s="6"/>
      <c r="H17" s="7"/>
      <c r="I17" s="30"/>
      <c r="L17" s="1">
        <v>9</v>
      </c>
      <c r="M17" s="8">
        <f t="shared" si="0"/>
        <v>0.75</v>
      </c>
    </row>
    <row r="18" spans="1:13">
      <c r="A18" s="16">
        <v>40725</v>
      </c>
      <c r="B18" s="6"/>
      <c r="C18" s="13">
        <v>303.60000000000002</v>
      </c>
      <c r="D18" s="6">
        <f>D17+C18</f>
        <v>-79911.45</v>
      </c>
      <c r="E18" s="6"/>
      <c r="F18" s="17">
        <v>2</v>
      </c>
      <c r="G18" s="6">
        <v>1203</v>
      </c>
      <c r="H18" s="7"/>
      <c r="I18" s="30"/>
      <c r="L18" s="1">
        <v>9</v>
      </c>
      <c r="M18" s="8">
        <f t="shared" si="0"/>
        <v>0.75</v>
      </c>
    </row>
    <row r="19" spans="1:13">
      <c r="A19" s="16">
        <v>40795</v>
      </c>
      <c r="B19" s="6"/>
      <c r="C19" s="6"/>
      <c r="D19" s="32">
        <f>D18-E19-G18</f>
        <v>-86110.68</v>
      </c>
      <c r="E19" s="24">
        <v>4996.2299999999996</v>
      </c>
      <c r="F19" s="17"/>
      <c r="G19" s="6"/>
      <c r="H19" s="7"/>
      <c r="I19" s="30"/>
      <c r="L19" s="1">
        <v>9</v>
      </c>
      <c r="M19" s="8">
        <f t="shared" si="0"/>
        <v>0.75</v>
      </c>
    </row>
    <row r="20" spans="1:13">
      <c r="A20" s="16">
        <v>40795</v>
      </c>
      <c r="B20" s="6"/>
      <c r="C20" s="6"/>
      <c r="D20" s="6">
        <f>D19-E20</f>
        <v>-89142.2</v>
      </c>
      <c r="E20" s="24">
        <v>3031.52</v>
      </c>
      <c r="F20" s="17">
        <v>1</v>
      </c>
      <c r="G20" s="6">
        <v>669</v>
      </c>
      <c r="H20" s="7"/>
      <c r="I20" s="30"/>
      <c r="L20" s="1">
        <v>9</v>
      </c>
      <c r="M20" s="8">
        <f t="shared" si="0"/>
        <v>0.75</v>
      </c>
    </row>
    <row r="21" spans="1:13">
      <c r="A21" s="16">
        <v>40817</v>
      </c>
      <c r="B21" s="6">
        <v>2823.64</v>
      </c>
      <c r="C21" s="6"/>
      <c r="D21" s="32">
        <f>D20+B21-G20</f>
        <v>-86987.56</v>
      </c>
      <c r="E21" s="6"/>
      <c r="F21" s="17"/>
      <c r="G21" s="6"/>
      <c r="H21" s="7"/>
      <c r="I21" s="30"/>
      <c r="L21" s="1">
        <v>9</v>
      </c>
      <c r="M21" s="8">
        <f t="shared" si="0"/>
        <v>0.75</v>
      </c>
    </row>
    <row r="22" spans="1:13">
      <c r="A22" s="16">
        <v>40817</v>
      </c>
      <c r="B22" s="6"/>
      <c r="C22" s="13">
        <v>251.37</v>
      </c>
      <c r="D22" s="6">
        <f>D21+C22</f>
        <v>-86736.19</v>
      </c>
      <c r="E22" s="6"/>
      <c r="F22" s="17"/>
      <c r="G22" s="6"/>
      <c r="H22" s="7"/>
      <c r="I22" s="30"/>
      <c r="L22" s="1">
        <v>9</v>
      </c>
      <c r="M22" s="8">
        <f t="shared" si="0"/>
        <v>0.75</v>
      </c>
    </row>
    <row r="23" spans="1:13">
      <c r="A23" s="16">
        <v>40840</v>
      </c>
      <c r="B23" s="6"/>
      <c r="C23" s="6"/>
      <c r="D23" s="6">
        <f>D22-E23</f>
        <v>-88849.34</v>
      </c>
      <c r="E23" s="24">
        <v>2113.15</v>
      </c>
      <c r="F23" s="17">
        <v>3</v>
      </c>
      <c r="G23" s="6">
        <v>2014</v>
      </c>
      <c r="H23" s="7"/>
      <c r="I23" s="30"/>
      <c r="L23" s="1">
        <v>9</v>
      </c>
      <c r="M23" s="8">
        <f t="shared" si="0"/>
        <v>0.75</v>
      </c>
    </row>
    <row r="24" spans="1:13">
      <c r="A24" s="16">
        <v>40909</v>
      </c>
      <c r="B24" s="6">
        <v>1904.95</v>
      </c>
      <c r="C24" s="6"/>
      <c r="D24" s="32">
        <f>D23+C24-G23</f>
        <v>-90863.34</v>
      </c>
      <c r="E24" s="6"/>
      <c r="F24" s="17"/>
      <c r="G24" s="6"/>
      <c r="H24" s="7"/>
      <c r="I24" s="7"/>
      <c r="L24" s="1">
        <v>8.75</v>
      </c>
      <c r="M24" s="8">
        <f t="shared" si="0"/>
        <v>0.72916666666666663</v>
      </c>
    </row>
    <row r="25" spans="1:13">
      <c r="A25" s="16">
        <v>40909</v>
      </c>
      <c r="B25" s="6"/>
      <c r="C25" s="13">
        <v>115.38</v>
      </c>
      <c r="D25" s="6">
        <f>D24+C25</f>
        <v>-90747.959999999992</v>
      </c>
      <c r="E25" s="6"/>
      <c r="F25" s="17">
        <v>3</v>
      </c>
      <c r="G25" s="6">
        <v>1999</v>
      </c>
      <c r="H25" s="7"/>
      <c r="I25" s="7"/>
      <c r="L25" s="1">
        <v>8.75</v>
      </c>
      <c r="M25" s="8">
        <f t="shared" si="0"/>
        <v>0.72916666666666663</v>
      </c>
    </row>
    <row r="26" spans="1:13">
      <c r="A26" s="16">
        <v>41000</v>
      </c>
      <c r="B26" s="6">
        <v>967.15</v>
      </c>
      <c r="C26" s="6"/>
      <c r="D26" s="32">
        <f>D25+B26-G25</f>
        <v>-91779.81</v>
      </c>
      <c r="E26" s="6"/>
      <c r="F26" s="17"/>
      <c r="G26" s="6"/>
      <c r="H26" s="7"/>
      <c r="I26" s="7"/>
      <c r="J26" s="18"/>
      <c r="K26" s="9"/>
      <c r="L26" s="1">
        <v>8.75</v>
      </c>
      <c r="M26" s="8">
        <f t="shared" si="0"/>
        <v>0.72916666666666663</v>
      </c>
    </row>
    <row r="27" spans="1:13">
      <c r="A27" s="16">
        <v>41000</v>
      </c>
      <c r="B27" s="6"/>
      <c r="C27" s="6">
        <v>-33.94</v>
      </c>
      <c r="D27" s="6">
        <f>D26+C27</f>
        <v>-91813.75</v>
      </c>
      <c r="E27" s="6"/>
      <c r="F27" s="17">
        <v>3</v>
      </c>
      <c r="G27" s="6">
        <v>2003</v>
      </c>
      <c r="H27" s="7"/>
      <c r="I27" s="7"/>
      <c r="J27" s="18"/>
      <c r="K27" s="9"/>
      <c r="L27" s="1">
        <v>8.75</v>
      </c>
      <c r="M27" s="8">
        <f t="shared" si="0"/>
        <v>0.72916666666666663</v>
      </c>
    </row>
    <row r="28" spans="1:13">
      <c r="A28" s="16">
        <v>41091</v>
      </c>
      <c r="B28" s="6">
        <v>761.81</v>
      </c>
      <c r="C28" s="6"/>
      <c r="D28" s="32">
        <f>D27+B28-G27</f>
        <v>-93054.94</v>
      </c>
      <c r="E28" s="6"/>
      <c r="F28" s="17"/>
      <c r="G28" s="6"/>
      <c r="H28" s="7"/>
      <c r="I28" s="7"/>
      <c r="J28" s="18"/>
      <c r="K28" s="9"/>
      <c r="L28" s="1">
        <v>8.5</v>
      </c>
      <c r="M28" s="8">
        <f t="shared" si="0"/>
        <v>0.70833333333333337</v>
      </c>
    </row>
    <row r="29" spans="1:13">
      <c r="A29" s="16">
        <v>41091</v>
      </c>
      <c r="B29" s="6"/>
      <c r="C29" s="6">
        <v>-101.39</v>
      </c>
      <c r="D29" s="6">
        <f>D28+C29</f>
        <v>-93156.33</v>
      </c>
      <c r="E29" s="6"/>
      <c r="F29" s="17">
        <v>3</v>
      </c>
      <c r="G29" s="6">
        <v>1993</v>
      </c>
      <c r="H29" s="7"/>
      <c r="I29" s="7"/>
      <c r="J29" s="18"/>
      <c r="K29" s="9"/>
      <c r="L29" s="1">
        <v>8.5</v>
      </c>
      <c r="M29" s="8">
        <f t="shared" si="0"/>
        <v>0.70833333333333337</v>
      </c>
    </row>
    <row r="30" spans="1:13">
      <c r="A30" s="16">
        <v>41183</v>
      </c>
      <c r="B30" s="6">
        <v>2096.58</v>
      </c>
      <c r="C30" s="6"/>
      <c r="D30" s="32">
        <f>D29+B30-G29</f>
        <v>-93052.75</v>
      </c>
      <c r="E30" s="6"/>
      <c r="F30" s="17"/>
      <c r="G30" s="6"/>
      <c r="H30" s="7"/>
      <c r="I30" s="7"/>
      <c r="J30" s="18"/>
      <c r="K30" s="9"/>
      <c r="L30" s="1">
        <v>8.5</v>
      </c>
      <c r="M30" s="8">
        <f t="shared" si="0"/>
        <v>0.70833333333333337</v>
      </c>
    </row>
    <row r="31" spans="1:13">
      <c r="A31" s="16">
        <v>41183</v>
      </c>
      <c r="B31" s="6"/>
      <c r="C31" s="6">
        <v>-16.91</v>
      </c>
      <c r="D31" s="6">
        <f>D30+C31</f>
        <v>-93069.66</v>
      </c>
      <c r="E31" s="6"/>
      <c r="F31" s="17">
        <v>3</v>
      </c>
      <c r="G31" s="6">
        <v>1991</v>
      </c>
      <c r="H31" s="7"/>
      <c r="I31" s="7"/>
      <c r="J31" s="18"/>
      <c r="K31" s="9"/>
      <c r="L31" s="1">
        <v>8.5</v>
      </c>
      <c r="M31" s="8">
        <f t="shared" si="0"/>
        <v>0.70833333333333337</v>
      </c>
    </row>
    <row r="32" spans="1:13">
      <c r="A32" s="16">
        <v>41275</v>
      </c>
      <c r="B32" s="6">
        <v>1294.48</v>
      </c>
      <c r="C32" s="6"/>
      <c r="D32" s="32">
        <f>D31+B32-G31</f>
        <v>-93766.180000000008</v>
      </c>
      <c r="E32" s="6"/>
      <c r="F32" s="17"/>
      <c r="G32" s="6"/>
      <c r="H32" s="6"/>
      <c r="I32" s="6"/>
      <c r="J32" s="18"/>
      <c r="K32" s="9"/>
      <c r="L32" s="1">
        <v>8.5</v>
      </c>
      <c r="M32" s="8">
        <f t="shared" si="0"/>
        <v>0.70833333333333337</v>
      </c>
    </row>
    <row r="33" spans="1:15">
      <c r="A33" s="16">
        <v>41275</v>
      </c>
      <c r="B33" s="6"/>
      <c r="C33" s="6">
        <v>-38.01</v>
      </c>
      <c r="D33" s="6">
        <f>D32+C33</f>
        <v>-93804.19</v>
      </c>
      <c r="E33" s="6"/>
      <c r="F33" s="17">
        <v>3</v>
      </c>
      <c r="G33" s="6">
        <v>2007</v>
      </c>
      <c r="H33" s="7"/>
      <c r="I33" s="7"/>
      <c r="J33" s="18"/>
      <c r="K33" s="9"/>
      <c r="L33" s="1">
        <v>8.5</v>
      </c>
      <c r="M33" s="8">
        <f t="shared" si="0"/>
        <v>0.70833333333333337</v>
      </c>
    </row>
    <row r="34" spans="1:15">
      <c r="A34" s="16">
        <v>41365</v>
      </c>
      <c r="B34" s="6">
        <v>1597.3</v>
      </c>
      <c r="C34" s="6"/>
      <c r="D34" s="32">
        <f>D33+B34-G33</f>
        <v>-94213.89</v>
      </c>
      <c r="E34" s="6"/>
      <c r="F34" s="17"/>
      <c r="G34" s="6"/>
      <c r="H34" s="7"/>
      <c r="I34" s="7"/>
      <c r="J34" s="18"/>
      <c r="K34" s="9"/>
      <c r="L34" s="1">
        <v>8.5</v>
      </c>
      <c r="M34" s="8">
        <f t="shared" si="0"/>
        <v>0.70833333333333337</v>
      </c>
    </row>
    <row r="35" spans="1:15">
      <c r="A35" s="16">
        <v>41365</v>
      </c>
      <c r="B35" s="6"/>
      <c r="C35" s="6">
        <v>-156.26</v>
      </c>
      <c r="D35" s="6">
        <f>D34+C35</f>
        <v>-94370.15</v>
      </c>
      <c r="E35" s="6"/>
      <c r="F35" s="17">
        <v>3</v>
      </c>
      <c r="G35" s="6">
        <v>1901</v>
      </c>
      <c r="H35" s="7"/>
      <c r="I35" s="7"/>
      <c r="J35" s="18"/>
      <c r="K35" s="9"/>
      <c r="L35" s="1">
        <v>8.5</v>
      </c>
      <c r="M35" s="8">
        <f t="shared" si="0"/>
        <v>0.70833333333333337</v>
      </c>
    </row>
    <row r="36" spans="1:15">
      <c r="A36" s="16">
        <v>41456</v>
      </c>
      <c r="B36" s="6">
        <v>2530.11</v>
      </c>
      <c r="C36" s="6"/>
      <c r="D36" s="32">
        <f>D35+B36-G35</f>
        <v>-93741.04</v>
      </c>
      <c r="E36" s="6"/>
      <c r="F36" s="17"/>
      <c r="G36" s="6"/>
      <c r="H36" s="7"/>
      <c r="I36" s="7"/>
      <c r="J36" s="18"/>
      <c r="K36" s="9"/>
      <c r="L36" s="1">
        <v>8</v>
      </c>
      <c r="M36" s="8">
        <f t="shared" si="0"/>
        <v>0.66666666666666663</v>
      </c>
    </row>
    <row r="37" spans="1:15">
      <c r="A37" s="16">
        <v>41456</v>
      </c>
      <c r="B37" s="6"/>
      <c r="C37" s="6">
        <v>-219.72</v>
      </c>
      <c r="D37" s="6">
        <f>D36+C37</f>
        <v>-93960.76</v>
      </c>
      <c r="E37" s="6"/>
      <c r="F37" s="17">
        <v>3</v>
      </c>
      <c r="G37" s="6">
        <v>1893</v>
      </c>
      <c r="H37" s="7"/>
      <c r="I37" s="7"/>
      <c r="J37" s="18"/>
      <c r="K37" s="9"/>
      <c r="L37" s="1">
        <v>8</v>
      </c>
      <c r="M37" s="8">
        <f t="shared" si="0"/>
        <v>0.66666666666666663</v>
      </c>
    </row>
    <row r="38" spans="1:15">
      <c r="A38" s="16">
        <v>41548</v>
      </c>
      <c r="B38" s="6">
        <v>2151.38</v>
      </c>
      <c r="C38" s="6"/>
      <c r="D38" s="32">
        <f>D37+B38-G37</f>
        <v>-93702.37999999999</v>
      </c>
      <c r="E38" s="6"/>
      <c r="F38" s="17"/>
      <c r="G38" s="6"/>
      <c r="H38" s="7"/>
      <c r="I38" s="7"/>
      <c r="J38" s="18"/>
      <c r="K38" s="9"/>
      <c r="L38" s="1">
        <v>8</v>
      </c>
      <c r="M38" s="8">
        <f t="shared" si="0"/>
        <v>0.66666666666666663</v>
      </c>
    </row>
    <row r="39" spans="1:15">
      <c r="A39" s="16">
        <v>41548</v>
      </c>
      <c r="B39" s="6"/>
      <c r="C39" s="6">
        <v>-295.58999999999997</v>
      </c>
      <c r="D39" s="6">
        <f>D38+C39</f>
        <v>-93997.969999999987</v>
      </c>
      <c r="E39" s="6"/>
      <c r="F39" s="17">
        <v>1</v>
      </c>
      <c r="G39" s="6">
        <v>607</v>
      </c>
      <c r="H39" s="7"/>
      <c r="I39" s="7"/>
      <c r="J39" s="18"/>
      <c r="L39" s="1">
        <v>8</v>
      </c>
      <c r="M39" s="8">
        <f t="shared" si="0"/>
        <v>0.66666666666666663</v>
      </c>
    </row>
    <row r="40" spans="1:15">
      <c r="A40" s="16">
        <v>41579</v>
      </c>
      <c r="B40" s="6"/>
      <c r="C40" s="6"/>
      <c r="D40" s="32">
        <f>D39-E40-G39</f>
        <v>-94756.229999999981</v>
      </c>
      <c r="E40" s="6">
        <v>151.26</v>
      </c>
      <c r="F40" s="17"/>
      <c r="G40" s="6"/>
      <c r="H40" s="7"/>
      <c r="I40" s="7"/>
      <c r="J40" s="1" t="s">
        <v>19</v>
      </c>
      <c r="L40" s="1">
        <v>7.75</v>
      </c>
      <c r="M40" s="8">
        <f t="shared" si="0"/>
        <v>0.64583333333333337</v>
      </c>
    </row>
    <row r="41" spans="1:15">
      <c r="A41" s="16">
        <v>41583</v>
      </c>
      <c r="B41" s="6"/>
      <c r="C41" s="6"/>
      <c r="D41" s="6">
        <f t="shared" ref="D41:D44" si="1">D40-E41</f>
        <v>-94766.229999999981</v>
      </c>
      <c r="E41" s="6">
        <v>10</v>
      </c>
      <c r="F41" s="17"/>
      <c r="G41" s="6"/>
      <c r="H41" s="7"/>
      <c r="I41" s="7"/>
      <c r="J41" s="1" t="s">
        <v>56</v>
      </c>
      <c r="L41" s="1">
        <v>7.75</v>
      </c>
      <c r="M41" s="8">
        <f t="shared" si="0"/>
        <v>0.64583333333333337</v>
      </c>
    </row>
    <row r="42" spans="1:15">
      <c r="A42" s="16">
        <v>41583</v>
      </c>
      <c r="B42" s="6"/>
      <c r="C42" s="6"/>
      <c r="D42" s="6">
        <f t="shared" si="1"/>
        <v>-94776.229999999981</v>
      </c>
      <c r="E42" s="6">
        <v>10</v>
      </c>
      <c r="F42" s="17"/>
      <c r="G42" s="6"/>
      <c r="H42" s="7"/>
      <c r="I42" s="7"/>
      <c r="J42" s="1" t="s">
        <v>55</v>
      </c>
      <c r="L42" s="1">
        <v>7.75</v>
      </c>
      <c r="M42" s="8">
        <f t="shared" si="0"/>
        <v>0.64583333333333337</v>
      </c>
    </row>
    <row r="43" spans="1:15">
      <c r="A43" s="16">
        <v>41583</v>
      </c>
      <c r="B43" s="6"/>
      <c r="C43" s="6"/>
      <c r="D43" s="6">
        <f t="shared" si="1"/>
        <v>-94786.229999999981</v>
      </c>
      <c r="E43" s="6">
        <v>10</v>
      </c>
      <c r="F43" s="17"/>
      <c r="G43" s="6"/>
      <c r="H43" s="7"/>
      <c r="I43" s="7"/>
      <c r="J43" s="1" t="s">
        <v>54</v>
      </c>
      <c r="L43" s="1">
        <v>7.75</v>
      </c>
      <c r="M43" s="8">
        <f t="shared" si="0"/>
        <v>0.64583333333333337</v>
      </c>
    </row>
    <row r="44" spans="1:15">
      <c r="A44" s="16">
        <v>41596</v>
      </c>
      <c r="B44" s="6"/>
      <c r="C44" s="6"/>
      <c r="D44" s="6">
        <f t="shared" si="1"/>
        <v>-94837.489999999976</v>
      </c>
      <c r="E44" s="6">
        <v>51.26</v>
      </c>
      <c r="F44" s="17">
        <v>2</v>
      </c>
      <c r="G44" s="6">
        <v>1229</v>
      </c>
      <c r="H44" s="7"/>
      <c r="I44" s="7"/>
      <c r="J44" s="1" t="s">
        <v>57</v>
      </c>
      <c r="L44" s="1">
        <v>7.75</v>
      </c>
      <c r="M44" s="8">
        <f t="shared" si="0"/>
        <v>0.64583333333333337</v>
      </c>
    </row>
    <row r="45" spans="1:15">
      <c r="A45" s="16">
        <v>41640</v>
      </c>
      <c r="B45" s="6">
        <v>2279.52</v>
      </c>
      <c r="C45" s="6"/>
      <c r="D45" s="32">
        <f>D44+B45-G44</f>
        <v>-93786.969999999972</v>
      </c>
      <c r="E45" s="6"/>
      <c r="F45" s="17"/>
      <c r="G45" s="6"/>
      <c r="H45" s="7"/>
      <c r="I45" s="7"/>
      <c r="J45" s="18">
        <v>41658</v>
      </c>
      <c r="K45" s="9"/>
      <c r="L45" s="1">
        <v>7.75</v>
      </c>
      <c r="M45" s="8">
        <f t="shared" si="0"/>
        <v>0.64583333333333337</v>
      </c>
    </row>
    <row r="46" spans="1:15">
      <c r="A46" s="16">
        <v>41640</v>
      </c>
      <c r="B46" s="6"/>
      <c r="C46" s="6">
        <v>-392.95</v>
      </c>
      <c r="D46" s="6">
        <f>D45+C46</f>
        <v>-94179.919999999969</v>
      </c>
      <c r="E46" s="6"/>
      <c r="F46" s="17"/>
      <c r="G46" s="6"/>
      <c r="H46" s="7"/>
      <c r="I46" s="7"/>
      <c r="L46" s="1">
        <v>7.75</v>
      </c>
      <c r="M46" s="8">
        <f t="shared" si="0"/>
        <v>0.64583333333333337</v>
      </c>
      <c r="O46" s="25"/>
    </row>
    <row r="47" spans="1:15">
      <c r="A47" s="16">
        <v>41659</v>
      </c>
      <c r="B47" s="6"/>
      <c r="C47" s="6"/>
      <c r="D47" s="6">
        <f t="shared" ref="D47:D48" si="2">D46-E47</f>
        <v>-94189.919999999969</v>
      </c>
      <c r="E47" s="6">
        <v>10</v>
      </c>
      <c r="F47" s="17"/>
      <c r="G47" s="6"/>
      <c r="H47" s="7"/>
      <c r="I47" s="7"/>
      <c r="J47" s="1" t="s">
        <v>21</v>
      </c>
      <c r="L47" s="1">
        <v>7.75</v>
      </c>
      <c r="M47" s="8">
        <f t="shared" si="0"/>
        <v>0.64583333333333337</v>
      </c>
      <c r="O47" s="11"/>
    </row>
    <row r="48" spans="1:15">
      <c r="A48" s="16">
        <v>41663</v>
      </c>
      <c r="B48" s="6"/>
      <c r="C48" s="6"/>
      <c r="D48" s="6">
        <f t="shared" si="2"/>
        <v>-95039.919999999969</v>
      </c>
      <c r="E48" s="6">
        <v>850</v>
      </c>
      <c r="F48" s="17">
        <v>2</v>
      </c>
      <c r="G48" s="6">
        <v>1232</v>
      </c>
      <c r="H48" s="7"/>
      <c r="I48" s="7"/>
      <c r="J48" s="1" t="s">
        <v>21</v>
      </c>
      <c r="L48" s="1">
        <v>7.75</v>
      </c>
      <c r="M48" s="8">
        <f t="shared" si="0"/>
        <v>0.64583333333333337</v>
      </c>
      <c r="O48" s="11"/>
    </row>
    <row r="49" spans="1:17">
      <c r="A49" s="16">
        <v>41729</v>
      </c>
      <c r="B49" s="6"/>
      <c r="C49" s="6"/>
      <c r="D49" s="32">
        <f>D48-E49-G48</f>
        <v>-96521.919999999969</v>
      </c>
      <c r="E49" s="6">
        <v>250</v>
      </c>
      <c r="F49" s="17">
        <v>1</v>
      </c>
      <c r="G49" s="6">
        <v>624</v>
      </c>
      <c r="H49" s="7"/>
      <c r="I49" s="7"/>
      <c r="J49" s="1" t="s">
        <v>22</v>
      </c>
      <c r="L49" s="1">
        <v>7.75</v>
      </c>
      <c r="M49" s="8">
        <f t="shared" si="0"/>
        <v>0.64583333333333337</v>
      </c>
      <c r="O49" s="25"/>
    </row>
    <row r="50" spans="1:17">
      <c r="A50" s="16">
        <v>41730</v>
      </c>
      <c r="B50" s="6">
        <v>1983.33</v>
      </c>
      <c r="C50" s="6"/>
      <c r="D50" s="32">
        <f>D49+B50-G49</f>
        <v>-95162.589999999967</v>
      </c>
      <c r="E50" s="6"/>
      <c r="F50" s="17"/>
      <c r="G50" s="6"/>
      <c r="H50" s="7"/>
      <c r="I50" s="7"/>
      <c r="L50" s="1">
        <v>7.75</v>
      </c>
      <c r="M50" s="8">
        <f t="shared" si="0"/>
        <v>0.64583333333333337</v>
      </c>
    </row>
    <row r="51" spans="1:17">
      <c r="A51" s="16">
        <v>41730</v>
      </c>
      <c r="B51" s="6"/>
      <c r="C51" s="6">
        <v>-30.34</v>
      </c>
      <c r="D51" s="6">
        <f>D50+C51</f>
        <v>-95192.929999999964</v>
      </c>
      <c r="E51" s="6"/>
      <c r="F51" s="17"/>
      <c r="G51" s="6"/>
      <c r="H51" s="7"/>
      <c r="I51" s="7"/>
      <c r="L51" s="1">
        <v>7.75</v>
      </c>
      <c r="M51" s="8">
        <f t="shared" si="0"/>
        <v>0.64583333333333337</v>
      </c>
    </row>
    <row r="52" spans="1:17">
      <c r="A52" s="16">
        <v>41757</v>
      </c>
      <c r="B52" s="6"/>
      <c r="C52" s="6"/>
      <c r="D52" s="6">
        <f t="shared" ref="D52" si="3">D51-E52</f>
        <v>-96408.819999999963</v>
      </c>
      <c r="E52" s="6">
        <v>1215.8900000000001</v>
      </c>
      <c r="F52" s="17">
        <v>2</v>
      </c>
      <c r="G52" s="6">
        <v>1221</v>
      </c>
      <c r="H52" s="7"/>
      <c r="I52" s="7"/>
      <c r="J52" s="1" t="s">
        <v>22</v>
      </c>
      <c r="L52" s="1">
        <v>7.75</v>
      </c>
      <c r="M52" s="8">
        <f t="shared" si="0"/>
        <v>0.64583333333333337</v>
      </c>
      <c r="Q52" s="11"/>
    </row>
    <row r="53" spans="1:17">
      <c r="A53" s="16">
        <v>41796</v>
      </c>
      <c r="B53" s="6"/>
      <c r="C53" s="6"/>
      <c r="D53" s="32">
        <f>D52-E53-G52</f>
        <v>-98029.819999999963</v>
      </c>
      <c r="E53" s="6">
        <v>400</v>
      </c>
      <c r="F53" s="17">
        <v>1</v>
      </c>
      <c r="G53" s="6">
        <v>605</v>
      </c>
      <c r="H53" s="7"/>
      <c r="I53" s="7"/>
      <c r="J53" s="1" t="s">
        <v>46</v>
      </c>
      <c r="K53" s="11"/>
      <c r="L53" s="23">
        <v>7.4</v>
      </c>
      <c r="M53" s="8">
        <f t="shared" si="0"/>
        <v>0.6166666666666667</v>
      </c>
      <c r="Q53" s="11"/>
    </row>
    <row r="54" spans="1:17">
      <c r="A54" s="16">
        <v>41821</v>
      </c>
      <c r="B54" s="6">
        <v>1505.86</v>
      </c>
      <c r="C54" s="6"/>
      <c r="D54" s="32">
        <f>D53+B54-G53</f>
        <v>-97128.959999999963</v>
      </c>
      <c r="E54" s="6"/>
      <c r="F54" s="17"/>
      <c r="G54" s="6"/>
      <c r="H54" s="7"/>
      <c r="I54" s="7"/>
      <c r="L54" s="23">
        <v>7.4</v>
      </c>
      <c r="M54" s="8">
        <f t="shared" si="0"/>
        <v>0.6166666666666667</v>
      </c>
      <c r="Q54" s="11"/>
    </row>
    <row r="55" spans="1:17">
      <c r="A55" s="16">
        <v>41821</v>
      </c>
      <c r="B55" s="6"/>
      <c r="C55" s="6">
        <v>26.98</v>
      </c>
      <c r="D55" s="6">
        <f>D54+C55</f>
        <v>-97101.979999999967</v>
      </c>
      <c r="E55" s="6"/>
      <c r="F55" s="17">
        <v>3</v>
      </c>
      <c r="G55" s="6">
        <v>1791</v>
      </c>
      <c r="H55" s="7"/>
      <c r="I55" s="7"/>
      <c r="L55" s="23">
        <v>7.4</v>
      </c>
      <c r="M55" s="8">
        <f t="shared" si="0"/>
        <v>0.6166666666666667</v>
      </c>
    </row>
    <row r="56" spans="1:17">
      <c r="A56" s="16">
        <v>41913</v>
      </c>
      <c r="B56" s="6">
        <v>3261.74</v>
      </c>
      <c r="C56" s="6"/>
      <c r="D56" s="32">
        <f>D55+B56-G55</f>
        <v>-95631.239999999962</v>
      </c>
      <c r="E56" s="6"/>
      <c r="F56" s="17"/>
      <c r="G56" s="6"/>
      <c r="H56" s="7"/>
      <c r="I56" s="7"/>
      <c r="L56" s="23">
        <v>7.3</v>
      </c>
      <c r="M56" s="8">
        <f t="shared" si="0"/>
        <v>0.60833333333333328</v>
      </c>
      <c r="Q56" s="11"/>
    </row>
    <row r="57" spans="1:17">
      <c r="A57" s="16">
        <v>41913</v>
      </c>
      <c r="B57" s="6"/>
      <c r="C57" s="6">
        <v>49.95</v>
      </c>
      <c r="D57" s="6">
        <f>D56+C57</f>
        <v>-95581.289999999964</v>
      </c>
      <c r="E57" s="6"/>
      <c r="F57" s="17"/>
      <c r="G57" s="6"/>
      <c r="H57" s="7"/>
      <c r="I57" s="7"/>
      <c r="L57" s="23">
        <v>7.3</v>
      </c>
      <c r="M57" s="8">
        <f t="shared" si="0"/>
        <v>0.60833333333333328</v>
      </c>
    </row>
    <row r="58" spans="1:17">
      <c r="A58" s="16">
        <v>41922</v>
      </c>
      <c r="B58" s="6"/>
      <c r="C58" s="6"/>
      <c r="D58" s="6">
        <f t="shared" ref="D58:D59" si="4">D57-E58</f>
        <v>-97835.339999999967</v>
      </c>
      <c r="E58" s="6">
        <v>2254.0500000000002</v>
      </c>
      <c r="F58" s="17"/>
      <c r="G58" s="6"/>
      <c r="H58" s="7"/>
      <c r="I58" s="7"/>
      <c r="J58" s="1" t="s">
        <v>23</v>
      </c>
      <c r="L58" s="23">
        <v>7.3</v>
      </c>
      <c r="M58" s="8">
        <f t="shared" si="0"/>
        <v>0.60833333333333328</v>
      </c>
    </row>
    <row r="59" spans="1:17">
      <c r="A59" s="4">
        <v>41922</v>
      </c>
      <c r="B59" s="6"/>
      <c r="C59" s="6"/>
      <c r="D59" s="6">
        <f t="shared" si="4"/>
        <v>-98335.339999999967</v>
      </c>
      <c r="E59" s="6">
        <v>500</v>
      </c>
      <c r="F59" s="17">
        <v>1</v>
      </c>
      <c r="G59" s="6">
        <v>598</v>
      </c>
      <c r="H59" s="7"/>
      <c r="I59" s="7"/>
      <c r="J59" s="1" t="s">
        <v>60</v>
      </c>
      <c r="L59" s="23">
        <v>7.3</v>
      </c>
      <c r="M59" s="8">
        <f t="shared" si="0"/>
        <v>0.60833333333333328</v>
      </c>
    </row>
    <row r="60" spans="1:17">
      <c r="A60" s="16">
        <v>41969</v>
      </c>
      <c r="B60" s="6"/>
      <c r="C60" s="6"/>
      <c r="D60" s="32">
        <f>D59-E60-G59</f>
        <v>-99377.459999999963</v>
      </c>
      <c r="E60" s="6">
        <v>444.12</v>
      </c>
      <c r="F60" s="17">
        <v>1</v>
      </c>
      <c r="G60" s="6">
        <v>604</v>
      </c>
      <c r="H60" s="7"/>
      <c r="I60" s="7"/>
      <c r="J60" s="1" t="s">
        <v>45</v>
      </c>
      <c r="L60" s="23">
        <v>7.3</v>
      </c>
      <c r="M60" s="8">
        <f t="shared" si="0"/>
        <v>0.60833333333333328</v>
      </c>
      <c r="O60" s="11"/>
    </row>
    <row r="61" spans="1:17">
      <c r="A61" s="16">
        <v>41988</v>
      </c>
      <c r="B61" s="6"/>
      <c r="C61" s="6"/>
      <c r="D61" s="32">
        <f>D60-E61-G60</f>
        <v>-100425.57999999996</v>
      </c>
      <c r="E61" s="6">
        <v>444.12</v>
      </c>
      <c r="F61" s="17">
        <v>1</v>
      </c>
      <c r="G61" s="6">
        <v>611</v>
      </c>
      <c r="H61" s="7"/>
      <c r="I61" s="7"/>
      <c r="J61" s="1" t="s">
        <v>20</v>
      </c>
      <c r="L61" s="23">
        <v>7.3</v>
      </c>
      <c r="M61" s="8">
        <f t="shared" si="0"/>
        <v>0.60833333333333328</v>
      </c>
      <c r="O61" s="11"/>
    </row>
    <row r="62" spans="1:17">
      <c r="A62" s="16">
        <v>42005</v>
      </c>
      <c r="B62" s="6">
        <v>4173.6499999999996</v>
      </c>
      <c r="C62" s="6"/>
      <c r="D62" s="32">
        <f>D61+B62-G61</f>
        <v>-96862.929999999964</v>
      </c>
      <c r="E62" s="6"/>
      <c r="F62" s="17"/>
      <c r="G62" s="6"/>
      <c r="H62" s="7"/>
      <c r="I62" s="7"/>
      <c r="K62" s="11"/>
      <c r="L62" s="23">
        <v>7.3</v>
      </c>
      <c r="M62" s="8">
        <f t="shared" si="0"/>
        <v>0.60833333333333328</v>
      </c>
      <c r="N62" s="9"/>
      <c r="O62" s="9"/>
      <c r="P62" s="9"/>
    </row>
    <row r="63" spans="1:17">
      <c r="A63" s="16">
        <v>42005</v>
      </c>
      <c r="B63" s="6"/>
      <c r="C63" s="6">
        <v>-427.82</v>
      </c>
      <c r="D63" s="6">
        <f>D62+C63</f>
        <v>-97290.749999999971</v>
      </c>
      <c r="E63" s="6"/>
      <c r="F63" s="17"/>
      <c r="G63" s="6"/>
      <c r="H63" s="7"/>
      <c r="I63" s="7"/>
      <c r="K63" s="11"/>
      <c r="L63" s="23">
        <v>7.3</v>
      </c>
      <c r="M63" s="8">
        <f t="shared" si="0"/>
        <v>0.60833333333333328</v>
      </c>
      <c r="N63" s="9"/>
      <c r="O63" s="25"/>
      <c r="P63" s="9"/>
    </row>
    <row r="64" spans="1:17">
      <c r="A64" s="16">
        <v>42018</v>
      </c>
      <c r="B64" s="6"/>
      <c r="C64" s="6"/>
      <c r="D64" s="6">
        <f t="shared" ref="D64" si="5">D63-E64</f>
        <v>-97734.88999999997</v>
      </c>
      <c r="E64" s="6">
        <v>444.14</v>
      </c>
      <c r="F64" s="17">
        <v>1</v>
      </c>
      <c r="G64" s="6">
        <v>594</v>
      </c>
      <c r="H64" s="7"/>
      <c r="I64" s="7"/>
      <c r="J64" s="1" t="s">
        <v>20</v>
      </c>
      <c r="K64" s="11"/>
      <c r="L64" s="23">
        <v>7.3</v>
      </c>
      <c r="M64" s="8">
        <f t="shared" si="0"/>
        <v>0.60833333333333328</v>
      </c>
      <c r="N64" s="9"/>
      <c r="O64" s="25"/>
      <c r="P64" s="9"/>
    </row>
    <row r="65" spans="1:16">
      <c r="A65" s="16">
        <v>42052</v>
      </c>
      <c r="B65" s="6"/>
      <c r="C65" s="6"/>
      <c r="D65" s="32">
        <f t="shared" ref="D65:D66" si="6">D64-E65-G64</f>
        <v>-98773.009999999966</v>
      </c>
      <c r="E65" s="6">
        <v>444.12</v>
      </c>
      <c r="F65" s="17">
        <v>1</v>
      </c>
      <c r="G65" s="6">
        <v>601</v>
      </c>
      <c r="H65" s="7"/>
      <c r="I65" s="7"/>
      <c r="J65" s="1" t="s">
        <v>45</v>
      </c>
      <c r="L65" s="23">
        <v>7.3</v>
      </c>
      <c r="M65" s="8">
        <f t="shared" si="0"/>
        <v>0.60833333333333328</v>
      </c>
      <c r="N65" s="9"/>
      <c r="O65" s="25"/>
      <c r="P65" s="9"/>
    </row>
    <row r="66" spans="1:16">
      <c r="A66" s="16">
        <v>42094</v>
      </c>
      <c r="B66" s="6"/>
      <c r="C66" s="6"/>
      <c r="D66" s="32">
        <f t="shared" si="6"/>
        <v>-99818.129999999961</v>
      </c>
      <c r="E66" s="6">
        <v>444.12</v>
      </c>
      <c r="F66" s="17">
        <v>1</v>
      </c>
      <c r="G66" s="6">
        <v>607</v>
      </c>
      <c r="H66" s="7"/>
      <c r="I66" s="7"/>
      <c r="J66" s="1" t="s">
        <v>45</v>
      </c>
      <c r="K66" s="11"/>
      <c r="L66" s="23">
        <v>7.3</v>
      </c>
      <c r="M66" s="8">
        <f t="shared" si="0"/>
        <v>0.60833333333333328</v>
      </c>
      <c r="N66" s="9"/>
      <c r="O66" s="25"/>
      <c r="P66" s="9"/>
    </row>
    <row r="67" spans="1:16">
      <c r="A67" s="16">
        <v>42095</v>
      </c>
      <c r="B67" s="6">
        <v>3702.87</v>
      </c>
      <c r="C67" s="6"/>
      <c r="D67" s="32">
        <f>D66+B67-G66</f>
        <v>-96722.259999999966</v>
      </c>
      <c r="E67" s="6"/>
      <c r="F67" s="17"/>
      <c r="G67" s="6"/>
      <c r="H67" s="7"/>
      <c r="I67" s="7"/>
      <c r="L67" s="23">
        <v>7.3</v>
      </c>
      <c r="M67" s="8">
        <f t="shared" si="0"/>
        <v>0.60833333333333328</v>
      </c>
      <c r="N67" s="9"/>
      <c r="O67" s="9"/>
      <c r="P67" s="9"/>
    </row>
    <row r="68" spans="1:16">
      <c r="A68" s="16">
        <v>42095</v>
      </c>
      <c r="B68" s="6"/>
      <c r="C68" s="6">
        <v>-416.55</v>
      </c>
      <c r="D68" s="6">
        <f>D67+C68</f>
        <v>-97138.809999999969</v>
      </c>
      <c r="E68" s="6"/>
      <c r="F68" s="17">
        <v>2</v>
      </c>
      <c r="G68" s="6">
        <v>1185</v>
      </c>
      <c r="H68" s="7"/>
      <c r="I68" s="7"/>
      <c r="K68" s="11"/>
      <c r="L68" s="23">
        <v>7.3</v>
      </c>
      <c r="M68" s="8">
        <f t="shared" si="0"/>
        <v>0.60833333333333328</v>
      </c>
      <c r="N68" s="9"/>
      <c r="O68" s="25"/>
      <c r="P68" s="9"/>
    </row>
    <row r="69" spans="1:16">
      <c r="A69" s="16">
        <v>42160</v>
      </c>
      <c r="B69" s="6"/>
      <c r="C69" s="6"/>
      <c r="D69" s="32">
        <f>D68-E69-G68</f>
        <v>-98573.809999999969</v>
      </c>
      <c r="E69" s="6">
        <v>250</v>
      </c>
      <c r="F69" s="17">
        <v>1</v>
      </c>
      <c r="G69" s="6">
        <v>599</v>
      </c>
      <c r="H69" s="7"/>
      <c r="I69" s="7"/>
      <c r="J69" s="1" t="s">
        <v>24</v>
      </c>
      <c r="K69" s="11"/>
      <c r="L69" s="23">
        <v>7.3</v>
      </c>
      <c r="M69" s="8">
        <f t="shared" si="0"/>
        <v>0.60833333333333328</v>
      </c>
      <c r="N69" s="9"/>
      <c r="O69" s="25"/>
      <c r="P69" s="9"/>
    </row>
    <row r="70" spans="1:16">
      <c r="A70" s="16">
        <v>42186</v>
      </c>
      <c r="B70" s="6">
        <v>2934.67</v>
      </c>
      <c r="C70" s="6"/>
      <c r="D70" s="32">
        <f>D69+B70-G69</f>
        <v>-96238.13999999997</v>
      </c>
      <c r="E70" s="6"/>
      <c r="F70" s="17"/>
      <c r="G70" s="6"/>
      <c r="H70" s="7"/>
      <c r="I70" s="7"/>
      <c r="K70" s="11"/>
      <c r="L70" s="23">
        <v>7.3</v>
      </c>
      <c r="M70" s="8">
        <f t="shared" si="0"/>
        <v>0.60833333333333328</v>
      </c>
      <c r="N70" s="9"/>
      <c r="O70" s="25"/>
      <c r="P70" s="9"/>
    </row>
    <row r="71" spans="1:16">
      <c r="A71" s="16">
        <v>42186</v>
      </c>
      <c r="B71" s="6"/>
      <c r="C71" s="6">
        <v>-583.79999999999995</v>
      </c>
      <c r="D71" s="6">
        <f>D70+C71</f>
        <v>-96821.939999999973</v>
      </c>
      <c r="E71" s="6"/>
      <c r="F71" s="17"/>
      <c r="G71" s="6"/>
      <c r="H71" s="7"/>
      <c r="I71" s="7"/>
      <c r="L71" s="23">
        <v>7.3</v>
      </c>
      <c r="M71" s="8">
        <f t="shared" si="0"/>
        <v>0.60833333333333328</v>
      </c>
      <c r="N71" s="9"/>
      <c r="O71" s="9"/>
      <c r="P71" s="9"/>
    </row>
    <row r="72" spans="1:16">
      <c r="A72" s="16">
        <v>42212</v>
      </c>
      <c r="B72" s="6"/>
      <c r="C72" s="6"/>
      <c r="D72" s="6">
        <f t="shared" ref="D72" si="7">D71-E72</f>
        <v>-97213.369999999966</v>
      </c>
      <c r="E72" s="6">
        <v>391.43</v>
      </c>
      <c r="F72" s="17">
        <v>1</v>
      </c>
      <c r="G72" s="6">
        <v>591</v>
      </c>
      <c r="H72" s="7"/>
      <c r="I72" s="7"/>
      <c r="J72" s="1" t="s">
        <v>25</v>
      </c>
      <c r="L72" s="23">
        <v>7.3</v>
      </c>
      <c r="M72" s="8">
        <f t="shared" si="0"/>
        <v>0.60833333333333328</v>
      </c>
      <c r="N72" s="9"/>
      <c r="O72" s="9"/>
      <c r="P72" s="9"/>
    </row>
    <row r="73" spans="1:16">
      <c r="A73" s="16">
        <v>42223</v>
      </c>
      <c r="B73" s="6"/>
      <c r="C73" s="6"/>
      <c r="D73" s="32">
        <f t="shared" ref="D73:D74" si="8">D72-E73-G72</f>
        <v>-98195.799999999959</v>
      </c>
      <c r="E73" s="6">
        <v>391.43</v>
      </c>
      <c r="F73" s="17">
        <v>1</v>
      </c>
      <c r="G73" s="6">
        <v>597</v>
      </c>
      <c r="H73" s="7"/>
      <c r="I73" s="7"/>
      <c r="J73" s="1" t="s">
        <v>25</v>
      </c>
      <c r="K73" s="11"/>
      <c r="L73" s="23">
        <v>7.3</v>
      </c>
      <c r="M73" s="8">
        <f t="shared" si="0"/>
        <v>0.60833333333333328</v>
      </c>
      <c r="N73" s="9"/>
      <c r="O73" s="25"/>
      <c r="P73" s="9"/>
    </row>
    <row r="74" spans="1:16">
      <c r="A74" s="16">
        <v>42254</v>
      </c>
      <c r="B74" s="6"/>
      <c r="C74" s="6"/>
      <c r="D74" s="32">
        <f t="shared" si="8"/>
        <v>-99184.229999999952</v>
      </c>
      <c r="E74" s="6">
        <v>391.43</v>
      </c>
      <c r="F74" s="17">
        <v>1</v>
      </c>
      <c r="G74" s="6">
        <v>603</v>
      </c>
      <c r="H74" s="7"/>
      <c r="I74" s="7"/>
      <c r="J74" s="1" t="s">
        <v>25</v>
      </c>
      <c r="K74" s="11"/>
      <c r="L74" s="23">
        <v>7.3</v>
      </c>
      <c r="M74" s="8">
        <f t="shared" si="0"/>
        <v>0.60833333333333328</v>
      </c>
      <c r="N74" s="9"/>
      <c r="O74" s="25"/>
      <c r="P74" s="9"/>
    </row>
    <row r="75" spans="1:16">
      <c r="A75" s="16">
        <v>42278</v>
      </c>
      <c r="B75" s="6">
        <v>4421.46</v>
      </c>
      <c r="C75" s="6"/>
      <c r="D75" s="32">
        <f>D74+B75-G74</f>
        <v>-95365.769999999946</v>
      </c>
      <c r="E75" s="6"/>
      <c r="F75" s="17">
        <v>1</v>
      </c>
      <c r="G75" s="6">
        <v>580</v>
      </c>
      <c r="H75" s="7"/>
      <c r="I75" s="7"/>
      <c r="K75" s="11"/>
      <c r="L75" s="23">
        <v>7.3</v>
      </c>
      <c r="M75" s="8">
        <f t="shared" si="0"/>
        <v>0.60833333333333328</v>
      </c>
      <c r="N75" s="9"/>
      <c r="O75" s="25"/>
      <c r="P75" s="9"/>
    </row>
    <row r="76" spans="1:16">
      <c r="A76" s="16">
        <v>42278</v>
      </c>
      <c r="B76" s="6"/>
      <c r="C76" s="6">
        <v>-734.94</v>
      </c>
      <c r="D76" s="6">
        <f>D75+C76</f>
        <v>-96100.709999999948</v>
      </c>
      <c r="E76" s="6"/>
      <c r="F76" s="17"/>
      <c r="G76" s="6"/>
      <c r="H76" s="7"/>
      <c r="I76" s="7"/>
      <c r="K76" s="11"/>
      <c r="L76" s="23">
        <v>7.3</v>
      </c>
      <c r="M76" s="8">
        <f t="shared" si="0"/>
        <v>0.60833333333333328</v>
      </c>
      <c r="N76" s="9"/>
      <c r="O76" s="25"/>
      <c r="P76" s="9"/>
    </row>
    <row r="77" spans="1:16">
      <c r="A77" s="16">
        <v>42288</v>
      </c>
      <c r="B77" s="6"/>
      <c r="C77" s="6"/>
      <c r="D77" s="6">
        <f t="shared" ref="D77:D78" si="9">D76-E77</f>
        <v>-96492.139999999941</v>
      </c>
      <c r="E77" s="6">
        <v>391.43</v>
      </c>
      <c r="F77" s="17"/>
      <c r="G77" s="6"/>
      <c r="H77" s="7"/>
      <c r="I77" s="7"/>
      <c r="J77" s="1" t="s">
        <v>25</v>
      </c>
      <c r="L77" s="23">
        <v>7.3</v>
      </c>
      <c r="M77" s="8">
        <f t="shared" si="0"/>
        <v>0.60833333333333328</v>
      </c>
      <c r="N77" s="9"/>
      <c r="O77" s="9"/>
      <c r="P77" s="9"/>
    </row>
    <row r="78" spans="1:16">
      <c r="A78" s="16">
        <v>42330</v>
      </c>
      <c r="B78" s="6"/>
      <c r="C78" s="6"/>
      <c r="D78" s="6">
        <f t="shared" si="9"/>
        <v>-96910.499999999942</v>
      </c>
      <c r="E78" s="6">
        <v>418.36</v>
      </c>
      <c r="F78" s="17">
        <v>1</v>
      </c>
      <c r="G78" s="6">
        <v>589</v>
      </c>
      <c r="H78" s="7"/>
      <c r="I78" s="7"/>
      <c r="J78" s="1" t="s">
        <v>25</v>
      </c>
      <c r="K78" s="11"/>
      <c r="L78" s="23">
        <v>7.3</v>
      </c>
      <c r="M78" s="8">
        <f t="shared" si="0"/>
        <v>0.60833333333333328</v>
      </c>
      <c r="N78" s="9"/>
      <c r="O78" s="25"/>
      <c r="P78" s="9"/>
    </row>
    <row r="79" spans="1:16">
      <c r="A79" s="16">
        <v>42340</v>
      </c>
      <c r="B79" s="6"/>
      <c r="C79" s="6"/>
      <c r="D79" s="32">
        <f t="shared" ref="D79" si="10">D78-E79-G78</f>
        <v>-97917.859999999942</v>
      </c>
      <c r="E79" s="6">
        <v>418.36</v>
      </c>
      <c r="F79" s="17">
        <v>1</v>
      </c>
      <c r="G79" s="6">
        <v>595</v>
      </c>
      <c r="H79" s="7"/>
      <c r="I79" s="7"/>
      <c r="J79" s="1" t="s">
        <v>25</v>
      </c>
      <c r="K79" s="11"/>
      <c r="L79" s="23">
        <v>7.3</v>
      </c>
      <c r="M79" s="8">
        <f t="shared" si="0"/>
        <v>0.60833333333333328</v>
      </c>
      <c r="N79" s="9"/>
      <c r="O79" s="25"/>
      <c r="P79" s="9"/>
    </row>
    <row r="80" spans="1:16">
      <c r="A80" s="16">
        <v>42370</v>
      </c>
      <c r="B80" s="6">
        <v>5279</v>
      </c>
      <c r="C80" s="6"/>
      <c r="D80" s="32">
        <f>D79+B80-G79</f>
        <v>-93233.859999999942</v>
      </c>
      <c r="E80" s="6"/>
      <c r="F80" s="17"/>
      <c r="G80" s="6"/>
      <c r="H80" s="7"/>
      <c r="I80" s="7"/>
      <c r="L80" s="23">
        <v>7.3</v>
      </c>
      <c r="M80" s="8">
        <f t="shared" si="0"/>
        <v>0.60833333333333328</v>
      </c>
    </row>
    <row r="81" spans="1:15">
      <c r="A81" s="16">
        <v>42370</v>
      </c>
      <c r="B81" s="6"/>
      <c r="C81" s="6">
        <v>13.88</v>
      </c>
      <c r="D81" s="6">
        <f>D80+C81</f>
        <v>-93219.979999999938</v>
      </c>
      <c r="E81" s="6"/>
      <c r="F81" s="17">
        <v>1</v>
      </c>
      <c r="G81" s="6">
        <v>567</v>
      </c>
      <c r="H81" s="7"/>
      <c r="I81" s="7"/>
      <c r="L81" s="23">
        <v>7.3</v>
      </c>
      <c r="M81" s="8">
        <f t="shared" si="0"/>
        <v>0.60833333333333328</v>
      </c>
    </row>
    <row r="82" spans="1:15">
      <c r="A82" s="16">
        <v>42412</v>
      </c>
      <c r="B82" s="19"/>
      <c r="C82" s="19"/>
      <c r="D82" s="32">
        <f t="shared" ref="D82" si="11">D81-E82-G81</f>
        <v>-94206.979999999938</v>
      </c>
      <c r="E82" s="6">
        <v>420</v>
      </c>
      <c r="F82" s="17">
        <v>2</v>
      </c>
      <c r="G82" s="6">
        <v>1141</v>
      </c>
      <c r="H82" s="7"/>
      <c r="I82" s="7"/>
      <c r="J82" s="1" t="s">
        <v>25</v>
      </c>
      <c r="K82" s="11"/>
      <c r="L82" s="23">
        <v>7.3</v>
      </c>
      <c r="M82" s="8">
        <f t="shared" ref="M82:M160" si="12">L82/12</f>
        <v>0.60833333333333328</v>
      </c>
      <c r="O82" s="11"/>
    </row>
    <row r="83" spans="1:15">
      <c r="A83" s="16">
        <v>42461</v>
      </c>
      <c r="B83" s="6">
        <v>1058.6099999999999</v>
      </c>
      <c r="C83" s="6"/>
      <c r="D83" s="32">
        <f>D82+B83-G82</f>
        <v>-94289.369999999937</v>
      </c>
      <c r="E83" s="6"/>
      <c r="F83" s="17"/>
      <c r="G83" s="6"/>
      <c r="H83" s="7"/>
      <c r="I83" s="7"/>
      <c r="L83" s="23">
        <v>7.25</v>
      </c>
      <c r="M83" s="8">
        <f t="shared" si="12"/>
        <v>0.60416666666666663</v>
      </c>
    </row>
    <row r="84" spans="1:15">
      <c r="A84" s="16">
        <v>42461</v>
      </c>
      <c r="B84" s="6"/>
      <c r="C84" s="6">
        <v>-160.13999999999999</v>
      </c>
      <c r="D84" s="6">
        <f>D83+C84</f>
        <v>-94449.509999999937</v>
      </c>
      <c r="E84" s="6"/>
      <c r="F84" s="17"/>
      <c r="G84" s="6"/>
      <c r="H84" s="7"/>
      <c r="I84" s="7"/>
      <c r="L84" s="23">
        <v>7.25</v>
      </c>
      <c r="M84" s="8">
        <f t="shared" si="12"/>
        <v>0.60416666666666663</v>
      </c>
    </row>
    <row r="85" spans="1:15">
      <c r="A85" s="16">
        <v>42464</v>
      </c>
      <c r="B85" s="19"/>
      <c r="C85" s="19"/>
      <c r="D85" s="6">
        <f t="shared" ref="D85:D89" si="13">D84-E85</f>
        <v>-94868.91999999994</v>
      </c>
      <c r="E85" s="6">
        <v>419.41</v>
      </c>
      <c r="F85" s="17"/>
      <c r="G85" s="6"/>
      <c r="H85" s="7"/>
      <c r="I85" s="7"/>
      <c r="J85" s="1" t="s">
        <v>25</v>
      </c>
      <c r="K85" s="11"/>
      <c r="L85" s="23">
        <v>7.25</v>
      </c>
      <c r="M85" s="8">
        <f t="shared" si="12"/>
        <v>0.60416666666666663</v>
      </c>
      <c r="O85" s="11"/>
    </row>
    <row r="86" spans="1:15" s="9" customFormat="1">
      <c r="A86" s="16">
        <v>42483</v>
      </c>
      <c r="B86" s="19"/>
      <c r="C86" s="19"/>
      <c r="D86" s="6">
        <f t="shared" si="13"/>
        <v>-95288.779999999941</v>
      </c>
      <c r="E86" s="6">
        <v>419.86</v>
      </c>
      <c r="F86" s="17"/>
      <c r="G86" s="6"/>
      <c r="H86" s="7"/>
      <c r="I86" s="7"/>
      <c r="J86" s="1" t="s">
        <v>25</v>
      </c>
      <c r="K86" s="25"/>
      <c r="L86" s="23">
        <v>7.25</v>
      </c>
      <c r="M86" s="8">
        <f t="shared" si="12"/>
        <v>0.60416666666666663</v>
      </c>
      <c r="O86" s="25"/>
    </row>
    <row r="87" spans="1:15" s="9" customFormat="1">
      <c r="A87" s="16">
        <v>42485</v>
      </c>
      <c r="B87" s="19"/>
      <c r="C87" s="19"/>
      <c r="D87" s="6">
        <f t="shared" si="13"/>
        <v>-95707.139999999941</v>
      </c>
      <c r="E87" s="6">
        <v>418.36</v>
      </c>
      <c r="F87" s="17">
        <v>2</v>
      </c>
      <c r="G87" s="6">
        <v>1160</v>
      </c>
      <c r="H87" s="7"/>
      <c r="I87" s="7"/>
      <c r="J87" s="1" t="s">
        <v>25</v>
      </c>
      <c r="K87" s="25"/>
      <c r="L87" s="23">
        <v>7.25</v>
      </c>
      <c r="M87" s="8">
        <f t="shared" si="12"/>
        <v>0.60416666666666663</v>
      </c>
      <c r="O87" s="25"/>
    </row>
    <row r="88" spans="1:15" s="9" customFormat="1">
      <c r="A88" s="16">
        <v>42544</v>
      </c>
      <c r="B88" s="19"/>
      <c r="C88" s="19"/>
      <c r="D88" s="32">
        <f>D87-E88-G87</f>
        <v>-97286.549999999945</v>
      </c>
      <c r="E88" s="6">
        <v>419.41</v>
      </c>
      <c r="F88" s="17"/>
      <c r="G88" s="6"/>
      <c r="H88" s="7"/>
      <c r="I88" s="7"/>
      <c r="J88" s="1" t="s">
        <v>25</v>
      </c>
      <c r="K88" s="25"/>
      <c r="L88" s="23">
        <v>7.25</v>
      </c>
      <c r="M88" s="8">
        <f t="shared" si="12"/>
        <v>0.60416666666666663</v>
      </c>
      <c r="O88" s="25"/>
    </row>
    <row r="89" spans="1:15">
      <c r="A89" s="16">
        <v>42551</v>
      </c>
      <c r="B89" s="19"/>
      <c r="C89" s="19"/>
      <c r="D89" s="6">
        <f t="shared" si="13"/>
        <v>-97704.909999999945</v>
      </c>
      <c r="E89" s="6">
        <v>418.36</v>
      </c>
      <c r="F89" s="17">
        <v>1</v>
      </c>
      <c r="G89" s="6">
        <v>590</v>
      </c>
      <c r="H89" s="7"/>
      <c r="I89" s="7"/>
      <c r="J89" s="1" t="s">
        <v>25</v>
      </c>
      <c r="K89" s="11"/>
      <c r="L89" s="23">
        <v>7.25</v>
      </c>
      <c r="M89" s="8">
        <f t="shared" si="12"/>
        <v>0.60416666666666663</v>
      </c>
      <c r="O89" s="11"/>
    </row>
    <row r="90" spans="1:15">
      <c r="A90" s="16">
        <v>42552</v>
      </c>
      <c r="B90" s="6">
        <v>6245.15</v>
      </c>
      <c r="C90" s="6"/>
      <c r="D90" s="32">
        <f>D89+B90-G89</f>
        <v>-92049.759999999951</v>
      </c>
      <c r="E90" s="6"/>
      <c r="F90" s="17"/>
      <c r="G90" s="6"/>
      <c r="H90" s="7"/>
      <c r="I90" s="7"/>
      <c r="L90" s="23">
        <v>7.25</v>
      </c>
      <c r="M90" s="8">
        <f t="shared" si="12"/>
        <v>0.60416666666666663</v>
      </c>
    </row>
    <row r="91" spans="1:15">
      <c r="A91" s="16">
        <v>42552</v>
      </c>
      <c r="B91" s="6"/>
      <c r="C91" s="6">
        <v>-1954.69</v>
      </c>
      <c r="D91" s="6">
        <f>D90+C91</f>
        <v>-94004.449999999953</v>
      </c>
      <c r="E91" s="6"/>
      <c r="F91" s="17"/>
      <c r="G91" s="6"/>
      <c r="H91" s="7"/>
      <c r="I91" s="7"/>
      <c r="L91" s="23">
        <v>7.25</v>
      </c>
      <c r="M91" s="8">
        <f t="shared" si="12"/>
        <v>0.60416666666666663</v>
      </c>
    </row>
    <row r="92" spans="1:15">
      <c r="A92" s="16">
        <v>42564</v>
      </c>
      <c r="B92" s="19"/>
      <c r="C92" s="19"/>
      <c r="D92" s="6">
        <f t="shared" ref="D92" si="14">D91-E92</f>
        <v>-94422.809999999954</v>
      </c>
      <c r="E92" s="6">
        <v>418.36</v>
      </c>
      <c r="F92" s="17">
        <v>1</v>
      </c>
      <c r="G92" s="6">
        <v>570</v>
      </c>
      <c r="H92" s="7"/>
      <c r="I92" s="7"/>
      <c r="J92" s="1" t="s">
        <v>25</v>
      </c>
      <c r="K92" s="11"/>
      <c r="L92" s="23">
        <v>7.25</v>
      </c>
      <c r="M92" s="8">
        <f t="shared" si="12"/>
        <v>0.60416666666666663</v>
      </c>
      <c r="O92" s="11"/>
    </row>
    <row r="93" spans="1:15">
      <c r="A93" s="16">
        <v>42588</v>
      </c>
      <c r="B93" s="19"/>
      <c r="C93" s="19"/>
      <c r="D93" s="32">
        <f>D92-E93-G92</f>
        <v>-95411.169999999955</v>
      </c>
      <c r="E93" s="6">
        <v>418.36</v>
      </c>
      <c r="F93" s="17">
        <v>2</v>
      </c>
      <c r="G93" s="6">
        <v>1156</v>
      </c>
      <c r="H93" s="7"/>
      <c r="I93" s="7"/>
      <c r="J93" s="1" t="s">
        <v>25</v>
      </c>
      <c r="K93" s="11"/>
      <c r="L93" s="23">
        <v>7.25</v>
      </c>
      <c r="M93" s="8">
        <f t="shared" si="12"/>
        <v>0.60416666666666663</v>
      </c>
      <c r="O93" s="11"/>
    </row>
    <row r="94" spans="1:15">
      <c r="A94" s="16">
        <v>42644</v>
      </c>
      <c r="B94" s="6">
        <v>6838.79</v>
      </c>
      <c r="C94" s="6"/>
      <c r="D94" s="32">
        <f>D93+B94-G93</f>
        <v>-89728.379999999961</v>
      </c>
      <c r="E94" s="6"/>
      <c r="F94" s="17"/>
      <c r="G94" s="6"/>
      <c r="H94" s="7"/>
      <c r="I94" s="7"/>
      <c r="L94" s="23">
        <v>7.25</v>
      </c>
      <c r="M94" s="8">
        <f t="shared" si="12"/>
        <v>0.60416666666666663</v>
      </c>
    </row>
    <row r="95" spans="1:15">
      <c r="A95" s="16">
        <v>42644</v>
      </c>
      <c r="B95" s="19"/>
      <c r="C95" s="19">
        <v>-681.29</v>
      </c>
      <c r="D95" s="6">
        <f>D94+C95</f>
        <v>-90409.669999999955</v>
      </c>
      <c r="E95" s="6"/>
      <c r="F95" s="17">
        <v>2</v>
      </c>
      <c r="G95" s="6">
        <v>1095</v>
      </c>
      <c r="H95" s="7"/>
      <c r="I95" s="7"/>
      <c r="L95" s="23">
        <v>7.25</v>
      </c>
      <c r="M95" s="8">
        <f t="shared" si="12"/>
        <v>0.60416666666666663</v>
      </c>
    </row>
    <row r="96" spans="1:15">
      <c r="A96" s="16">
        <v>42716</v>
      </c>
      <c r="B96" s="19"/>
      <c r="C96" s="19"/>
      <c r="D96" s="32">
        <f>D95-E96-G95</f>
        <v>-91923.029999999955</v>
      </c>
      <c r="E96" s="6">
        <v>418.36</v>
      </c>
      <c r="F96" s="17">
        <v>1</v>
      </c>
      <c r="G96" s="6">
        <v>555</v>
      </c>
      <c r="H96" s="7"/>
      <c r="I96" s="7"/>
      <c r="J96" s="1" t="s">
        <v>25</v>
      </c>
      <c r="L96" s="23">
        <v>7.25</v>
      </c>
      <c r="M96" s="8">
        <f t="shared" si="12"/>
        <v>0.60416666666666663</v>
      </c>
      <c r="O96" s="11"/>
    </row>
    <row r="97" spans="1:15">
      <c r="A97" s="16">
        <v>42736</v>
      </c>
      <c r="B97" s="19">
        <v>5802.51</v>
      </c>
      <c r="C97" s="19"/>
      <c r="D97" s="32">
        <f>D96+B97-G96</f>
        <v>-86675.51999999996</v>
      </c>
      <c r="E97" s="6"/>
      <c r="F97" s="17"/>
      <c r="G97" s="6"/>
      <c r="H97" s="7"/>
      <c r="I97" s="7"/>
      <c r="L97" s="1">
        <v>7.01</v>
      </c>
      <c r="M97" s="8">
        <f t="shared" si="12"/>
        <v>0.58416666666666661</v>
      </c>
    </row>
    <row r="98" spans="1:15">
      <c r="A98" s="16">
        <v>42736</v>
      </c>
      <c r="B98" s="19"/>
      <c r="C98" s="19">
        <v>-804.39</v>
      </c>
      <c r="D98" s="6">
        <f>D97+C98</f>
        <v>-87479.90999999996</v>
      </c>
      <c r="E98" s="6"/>
      <c r="F98" s="17">
        <v>3</v>
      </c>
      <c r="G98" s="6">
        <v>1542</v>
      </c>
      <c r="H98" s="7"/>
      <c r="I98" s="7"/>
      <c r="L98" s="1">
        <v>7.01</v>
      </c>
      <c r="M98" s="8">
        <f t="shared" si="12"/>
        <v>0.58416666666666661</v>
      </c>
    </row>
    <row r="99" spans="1:15">
      <c r="A99" s="16">
        <v>42826</v>
      </c>
      <c r="B99" s="19">
        <v>2958.42</v>
      </c>
      <c r="C99" s="19"/>
      <c r="D99" s="32">
        <f>D98+B99-G98</f>
        <v>-86063.489999999962</v>
      </c>
      <c r="E99" s="6"/>
      <c r="F99" s="17"/>
      <c r="G99" s="6"/>
      <c r="H99" s="7"/>
      <c r="I99" s="7"/>
      <c r="L99" s="1">
        <v>7.01</v>
      </c>
      <c r="M99" s="8">
        <f t="shared" si="12"/>
        <v>0.58416666666666661</v>
      </c>
    </row>
    <row r="100" spans="1:15">
      <c r="A100" s="16">
        <v>42826</v>
      </c>
      <c r="B100" s="19"/>
      <c r="C100" s="19">
        <v>-531.34</v>
      </c>
      <c r="D100" s="6">
        <f>D99+C100</f>
        <v>-86594.829999999958</v>
      </c>
      <c r="E100" s="6"/>
      <c r="F100" s="17">
        <v>3</v>
      </c>
      <c r="G100" s="6">
        <v>1526</v>
      </c>
      <c r="H100" s="7"/>
      <c r="I100" s="7"/>
      <c r="L100" s="1">
        <v>7.01</v>
      </c>
      <c r="M100" s="8">
        <f t="shared" si="12"/>
        <v>0.58416666666666661</v>
      </c>
    </row>
    <row r="101" spans="1:15">
      <c r="A101" s="16">
        <v>42917</v>
      </c>
      <c r="B101" s="19">
        <v>2805.48</v>
      </c>
      <c r="C101" s="19"/>
      <c r="D101" s="32">
        <f>D100+B101-G100</f>
        <v>-85315.349999999962</v>
      </c>
      <c r="E101" s="6"/>
      <c r="F101" s="17"/>
      <c r="G101" s="6"/>
      <c r="H101" s="7"/>
      <c r="I101" s="7"/>
      <c r="L101" s="1">
        <v>7.01</v>
      </c>
      <c r="M101" s="8">
        <f t="shared" si="12"/>
        <v>0.58416666666666661</v>
      </c>
    </row>
    <row r="102" spans="1:15">
      <c r="A102" s="16">
        <v>42917</v>
      </c>
      <c r="B102" s="19"/>
      <c r="C102" s="19">
        <v>118.34</v>
      </c>
      <c r="D102" s="6">
        <f>D101+C102</f>
        <v>-85197.009999999966</v>
      </c>
      <c r="E102" s="6"/>
      <c r="F102" s="17">
        <v>3</v>
      </c>
      <c r="G102" s="6">
        <v>1501</v>
      </c>
      <c r="H102" s="7"/>
      <c r="I102" s="7"/>
      <c r="L102" s="1">
        <v>7.01</v>
      </c>
      <c r="M102" s="8">
        <f t="shared" si="12"/>
        <v>0.58416666666666661</v>
      </c>
    </row>
    <row r="103" spans="1:15">
      <c r="A103" s="16">
        <v>43009</v>
      </c>
      <c r="B103" s="19">
        <v>3180</v>
      </c>
      <c r="C103" s="19"/>
      <c r="D103" s="32">
        <f>D102+B103-G102</f>
        <v>-83518.009999999966</v>
      </c>
      <c r="E103" s="6"/>
      <c r="F103" s="17"/>
      <c r="G103" s="6"/>
      <c r="H103" s="7"/>
      <c r="I103" s="7"/>
      <c r="K103" s="11"/>
      <c r="L103" s="1">
        <v>7.01</v>
      </c>
      <c r="M103" s="8">
        <f t="shared" si="12"/>
        <v>0.58416666666666661</v>
      </c>
      <c r="O103" s="25"/>
    </row>
    <row r="104" spans="1:15">
      <c r="A104" s="16">
        <v>43009</v>
      </c>
      <c r="B104" s="19"/>
      <c r="C104" s="19">
        <v>388.27</v>
      </c>
      <c r="D104" s="6">
        <f>D103+C104</f>
        <v>-83129.739999999962</v>
      </c>
      <c r="E104" s="6"/>
      <c r="F104" s="17"/>
      <c r="G104" s="6"/>
      <c r="H104" s="7"/>
      <c r="I104" s="7"/>
      <c r="K104" s="11"/>
      <c r="L104" s="1">
        <v>7.01</v>
      </c>
      <c r="M104" s="8">
        <f t="shared" si="12"/>
        <v>0.58416666666666661</v>
      </c>
      <c r="O104" s="11"/>
    </row>
    <row r="105" spans="1:15">
      <c r="A105" s="16">
        <v>43032</v>
      </c>
      <c r="B105" s="19"/>
      <c r="C105" s="19"/>
      <c r="D105" s="6">
        <f t="shared" ref="D105:D109" si="15">D104-E105</f>
        <v>-84363.589999999967</v>
      </c>
      <c r="E105" s="6">
        <v>1233.8499999999999</v>
      </c>
      <c r="F105" s="17">
        <v>1</v>
      </c>
      <c r="G105" s="6">
        <v>493</v>
      </c>
      <c r="H105" s="7"/>
      <c r="I105" s="7"/>
      <c r="J105" s="25" t="s">
        <v>61</v>
      </c>
      <c r="K105" s="11"/>
      <c r="L105" s="1">
        <v>7.01</v>
      </c>
      <c r="M105" s="8">
        <f t="shared" si="12"/>
        <v>0.58416666666666661</v>
      </c>
      <c r="O105" s="11"/>
    </row>
    <row r="106" spans="1:15">
      <c r="A106" s="16">
        <v>43068</v>
      </c>
      <c r="B106" s="19"/>
      <c r="C106" s="19"/>
      <c r="D106" s="32">
        <f>D105-E106-G105</f>
        <v>-85768.559999999969</v>
      </c>
      <c r="E106" s="6">
        <v>911.97</v>
      </c>
      <c r="F106" s="17"/>
      <c r="G106" s="6"/>
      <c r="H106" s="7"/>
      <c r="I106" s="7"/>
      <c r="J106" s="25" t="s">
        <v>61</v>
      </c>
      <c r="K106" s="11"/>
      <c r="L106" s="1">
        <v>7.01</v>
      </c>
      <c r="M106" s="8">
        <f t="shared" si="12"/>
        <v>0.58416666666666661</v>
      </c>
      <c r="O106" s="11"/>
    </row>
    <row r="107" spans="1:15">
      <c r="A107" s="16">
        <v>43045</v>
      </c>
      <c r="B107" s="19"/>
      <c r="C107" s="19"/>
      <c r="D107" s="6">
        <f t="shared" si="15"/>
        <v>-90311.399999999965</v>
      </c>
      <c r="E107" s="6">
        <v>4542.84</v>
      </c>
      <c r="F107" s="17">
        <v>1</v>
      </c>
      <c r="G107" s="6">
        <v>527</v>
      </c>
      <c r="H107" s="7"/>
      <c r="I107" s="7"/>
      <c r="J107" s="1" t="s">
        <v>26</v>
      </c>
      <c r="K107" s="11"/>
      <c r="L107" s="1">
        <v>7.01</v>
      </c>
      <c r="M107" s="8">
        <f t="shared" si="12"/>
        <v>0.58416666666666661</v>
      </c>
      <c r="O107" s="11"/>
    </row>
    <row r="108" spans="1:15">
      <c r="A108" s="16">
        <v>43098</v>
      </c>
      <c r="B108" s="19"/>
      <c r="C108" s="19"/>
      <c r="D108" s="32">
        <f>D107-E108-G107</f>
        <v>-91911.309999999969</v>
      </c>
      <c r="E108" s="6">
        <v>1072.9100000000001</v>
      </c>
      <c r="F108" s="17"/>
      <c r="G108" s="6"/>
      <c r="H108" s="7"/>
      <c r="I108" s="7"/>
      <c r="J108" s="25" t="s">
        <v>61</v>
      </c>
      <c r="K108" s="11"/>
      <c r="L108" s="1">
        <v>7.01</v>
      </c>
      <c r="M108" s="8">
        <f t="shared" si="12"/>
        <v>0.58416666666666661</v>
      </c>
      <c r="O108" s="11"/>
    </row>
    <row r="109" spans="1:15">
      <c r="A109" s="16" t="s">
        <v>59</v>
      </c>
      <c r="B109" s="19"/>
      <c r="C109" s="19"/>
      <c r="D109" s="6">
        <f t="shared" si="15"/>
        <v>-91961.309999999969</v>
      </c>
      <c r="E109" s="6">
        <v>50</v>
      </c>
      <c r="F109" s="17">
        <v>1</v>
      </c>
      <c r="G109" s="6">
        <v>537</v>
      </c>
      <c r="H109" s="7"/>
      <c r="I109" s="7"/>
      <c r="J109" s="11" t="s">
        <v>58</v>
      </c>
      <c r="K109" s="11"/>
      <c r="L109" s="1">
        <v>7.01</v>
      </c>
      <c r="M109" s="8">
        <f t="shared" si="12"/>
        <v>0.58416666666666661</v>
      </c>
      <c r="O109" s="11"/>
    </row>
    <row r="110" spans="1:15">
      <c r="A110" s="16">
        <v>43101</v>
      </c>
      <c r="B110" s="19">
        <v>2141.31</v>
      </c>
      <c r="C110" s="19"/>
      <c r="D110" s="32">
        <f>D109+B110-G109</f>
        <v>-90356.999999999971</v>
      </c>
      <c r="E110" s="6"/>
      <c r="F110" s="17"/>
      <c r="G110" s="6"/>
      <c r="H110" s="7"/>
      <c r="I110" s="7"/>
      <c r="L110" s="1">
        <v>7.01</v>
      </c>
      <c r="M110" s="8">
        <f t="shared" si="12"/>
        <v>0.58416666666666661</v>
      </c>
    </row>
    <row r="111" spans="1:15">
      <c r="A111" s="16">
        <v>43101</v>
      </c>
      <c r="B111" s="6"/>
      <c r="C111" s="19">
        <v>93.04</v>
      </c>
      <c r="D111" s="6">
        <f>D110+C111</f>
        <v>-90263.959999999977</v>
      </c>
      <c r="E111" s="6"/>
      <c r="F111" s="17"/>
      <c r="G111" s="6"/>
      <c r="H111" s="7"/>
      <c r="I111" s="7"/>
      <c r="J111" s="11"/>
      <c r="L111" s="1">
        <v>7.01</v>
      </c>
      <c r="M111" s="8">
        <f t="shared" si="12"/>
        <v>0.58416666666666661</v>
      </c>
      <c r="N111" s="11"/>
      <c r="O111" s="11"/>
    </row>
    <row r="112" spans="1:15">
      <c r="A112" s="16">
        <v>43105</v>
      </c>
      <c r="B112" s="6"/>
      <c r="C112" s="19"/>
      <c r="D112" s="6">
        <f t="shared" ref="D112" si="16">D111-E112</f>
        <v>-91336.869999999981</v>
      </c>
      <c r="E112" s="6">
        <v>1072.9100000000001</v>
      </c>
      <c r="F112" s="17">
        <v>1</v>
      </c>
      <c r="G112" s="6">
        <v>533</v>
      </c>
      <c r="H112" s="7"/>
      <c r="I112" s="7"/>
      <c r="J112" s="11" t="s">
        <v>61</v>
      </c>
      <c r="L112" s="1">
        <v>7.01</v>
      </c>
      <c r="M112" s="8">
        <f t="shared" si="12"/>
        <v>0.58416666666666661</v>
      </c>
      <c r="N112" s="11"/>
      <c r="O112" s="11"/>
    </row>
    <row r="113" spans="1:15">
      <c r="A113" s="16">
        <v>43159</v>
      </c>
      <c r="B113" s="6"/>
      <c r="C113" s="19"/>
      <c r="D113" s="32">
        <f>D112-E113-G112</f>
        <v>-92942.869999999981</v>
      </c>
      <c r="E113" s="6">
        <v>1073</v>
      </c>
      <c r="F113" s="17">
        <v>2</v>
      </c>
      <c r="G113" s="6">
        <v>1089</v>
      </c>
      <c r="H113" s="7"/>
      <c r="I113" s="7"/>
      <c r="J113" s="11" t="s">
        <v>61</v>
      </c>
      <c r="L113" s="1">
        <v>7.01</v>
      </c>
      <c r="M113" s="8">
        <f t="shared" si="12"/>
        <v>0.58416666666666661</v>
      </c>
      <c r="N113" s="11"/>
      <c r="O113" s="11"/>
    </row>
    <row r="114" spans="1:15">
      <c r="A114" s="16">
        <v>43191</v>
      </c>
      <c r="B114" s="6">
        <v>4503.75</v>
      </c>
      <c r="C114" s="6"/>
      <c r="D114" s="32">
        <f>D113+B114-G113</f>
        <v>-89528.119999999981</v>
      </c>
      <c r="E114" s="6"/>
      <c r="F114" s="17"/>
      <c r="G114" s="6"/>
      <c r="H114" s="7"/>
      <c r="I114" s="7"/>
      <c r="L114" s="1">
        <v>7.01</v>
      </c>
      <c r="M114" s="8">
        <f t="shared" si="12"/>
        <v>0.58416666666666661</v>
      </c>
      <c r="N114" s="11"/>
      <c r="O114" s="11"/>
    </row>
    <row r="115" spans="1:15">
      <c r="A115" s="16">
        <v>43191</v>
      </c>
      <c r="B115" s="6"/>
      <c r="C115" s="19">
        <v>-8.41</v>
      </c>
      <c r="D115" s="6">
        <f>D114+C115</f>
        <v>-89536.529999999984</v>
      </c>
      <c r="E115" s="6"/>
      <c r="F115" s="17">
        <v>3</v>
      </c>
      <c r="G115" s="6">
        <v>1578</v>
      </c>
      <c r="H115" s="7"/>
      <c r="I115" s="7"/>
      <c r="L115" s="1">
        <v>7.01</v>
      </c>
      <c r="M115" s="8">
        <f t="shared" si="12"/>
        <v>0.58416666666666661</v>
      </c>
    </row>
    <row r="116" spans="1:15">
      <c r="A116" s="16">
        <v>43282</v>
      </c>
      <c r="B116" s="6">
        <v>4327.4399999999996</v>
      </c>
      <c r="C116" s="6"/>
      <c r="D116" s="32">
        <f>D115+B116-G115</f>
        <v>-86787.089999999982</v>
      </c>
      <c r="E116" s="6"/>
      <c r="F116" s="17"/>
      <c r="G116" s="6"/>
      <c r="H116" s="7"/>
      <c r="I116" s="7"/>
      <c r="L116" s="1">
        <v>7.01</v>
      </c>
      <c r="M116" s="8">
        <f t="shared" si="12"/>
        <v>0.58416666666666661</v>
      </c>
    </row>
    <row r="117" spans="1:15">
      <c r="A117" s="16">
        <v>43282</v>
      </c>
      <c r="B117" s="6"/>
      <c r="C117" s="19">
        <v>80.73</v>
      </c>
      <c r="D117" s="6">
        <f>D116+C117</f>
        <v>-86706.359999999986</v>
      </c>
      <c r="E117" s="6"/>
      <c r="F117" s="17"/>
      <c r="G117" s="6"/>
      <c r="H117" s="7"/>
      <c r="I117" s="7"/>
      <c r="L117" s="1">
        <v>7.01</v>
      </c>
      <c r="M117" s="8">
        <f t="shared" si="12"/>
        <v>0.58416666666666661</v>
      </c>
    </row>
    <row r="118" spans="1:15">
      <c r="A118" s="16">
        <v>43288</v>
      </c>
      <c r="B118" s="6"/>
      <c r="C118" s="19"/>
      <c r="D118" s="6">
        <f t="shared" ref="D118" si="17">D117-E118</f>
        <v>-91398.359999999986</v>
      </c>
      <c r="E118" s="6">
        <v>4692</v>
      </c>
      <c r="F118" s="17">
        <v>1</v>
      </c>
      <c r="G118" s="6">
        <v>534</v>
      </c>
      <c r="H118" s="7"/>
      <c r="I118" s="7"/>
      <c r="J118" s="9" t="s">
        <v>27</v>
      </c>
      <c r="L118" s="1">
        <v>7.01</v>
      </c>
      <c r="M118" s="8">
        <f t="shared" si="12"/>
        <v>0.58416666666666661</v>
      </c>
    </row>
    <row r="119" spans="1:15">
      <c r="A119" s="16">
        <v>43320</v>
      </c>
      <c r="B119" s="6"/>
      <c r="C119" s="19"/>
      <c r="D119" s="32">
        <f>D118-E119-G118</f>
        <v>-96324.359999999986</v>
      </c>
      <c r="E119" s="6">
        <v>4392</v>
      </c>
      <c r="F119" s="17">
        <v>1</v>
      </c>
      <c r="G119" s="6">
        <v>563</v>
      </c>
      <c r="H119" s="7"/>
      <c r="I119" s="7"/>
      <c r="J119" s="1" t="s">
        <v>27</v>
      </c>
      <c r="L119" s="1">
        <v>7.01</v>
      </c>
      <c r="M119" s="8">
        <f t="shared" si="12"/>
        <v>0.58416666666666661</v>
      </c>
    </row>
    <row r="120" spans="1:15">
      <c r="A120" s="16">
        <v>43352</v>
      </c>
      <c r="B120" s="6"/>
      <c r="C120" s="19"/>
      <c r="D120" s="32">
        <f>D119-E120-G119</f>
        <v>-104136.35999999999</v>
      </c>
      <c r="E120" s="6">
        <v>7249</v>
      </c>
      <c r="F120" s="17">
        <v>1</v>
      </c>
      <c r="G120" s="6">
        <v>608</v>
      </c>
      <c r="H120" s="7"/>
      <c r="I120" s="7"/>
      <c r="J120" s="1" t="s">
        <v>27</v>
      </c>
      <c r="L120" s="1">
        <v>7.01</v>
      </c>
      <c r="M120" s="8">
        <f t="shared" si="12"/>
        <v>0.58416666666666661</v>
      </c>
    </row>
    <row r="121" spans="1:15">
      <c r="A121" s="16">
        <v>43374</v>
      </c>
      <c r="B121" s="6">
        <v>4624</v>
      </c>
      <c r="C121" s="6"/>
      <c r="D121" s="32">
        <f>D120+B121-G120</f>
        <v>-100120.35999999999</v>
      </c>
      <c r="E121" s="6"/>
      <c r="F121" s="17"/>
      <c r="G121" s="6"/>
      <c r="H121" s="7"/>
      <c r="I121" s="7"/>
      <c r="L121" s="1">
        <v>7.01</v>
      </c>
      <c r="M121" s="8">
        <f t="shared" si="12"/>
        <v>0.58416666666666661</v>
      </c>
    </row>
    <row r="122" spans="1:15">
      <c r="A122" s="16">
        <v>43374</v>
      </c>
      <c r="B122" s="6"/>
      <c r="C122" s="19">
        <v>392.28</v>
      </c>
      <c r="D122" s="6">
        <f>D121+C122</f>
        <v>-99728.079999999987</v>
      </c>
      <c r="E122" s="6"/>
      <c r="F122" s="17"/>
      <c r="G122" s="6"/>
      <c r="H122" s="7"/>
      <c r="I122" s="7"/>
      <c r="L122" s="1">
        <v>7.01</v>
      </c>
      <c r="M122" s="8">
        <f t="shared" si="12"/>
        <v>0.58416666666666661</v>
      </c>
    </row>
    <row r="123" spans="1:15">
      <c r="A123" s="16">
        <v>43383</v>
      </c>
      <c r="B123" s="6"/>
      <c r="C123" s="19"/>
      <c r="D123" s="6">
        <f t="shared" ref="D123" si="18">D122-E123</f>
        <v>-104091.07999999999</v>
      </c>
      <c r="E123" s="6">
        <v>4363</v>
      </c>
      <c r="F123" s="17">
        <v>1</v>
      </c>
      <c r="G123" s="6">
        <v>608</v>
      </c>
      <c r="H123" s="7"/>
      <c r="I123" s="7"/>
      <c r="J123" s="1" t="s">
        <v>27</v>
      </c>
      <c r="L123" s="1">
        <v>7.01</v>
      </c>
      <c r="M123" s="8">
        <f t="shared" si="12"/>
        <v>0.58416666666666661</v>
      </c>
    </row>
    <row r="124" spans="1:15">
      <c r="A124" s="16">
        <v>43415</v>
      </c>
      <c r="B124" s="6"/>
      <c r="C124" s="19"/>
      <c r="D124" s="32">
        <f>D123-E124-G123</f>
        <v>-104699.08999999998</v>
      </c>
      <c r="E124" s="20">
        <v>0.01</v>
      </c>
      <c r="F124" s="17">
        <v>1</v>
      </c>
      <c r="G124" s="6">
        <v>611</v>
      </c>
      <c r="H124" s="7"/>
      <c r="I124" s="7"/>
      <c r="J124" s="1" t="s">
        <v>27</v>
      </c>
      <c r="L124" s="1">
        <v>7.01</v>
      </c>
      <c r="M124" s="8">
        <f t="shared" si="12"/>
        <v>0.58416666666666661</v>
      </c>
    </row>
    <row r="125" spans="1:15">
      <c r="A125" s="16">
        <v>43446</v>
      </c>
      <c r="B125" s="6"/>
      <c r="C125" s="19"/>
      <c r="D125" s="32">
        <f>D124-E125-G124</f>
        <v>-105310.09999999998</v>
      </c>
      <c r="E125" s="20">
        <v>0.01</v>
      </c>
      <c r="F125" s="17">
        <v>1</v>
      </c>
      <c r="G125" s="6">
        <v>615</v>
      </c>
      <c r="H125" s="7"/>
      <c r="I125" s="7"/>
      <c r="J125" s="1" t="s">
        <v>27</v>
      </c>
      <c r="L125" s="1">
        <v>7.01</v>
      </c>
      <c r="M125" s="8">
        <f t="shared" si="12"/>
        <v>0.58416666666666661</v>
      </c>
    </row>
    <row r="126" spans="1:15">
      <c r="A126" s="16">
        <v>43466</v>
      </c>
      <c r="B126" s="6">
        <v>5342.33</v>
      </c>
      <c r="C126" s="6"/>
      <c r="D126" s="32">
        <f>D125+B126-G125</f>
        <v>-100582.76999999997</v>
      </c>
      <c r="E126" s="6"/>
      <c r="F126" s="17"/>
      <c r="G126" s="6"/>
      <c r="H126" s="7"/>
      <c r="I126" s="7"/>
      <c r="L126" s="1">
        <v>7.01</v>
      </c>
      <c r="M126" s="8">
        <f t="shared" si="12"/>
        <v>0.58416666666666661</v>
      </c>
    </row>
    <row r="127" spans="1:15">
      <c r="A127" s="16">
        <v>43466</v>
      </c>
      <c r="B127" s="6"/>
      <c r="C127" s="19">
        <v>1232.47</v>
      </c>
      <c r="D127" s="6">
        <f>D126+C127</f>
        <v>-99350.299999999974</v>
      </c>
      <c r="E127" s="6"/>
      <c r="F127" s="17">
        <v>3</v>
      </c>
      <c r="G127" s="6">
        <v>1751</v>
      </c>
      <c r="H127" s="7"/>
      <c r="I127" s="7"/>
      <c r="L127" s="1">
        <v>7.01</v>
      </c>
      <c r="M127" s="8">
        <f t="shared" si="12"/>
        <v>0.58416666666666661</v>
      </c>
    </row>
    <row r="128" spans="1:15">
      <c r="A128" s="14">
        <v>43556</v>
      </c>
      <c r="B128" s="6">
        <v>4741.7</v>
      </c>
      <c r="C128" s="6"/>
      <c r="D128" s="32">
        <f>D127+B128-G127</f>
        <v>-96359.599999999977</v>
      </c>
      <c r="E128" s="6"/>
      <c r="F128" s="17"/>
      <c r="G128" s="6"/>
      <c r="H128" s="7"/>
      <c r="I128" s="7"/>
      <c r="L128" s="1">
        <v>7.01</v>
      </c>
      <c r="M128" s="8">
        <f t="shared" si="12"/>
        <v>0.58416666666666661</v>
      </c>
    </row>
    <row r="129" spans="1:13">
      <c r="A129" s="14">
        <v>43556</v>
      </c>
      <c r="B129" s="6"/>
      <c r="C129" s="6">
        <v>-188.39</v>
      </c>
      <c r="D129" s="6">
        <f>D128+C129</f>
        <v>-96547.989999999976</v>
      </c>
      <c r="E129" s="6"/>
      <c r="F129" s="17">
        <v>3</v>
      </c>
      <c r="G129" s="6">
        <v>1701</v>
      </c>
      <c r="H129" s="7"/>
      <c r="I129" s="7"/>
      <c r="L129" s="1">
        <v>7.01</v>
      </c>
      <c r="M129" s="8">
        <f t="shared" si="12"/>
        <v>0.58416666666666661</v>
      </c>
    </row>
    <row r="130" spans="1:13">
      <c r="A130" s="14">
        <v>43647</v>
      </c>
      <c r="B130" s="6">
        <v>3932.86</v>
      </c>
      <c r="C130" s="6"/>
      <c r="D130" s="32">
        <f>D129+B130-G129</f>
        <v>-94316.129999999976</v>
      </c>
      <c r="E130" s="6"/>
      <c r="F130" s="17"/>
      <c r="G130" s="6"/>
      <c r="H130" s="7"/>
      <c r="I130" s="7"/>
      <c r="L130" s="1">
        <v>7.01</v>
      </c>
      <c r="M130" s="8">
        <f t="shared" si="12"/>
        <v>0.58416666666666661</v>
      </c>
    </row>
    <row r="131" spans="1:13">
      <c r="A131" s="14">
        <v>43647</v>
      </c>
      <c r="B131" s="6"/>
      <c r="C131" s="6">
        <v>-7.19</v>
      </c>
      <c r="D131" s="6">
        <f>D130+C131</f>
        <v>-94323.319999999978</v>
      </c>
      <c r="E131" s="6"/>
      <c r="F131" s="17">
        <v>3</v>
      </c>
      <c r="G131" s="6">
        <v>1662</v>
      </c>
      <c r="H131" s="7"/>
      <c r="I131" s="7"/>
      <c r="L131" s="1">
        <v>7.01</v>
      </c>
      <c r="M131" s="8">
        <f t="shared" si="12"/>
        <v>0.58416666666666661</v>
      </c>
    </row>
    <row r="132" spans="1:13">
      <c r="A132" s="14">
        <v>43739</v>
      </c>
      <c r="B132" s="6">
        <v>5076.5</v>
      </c>
      <c r="C132" s="6"/>
      <c r="D132" s="32">
        <f>D131+B132-G131</f>
        <v>-90908.819999999978</v>
      </c>
      <c r="E132" s="6"/>
      <c r="F132" s="17"/>
      <c r="G132" s="6"/>
      <c r="H132" s="7"/>
      <c r="I132" s="7"/>
      <c r="L132" s="1">
        <v>7.01</v>
      </c>
      <c r="M132" s="8">
        <f t="shared" si="12"/>
        <v>0.58416666666666661</v>
      </c>
    </row>
    <row r="133" spans="1:13">
      <c r="A133" s="14">
        <v>43739</v>
      </c>
      <c r="B133" s="6"/>
      <c r="C133" s="6">
        <v>-55.31</v>
      </c>
      <c r="D133" s="6">
        <f>D132+C133</f>
        <v>-90964.129999999976</v>
      </c>
      <c r="E133" s="6"/>
      <c r="F133" s="17"/>
      <c r="G133" s="6"/>
      <c r="H133" s="7"/>
      <c r="I133" s="7"/>
      <c r="L133" s="1">
        <v>7.01</v>
      </c>
      <c r="M133" s="8">
        <f t="shared" si="12"/>
        <v>0.58416666666666661</v>
      </c>
    </row>
    <row r="134" spans="1:13">
      <c r="A134" s="14">
        <v>43748</v>
      </c>
      <c r="B134" s="6"/>
      <c r="C134" s="6"/>
      <c r="D134" s="6">
        <f t="shared" ref="D134" si="19">D133-E134</f>
        <v>-92433.189999999973</v>
      </c>
      <c r="E134" s="6">
        <v>1469.06</v>
      </c>
      <c r="F134" s="17">
        <v>1</v>
      </c>
      <c r="G134" s="6">
        <v>540</v>
      </c>
      <c r="H134" s="7"/>
      <c r="I134" s="7"/>
      <c r="J134" s="9" t="s">
        <v>28</v>
      </c>
      <c r="L134" s="1">
        <v>7.01</v>
      </c>
      <c r="M134" s="8">
        <f t="shared" si="12"/>
        <v>0.58416666666666661</v>
      </c>
    </row>
    <row r="135" spans="1:13">
      <c r="A135" s="14">
        <v>43798</v>
      </c>
      <c r="B135" s="6"/>
      <c r="C135" s="6"/>
      <c r="D135" s="32">
        <f t="shared" ref="D135" si="20">D134-E135-G134</f>
        <v>-94442.249999999971</v>
      </c>
      <c r="E135" s="6">
        <v>1469.06</v>
      </c>
      <c r="F135" s="17">
        <v>2</v>
      </c>
      <c r="G135" s="6">
        <v>1106</v>
      </c>
      <c r="H135" s="7"/>
      <c r="I135" s="7"/>
      <c r="J135" s="9" t="s">
        <v>29</v>
      </c>
      <c r="L135" s="1">
        <v>7.01</v>
      </c>
      <c r="M135" s="8">
        <f t="shared" si="12"/>
        <v>0.58416666666666661</v>
      </c>
    </row>
    <row r="136" spans="1:13">
      <c r="A136" s="14">
        <v>43831</v>
      </c>
      <c r="B136" s="6">
        <v>5715.06</v>
      </c>
      <c r="C136" s="6"/>
      <c r="D136" s="32">
        <f>D135+B136-G135</f>
        <v>-89833.189999999973</v>
      </c>
      <c r="E136" s="6"/>
      <c r="F136" s="17"/>
      <c r="G136" s="6"/>
      <c r="H136" s="7"/>
      <c r="I136" s="7"/>
      <c r="L136" s="1">
        <v>7.01</v>
      </c>
      <c r="M136" s="8">
        <f t="shared" si="12"/>
        <v>0.58416666666666661</v>
      </c>
    </row>
    <row r="137" spans="1:13">
      <c r="A137" s="14">
        <v>43831</v>
      </c>
      <c r="B137" s="6"/>
      <c r="C137" s="6">
        <v>-96.55</v>
      </c>
      <c r="D137" s="6">
        <f>D136+C137</f>
        <v>-89929.739999999976</v>
      </c>
      <c r="E137" s="6"/>
      <c r="F137" s="17">
        <v>3</v>
      </c>
      <c r="G137" s="6">
        <v>1585</v>
      </c>
      <c r="H137" s="7"/>
      <c r="I137" s="7"/>
      <c r="L137" s="1">
        <v>7.01</v>
      </c>
      <c r="M137" s="8">
        <f t="shared" si="12"/>
        <v>0.58416666666666661</v>
      </c>
    </row>
    <row r="138" spans="1:13">
      <c r="A138" s="14">
        <v>43922</v>
      </c>
      <c r="B138" s="6">
        <v>3646.05</v>
      </c>
      <c r="C138" s="6"/>
      <c r="D138" s="32">
        <f>D137+B138-G137</f>
        <v>-87868.689999999973</v>
      </c>
      <c r="E138" s="6"/>
      <c r="F138" s="17"/>
      <c r="G138" s="6"/>
      <c r="H138" s="7"/>
      <c r="I138" s="7"/>
      <c r="L138" s="1">
        <v>7.01</v>
      </c>
      <c r="M138" s="8">
        <f t="shared" si="12"/>
        <v>0.58416666666666661</v>
      </c>
    </row>
    <row r="139" spans="1:13">
      <c r="A139" s="14">
        <v>43922</v>
      </c>
      <c r="B139" s="6"/>
      <c r="C139" s="6">
        <v>79.38</v>
      </c>
      <c r="D139" s="6">
        <f>D138+C139</f>
        <v>-87789.309999999969</v>
      </c>
      <c r="E139" s="6"/>
      <c r="F139" s="17">
        <v>2</v>
      </c>
      <c r="G139" s="6">
        <v>1028</v>
      </c>
      <c r="H139" s="7"/>
      <c r="I139" s="7"/>
      <c r="L139" s="1">
        <v>7.01</v>
      </c>
      <c r="M139" s="8">
        <f t="shared" si="12"/>
        <v>0.58416666666666661</v>
      </c>
    </row>
    <row r="140" spans="1:13">
      <c r="A140" s="14">
        <v>43988</v>
      </c>
      <c r="B140" s="6"/>
      <c r="C140" s="6"/>
      <c r="D140" s="32">
        <f t="shared" ref="D140" si="21">D139-E140-G139</f>
        <v>-94617.309999999969</v>
      </c>
      <c r="E140" s="6">
        <v>5800</v>
      </c>
      <c r="F140" s="17">
        <v>1</v>
      </c>
      <c r="G140" s="6">
        <v>553</v>
      </c>
      <c r="H140" s="7"/>
      <c r="I140" s="7"/>
      <c r="J140" s="9" t="s">
        <v>30</v>
      </c>
      <c r="L140" s="1">
        <v>7.01</v>
      </c>
      <c r="M140" s="8">
        <f t="shared" si="12"/>
        <v>0.58416666666666661</v>
      </c>
    </row>
    <row r="141" spans="1:13">
      <c r="A141" s="14">
        <v>44013</v>
      </c>
      <c r="B141" s="6">
        <v>2656.87</v>
      </c>
      <c r="C141" s="6"/>
      <c r="D141" s="32">
        <f>D140+B141-G140</f>
        <v>-92513.439999999973</v>
      </c>
      <c r="E141" s="6"/>
      <c r="F141" s="17"/>
      <c r="G141" s="6"/>
      <c r="H141" s="7"/>
      <c r="I141" s="7"/>
      <c r="L141" s="1">
        <v>7.01</v>
      </c>
      <c r="M141" s="8">
        <f t="shared" si="12"/>
        <v>0.58416666666666661</v>
      </c>
    </row>
    <row r="142" spans="1:13">
      <c r="A142" s="14">
        <v>44013</v>
      </c>
      <c r="B142" s="6"/>
      <c r="C142" s="6">
        <v>-0.73</v>
      </c>
      <c r="D142" s="6">
        <f>D141+C142</f>
        <v>-92514.169999999969</v>
      </c>
      <c r="E142" s="6"/>
      <c r="F142" s="17">
        <v>3</v>
      </c>
      <c r="G142" s="6">
        <v>1630</v>
      </c>
      <c r="H142" s="7"/>
      <c r="I142" s="7"/>
      <c r="L142" s="1">
        <v>7.01</v>
      </c>
      <c r="M142" s="8">
        <f t="shared" si="12"/>
        <v>0.58416666666666661</v>
      </c>
    </row>
    <row r="143" spans="1:13">
      <c r="A143" s="14">
        <v>44105</v>
      </c>
      <c r="B143" s="6">
        <v>4342.05</v>
      </c>
      <c r="C143" s="6"/>
      <c r="D143" s="32">
        <f>D142+B143-G142</f>
        <v>-89802.119999999966</v>
      </c>
      <c r="E143" s="6"/>
      <c r="F143" s="17"/>
      <c r="G143" s="6"/>
      <c r="H143" s="7"/>
      <c r="I143" s="7"/>
      <c r="L143" s="1">
        <v>7.01</v>
      </c>
      <c r="M143" s="8">
        <f t="shared" si="12"/>
        <v>0.58416666666666661</v>
      </c>
    </row>
    <row r="144" spans="1:13">
      <c r="A144" s="14">
        <v>44105</v>
      </c>
      <c r="B144" s="6"/>
      <c r="C144" s="6">
        <v>76.819999999999993</v>
      </c>
      <c r="D144" s="6">
        <f>D143+C144</f>
        <v>-89725.299999999959</v>
      </c>
      <c r="E144" s="6"/>
      <c r="F144" s="17">
        <v>3</v>
      </c>
      <c r="G144" s="6">
        <v>1581</v>
      </c>
      <c r="H144" s="7"/>
      <c r="I144" s="7"/>
      <c r="L144" s="1">
        <v>7.01</v>
      </c>
      <c r="M144" s="8">
        <f t="shared" si="12"/>
        <v>0.58416666666666661</v>
      </c>
    </row>
    <row r="145" spans="1:14">
      <c r="A145" s="14">
        <v>44197</v>
      </c>
      <c r="B145" s="6">
        <v>4619.17</v>
      </c>
      <c r="C145" s="6"/>
      <c r="D145" s="32">
        <f>D144+B145-G144</f>
        <v>-86687.129999999961</v>
      </c>
      <c r="E145" s="6"/>
      <c r="F145" s="17"/>
      <c r="G145" s="6"/>
      <c r="H145" s="7"/>
      <c r="I145" s="7"/>
      <c r="L145" s="1">
        <v>7.01</v>
      </c>
      <c r="M145" s="8">
        <f t="shared" si="12"/>
        <v>0.58416666666666661</v>
      </c>
    </row>
    <row r="146" spans="1:14">
      <c r="A146" s="14">
        <v>44197</v>
      </c>
      <c r="B146" s="6"/>
      <c r="C146" s="6">
        <v>-3.11</v>
      </c>
      <c r="D146" s="6">
        <f>D145+C146</f>
        <v>-86690.239999999962</v>
      </c>
      <c r="E146" s="6"/>
      <c r="F146" s="17">
        <v>3</v>
      </c>
      <c r="G146" s="6">
        <v>1528</v>
      </c>
      <c r="H146" s="7"/>
      <c r="I146" s="7"/>
      <c r="L146" s="1">
        <v>7.01</v>
      </c>
      <c r="M146" s="8">
        <f t="shared" si="12"/>
        <v>0.58416666666666661</v>
      </c>
    </row>
    <row r="147" spans="1:14">
      <c r="A147" s="14">
        <v>44287</v>
      </c>
      <c r="B147" s="5">
        <v>1786.07</v>
      </c>
      <c r="C147" s="5"/>
      <c r="D147" s="32">
        <f>D146+B147-G146</f>
        <v>-86432.169999999955</v>
      </c>
      <c r="E147" s="6"/>
      <c r="F147" s="17"/>
      <c r="G147" s="6"/>
      <c r="H147" s="7"/>
      <c r="I147" s="7"/>
      <c r="L147" s="1">
        <v>7.01</v>
      </c>
      <c r="M147" s="8">
        <f t="shared" si="12"/>
        <v>0.58416666666666661</v>
      </c>
    </row>
    <row r="148" spans="1:14">
      <c r="A148" s="14">
        <v>44287</v>
      </c>
      <c r="B148" s="5"/>
      <c r="C148" s="20">
        <v>0</v>
      </c>
      <c r="D148" s="6">
        <f>D147+C148</f>
        <v>-86432.169999999955</v>
      </c>
      <c r="E148" s="6"/>
      <c r="F148" s="17">
        <v>3</v>
      </c>
      <c r="G148" s="6">
        <v>1523</v>
      </c>
      <c r="H148" s="7"/>
      <c r="I148" s="7"/>
      <c r="J148" s="36" t="s">
        <v>65</v>
      </c>
      <c r="L148" s="1">
        <v>7.01</v>
      </c>
      <c r="M148" s="8">
        <f t="shared" si="12"/>
        <v>0.58416666666666661</v>
      </c>
    </row>
    <row r="149" spans="1:14">
      <c r="A149" s="14">
        <v>44378</v>
      </c>
      <c r="B149" s="5">
        <v>7325.71</v>
      </c>
      <c r="C149" s="5"/>
      <c r="D149" s="32">
        <f>D148+B149-G148</f>
        <v>-80629.459999999948</v>
      </c>
      <c r="E149" s="6"/>
      <c r="F149" s="17"/>
      <c r="G149" s="6"/>
      <c r="H149" s="7"/>
      <c r="I149" s="7"/>
      <c r="L149" s="1">
        <v>7.01</v>
      </c>
      <c r="M149" s="8">
        <f t="shared" si="12"/>
        <v>0.58416666666666661</v>
      </c>
    </row>
    <row r="150" spans="1:14">
      <c r="A150" s="14">
        <v>44378</v>
      </c>
      <c r="B150" s="5"/>
      <c r="C150" s="29">
        <v>-2802.25</v>
      </c>
      <c r="D150" s="6">
        <f>D149+C150</f>
        <v>-83431.709999999948</v>
      </c>
      <c r="E150" s="6"/>
      <c r="F150" s="17"/>
      <c r="G150" s="6"/>
      <c r="H150" s="7"/>
      <c r="I150" s="7"/>
      <c r="J150" s="11" t="s">
        <v>66</v>
      </c>
      <c r="L150" s="1">
        <v>7.01</v>
      </c>
      <c r="M150" s="8">
        <f t="shared" si="12"/>
        <v>0.58416666666666661</v>
      </c>
    </row>
    <row r="151" spans="1:14">
      <c r="A151" s="14">
        <v>44384</v>
      </c>
      <c r="B151" s="5"/>
      <c r="C151" s="5"/>
      <c r="D151" s="6">
        <f t="shared" ref="D151:D164" si="22">D150-E151</f>
        <v>-83631.709999999948</v>
      </c>
      <c r="E151" s="20">
        <v>200</v>
      </c>
      <c r="F151" s="17"/>
      <c r="G151" s="6"/>
      <c r="H151" s="7"/>
      <c r="I151" s="7"/>
      <c r="J151" s="9" t="s">
        <v>37</v>
      </c>
      <c r="L151" s="1">
        <v>7.01</v>
      </c>
      <c r="M151" s="8">
        <f t="shared" si="12"/>
        <v>0.58416666666666661</v>
      </c>
    </row>
    <row r="152" spans="1:14">
      <c r="A152" s="14">
        <v>44384</v>
      </c>
      <c r="B152" s="5"/>
      <c r="C152" s="5"/>
      <c r="D152" s="6">
        <f t="shared" si="22"/>
        <v>-84601.709999999948</v>
      </c>
      <c r="E152" s="20">
        <v>970</v>
      </c>
      <c r="F152" s="17"/>
      <c r="G152" s="6"/>
      <c r="H152" s="7"/>
      <c r="I152" s="7"/>
      <c r="J152" s="1" t="s">
        <v>37</v>
      </c>
      <c r="L152" s="1">
        <v>7.01</v>
      </c>
      <c r="M152" s="8">
        <f t="shared" si="12"/>
        <v>0.58416666666666661</v>
      </c>
    </row>
    <row r="153" spans="1:14">
      <c r="A153" s="14">
        <v>44390</v>
      </c>
      <c r="B153" s="5"/>
      <c r="C153" s="5"/>
      <c r="D153" s="6">
        <f t="shared" si="22"/>
        <v>-85556.329999999944</v>
      </c>
      <c r="E153" s="6">
        <v>954.62</v>
      </c>
      <c r="F153" s="17"/>
      <c r="G153" s="6"/>
      <c r="H153" s="7"/>
      <c r="I153" s="7"/>
      <c r="J153" s="26" t="s">
        <v>62</v>
      </c>
      <c r="L153" s="1">
        <v>7.01</v>
      </c>
      <c r="M153" s="8">
        <f t="shared" si="12"/>
        <v>0.58416666666666661</v>
      </c>
    </row>
    <row r="154" spans="1:14">
      <c r="A154" s="16">
        <v>44393</v>
      </c>
      <c r="B154" s="5"/>
      <c r="C154" s="5"/>
      <c r="D154" s="6">
        <f t="shared" si="22"/>
        <v>-85662.429999999949</v>
      </c>
      <c r="E154" s="6">
        <v>106.1</v>
      </c>
      <c r="F154" s="17"/>
      <c r="G154" s="6"/>
      <c r="H154" s="7"/>
      <c r="I154" s="7"/>
      <c r="J154" s="9" t="s">
        <v>36</v>
      </c>
      <c r="L154" s="1">
        <v>7.01</v>
      </c>
      <c r="M154" s="8">
        <f t="shared" si="12"/>
        <v>0.58416666666666661</v>
      </c>
    </row>
    <row r="155" spans="1:14">
      <c r="A155" s="14">
        <v>44400</v>
      </c>
      <c r="B155" s="5"/>
      <c r="C155" s="5"/>
      <c r="D155" s="6">
        <f t="shared" si="22"/>
        <v>-85839.529999999955</v>
      </c>
      <c r="E155" s="6">
        <v>177.1</v>
      </c>
      <c r="F155" s="17"/>
      <c r="G155" s="6"/>
      <c r="H155" s="7"/>
      <c r="I155" s="7"/>
      <c r="J155" s="1" t="s">
        <v>35</v>
      </c>
      <c r="L155" s="1">
        <v>7.01</v>
      </c>
      <c r="M155" s="8">
        <f t="shared" si="12"/>
        <v>0.58416666666666661</v>
      </c>
    </row>
    <row r="156" spans="1:14">
      <c r="A156" s="14">
        <v>44404</v>
      </c>
      <c r="B156" s="5"/>
      <c r="C156" s="5"/>
      <c r="D156" s="6">
        <f t="shared" si="22"/>
        <v>-87676.479999999952</v>
      </c>
      <c r="E156" s="6">
        <v>1836.95</v>
      </c>
      <c r="F156" s="17"/>
      <c r="G156" s="6"/>
      <c r="H156" s="7"/>
      <c r="I156" s="7"/>
      <c r="J156" s="1" t="s">
        <v>35</v>
      </c>
      <c r="L156" s="1">
        <v>7.01</v>
      </c>
      <c r="M156" s="8">
        <f t="shared" si="12"/>
        <v>0.58416666666666661</v>
      </c>
    </row>
    <row r="157" spans="1:14">
      <c r="A157" s="14">
        <v>44405</v>
      </c>
      <c r="B157" s="5"/>
      <c r="C157" s="5"/>
      <c r="D157" s="6">
        <f t="shared" si="22"/>
        <v>-88040.779999999955</v>
      </c>
      <c r="E157" s="6">
        <v>364.3</v>
      </c>
      <c r="F157" s="17">
        <v>1</v>
      </c>
      <c r="G157" s="6">
        <v>514</v>
      </c>
      <c r="H157" s="7"/>
      <c r="I157" s="7"/>
      <c r="J157" s="1" t="s">
        <v>35</v>
      </c>
      <c r="L157" s="1">
        <v>7.01</v>
      </c>
      <c r="M157" s="8">
        <f t="shared" si="12"/>
        <v>0.58416666666666661</v>
      </c>
      <c r="N157" s="8"/>
    </row>
    <row r="158" spans="1:14">
      <c r="A158" s="14">
        <v>44421</v>
      </c>
      <c r="B158" s="5"/>
      <c r="C158" s="5"/>
      <c r="D158" s="32">
        <f t="shared" ref="D158" si="23">D157-E158-G157</f>
        <v>-89358.139999999956</v>
      </c>
      <c r="E158" s="6">
        <v>803.36</v>
      </c>
      <c r="F158" s="17"/>
      <c r="G158" s="6"/>
      <c r="H158" s="7"/>
      <c r="I158" s="7"/>
      <c r="J158" s="1" t="s">
        <v>35</v>
      </c>
      <c r="L158" s="1">
        <v>7.01</v>
      </c>
      <c r="M158" s="8">
        <f t="shared" si="12"/>
        <v>0.58416666666666661</v>
      </c>
      <c r="N158" s="8"/>
    </row>
    <row r="159" spans="1:14">
      <c r="A159" s="14">
        <v>44416</v>
      </c>
      <c r="B159" s="5"/>
      <c r="C159" s="5"/>
      <c r="D159" s="6">
        <f t="shared" si="22"/>
        <v>-89890.139999999956</v>
      </c>
      <c r="E159" s="20">
        <v>532</v>
      </c>
      <c r="F159" s="17"/>
      <c r="G159" s="6"/>
      <c r="H159" s="7"/>
      <c r="I159" s="7"/>
      <c r="J159" s="9" t="s">
        <v>39</v>
      </c>
      <c r="L159" s="1">
        <v>7.01</v>
      </c>
      <c r="M159" s="8">
        <f t="shared" si="12"/>
        <v>0.58416666666666661</v>
      </c>
      <c r="N159" s="8"/>
    </row>
    <row r="160" spans="1:14">
      <c r="A160" s="14">
        <v>44416</v>
      </c>
      <c r="B160" s="5"/>
      <c r="C160" s="5"/>
      <c r="D160" s="6">
        <f t="shared" si="22"/>
        <v>-90320.139999999956</v>
      </c>
      <c r="E160" s="20">
        <v>430</v>
      </c>
      <c r="F160" s="17"/>
      <c r="G160" s="6"/>
      <c r="H160" s="7"/>
      <c r="I160" s="7"/>
      <c r="J160" s="1" t="s">
        <v>39</v>
      </c>
      <c r="L160" s="1">
        <v>7.01</v>
      </c>
      <c r="M160" s="8">
        <f t="shared" si="12"/>
        <v>0.58416666666666661</v>
      </c>
      <c r="N160" s="8"/>
    </row>
    <row r="161" spans="1:16">
      <c r="A161" s="14">
        <v>44416</v>
      </c>
      <c r="B161" s="5"/>
      <c r="C161" s="5"/>
      <c r="D161" s="6">
        <f t="shared" si="22"/>
        <v>-90329.139999999956</v>
      </c>
      <c r="E161" s="20">
        <v>9</v>
      </c>
      <c r="F161" s="17"/>
      <c r="G161" s="6"/>
      <c r="H161" s="7"/>
      <c r="I161" s="7"/>
      <c r="J161" s="1" t="s">
        <v>38</v>
      </c>
      <c r="L161" s="1">
        <v>7.01</v>
      </c>
      <c r="M161" s="8">
        <f t="shared" ref="M161:M189" si="24">L161/12</f>
        <v>0.58416666666666661</v>
      </c>
      <c r="N161" s="8"/>
    </row>
    <row r="162" spans="1:16">
      <c r="A162" s="14">
        <v>44435</v>
      </c>
      <c r="B162" s="5"/>
      <c r="C162" s="5"/>
      <c r="D162" s="6">
        <f t="shared" si="22"/>
        <v>-90839.439999999959</v>
      </c>
      <c r="E162" s="6">
        <v>510.3</v>
      </c>
      <c r="F162" s="17">
        <v>1</v>
      </c>
      <c r="G162" s="6">
        <v>530</v>
      </c>
      <c r="H162" s="7"/>
      <c r="I162" s="7"/>
      <c r="J162" s="1" t="s">
        <v>35</v>
      </c>
      <c r="L162" s="1">
        <v>7.01</v>
      </c>
      <c r="M162" s="8">
        <f t="shared" si="24"/>
        <v>0.58416666666666661</v>
      </c>
      <c r="N162" s="8"/>
    </row>
    <row r="163" spans="1:16">
      <c r="A163" s="16">
        <v>44439</v>
      </c>
      <c r="B163" s="6"/>
      <c r="C163" s="29"/>
      <c r="D163" s="6">
        <f t="shared" si="22"/>
        <v>-92900.819999999963</v>
      </c>
      <c r="E163" s="6">
        <v>2061.38</v>
      </c>
      <c r="F163" s="17"/>
      <c r="G163" s="6"/>
      <c r="H163" s="7"/>
      <c r="I163" s="7"/>
      <c r="M163" s="8"/>
      <c r="N163" s="8"/>
    </row>
    <row r="164" spans="1:16">
      <c r="A164" s="14">
        <v>44469</v>
      </c>
      <c r="B164" s="5"/>
      <c r="C164" s="5"/>
      <c r="D164" s="6">
        <f t="shared" si="22"/>
        <v>-93623.939999999959</v>
      </c>
      <c r="E164" s="6">
        <v>723.12</v>
      </c>
      <c r="F164" s="17">
        <v>1</v>
      </c>
      <c r="G164" s="6">
        <v>547</v>
      </c>
      <c r="H164" s="7"/>
      <c r="I164" s="7"/>
      <c r="J164" s="9" t="s">
        <v>31</v>
      </c>
      <c r="L164" s="1">
        <v>7.01</v>
      </c>
      <c r="M164" s="8">
        <f t="shared" si="24"/>
        <v>0.58416666666666661</v>
      </c>
      <c r="N164" s="8"/>
    </row>
    <row r="165" spans="1:16">
      <c r="A165" s="14">
        <v>44470</v>
      </c>
      <c r="B165" s="5">
        <v>7606.79</v>
      </c>
      <c r="C165" s="5"/>
      <c r="D165" s="32">
        <f>D164+B165-G164</f>
        <v>-86564.149999999965</v>
      </c>
      <c r="E165" s="6"/>
      <c r="F165" s="17"/>
      <c r="G165" s="6"/>
      <c r="H165" s="7"/>
      <c r="I165" s="7"/>
      <c r="L165" s="1">
        <v>7.01</v>
      </c>
      <c r="M165" s="8">
        <f t="shared" si="24"/>
        <v>0.58416666666666661</v>
      </c>
      <c r="N165" s="8"/>
    </row>
    <row r="166" spans="1:16">
      <c r="A166" s="14">
        <v>44470</v>
      </c>
      <c r="B166" s="5"/>
      <c r="C166" s="6">
        <v>6.67</v>
      </c>
      <c r="D166" s="6">
        <f>D165+C166</f>
        <v>-86557.479999999967</v>
      </c>
      <c r="E166" s="6"/>
      <c r="F166" s="17">
        <v>1</v>
      </c>
      <c r="G166" s="6">
        <v>505</v>
      </c>
      <c r="H166" s="7"/>
      <c r="I166" s="7"/>
      <c r="L166" s="1">
        <v>7.01</v>
      </c>
      <c r="M166" s="8">
        <f t="shared" si="24"/>
        <v>0.58416666666666661</v>
      </c>
      <c r="N166" s="8"/>
    </row>
    <row r="167" spans="1:16">
      <c r="A167" s="14">
        <v>44502</v>
      </c>
      <c r="B167" s="5"/>
      <c r="C167" s="5"/>
      <c r="D167" s="32">
        <f t="shared" ref="D167" si="25">D166-E167-G166</f>
        <v>-87787.479999999967</v>
      </c>
      <c r="E167" s="6">
        <v>725</v>
      </c>
      <c r="F167" s="17"/>
      <c r="G167" s="6"/>
      <c r="H167" s="7"/>
      <c r="I167" s="7"/>
      <c r="J167" s="1" t="s">
        <v>31</v>
      </c>
      <c r="L167" s="1">
        <v>7.01</v>
      </c>
      <c r="M167" s="8">
        <f t="shared" si="24"/>
        <v>0.58416666666666661</v>
      </c>
      <c r="N167" s="8"/>
    </row>
    <row r="168" spans="1:16">
      <c r="A168" s="14">
        <v>44503</v>
      </c>
      <c r="B168" s="5"/>
      <c r="C168" s="5"/>
      <c r="D168" s="6">
        <f t="shared" ref="D168:D175" si="26">D167-E168</f>
        <v>-90936.479999999967</v>
      </c>
      <c r="E168" s="6">
        <v>3149</v>
      </c>
      <c r="F168" s="17"/>
      <c r="G168" s="6"/>
      <c r="H168" s="7"/>
      <c r="I168" s="7"/>
      <c r="J168" s="9" t="s">
        <v>34</v>
      </c>
      <c r="L168" s="1">
        <v>7.01</v>
      </c>
      <c r="M168" s="8">
        <f t="shared" si="24"/>
        <v>0.58416666666666661</v>
      </c>
      <c r="N168" s="8"/>
    </row>
    <row r="169" spans="1:16">
      <c r="A169" s="14">
        <v>44529</v>
      </c>
      <c r="B169" s="5"/>
      <c r="C169" s="5"/>
      <c r="D169" s="6">
        <f t="shared" si="26"/>
        <v>-91694.479999999967</v>
      </c>
      <c r="E169" s="6">
        <v>758</v>
      </c>
      <c r="F169" s="17">
        <v>1</v>
      </c>
      <c r="G169" s="6">
        <v>535</v>
      </c>
      <c r="H169" s="7"/>
      <c r="I169" s="7"/>
      <c r="J169" s="1" t="s">
        <v>32</v>
      </c>
      <c r="L169" s="1">
        <v>7.01</v>
      </c>
      <c r="M169" s="8">
        <f t="shared" si="24"/>
        <v>0.58416666666666661</v>
      </c>
      <c r="N169" s="8"/>
    </row>
    <row r="170" spans="1:16">
      <c r="A170" s="14">
        <v>44540</v>
      </c>
      <c r="B170" s="5"/>
      <c r="C170" s="5"/>
      <c r="D170" s="32">
        <f>D169-E170-G169</f>
        <v>-92951.999999999971</v>
      </c>
      <c r="E170" s="6">
        <v>722.52</v>
      </c>
      <c r="F170" s="17"/>
      <c r="G170" s="6"/>
      <c r="H170" s="7"/>
      <c r="I170" s="7"/>
      <c r="J170" s="1" t="s">
        <v>33</v>
      </c>
      <c r="L170" s="1">
        <v>7.01</v>
      </c>
      <c r="M170" s="8">
        <f t="shared" si="24"/>
        <v>0.58416666666666661</v>
      </c>
      <c r="N170" s="8"/>
      <c r="O170" s="10"/>
      <c r="P170" s="10"/>
    </row>
    <row r="171" spans="1:16">
      <c r="A171" s="14">
        <v>44540</v>
      </c>
      <c r="B171" s="5"/>
      <c r="C171" s="5"/>
      <c r="D171" s="6">
        <f t="shared" si="26"/>
        <v>-96099.699999999968</v>
      </c>
      <c r="E171" s="6">
        <v>3147.7</v>
      </c>
      <c r="F171" s="17"/>
      <c r="G171" s="6"/>
      <c r="H171" s="7"/>
      <c r="I171" s="7"/>
      <c r="J171" s="1" t="s">
        <v>34</v>
      </c>
      <c r="L171" s="1">
        <v>7.01</v>
      </c>
      <c r="M171" s="8">
        <f t="shared" si="24"/>
        <v>0.58416666666666661</v>
      </c>
      <c r="N171" s="8"/>
    </row>
    <row r="172" spans="1:16">
      <c r="A172" s="14">
        <v>44540</v>
      </c>
      <c r="B172" s="5"/>
      <c r="C172" s="5"/>
      <c r="D172" s="6">
        <f t="shared" si="26"/>
        <v>-96202.099999999962</v>
      </c>
      <c r="E172" s="6">
        <v>102.4</v>
      </c>
      <c r="F172" s="17"/>
      <c r="G172" s="6"/>
      <c r="H172" s="7"/>
      <c r="I172" s="7"/>
      <c r="J172" s="9" t="s">
        <v>36</v>
      </c>
      <c r="L172" s="1">
        <v>7.01</v>
      </c>
      <c r="M172" s="8">
        <f t="shared" si="24"/>
        <v>0.58416666666666661</v>
      </c>
      <c r="N172" s="8"/>
    </row>
    <row r="173" spans="1:16">
      <c r="A173" s="14">
        <v>44542</v>
      </c>
      <c r="B173" s="5"/>
      <c r="C173" s="5"/>
      <c r="D173" s="6">
        <f t="shared" si="26"/>
        <v>-97622.099999999962</v>
      </c>
      <c r="E173" s="20">
        <v>1420</v>
      </c>
      <c r="F173" s="17"/>
      <c r="G173" s="6"/>
      <c r="H173" s="35"/>
      <c r="I173" s="35"/>
      <c r="J173" s="9" t="s">
        <v>40</v>
      </c>
      <c r="L173" s="1">
        <v>7.01</v>
      </c>
      <c r="M173" s="8">
        <f t="shared" si="24"/>
        <v>0.58416666666666661</v>
      </c>
      <c r="N173" s="8"/>
    </row>
    <row r="174" spans="1:16">
      <c r="A174" s="16">
        <v>44558</v>
      </c>
      <c r="B174" s="6"/>
      <c r="C174" s="6"/>
      <c r="D174" s="6">
        <f t="shared" si="26"/>
        <v>-103851.36999999997</v>
      </c>
      <c r="E174" s="6">
        <v>6229.27</v>
      </c>
      <c r="F174" s="17"/>
      <c r="G174" s="6"/>
      <c r="H174" s="7"/>
      <c r="I174" s="7"/>
      <c r="J174" s="9" t="s">
        <v>41</v>
      </c>
      <c r="L174" s="1">
        <v>7.01</v>
      </c>
      <c r="M174" s="8">
        <f t="shared" si="24"/>
        <v>0.58416666666666661</v>
      </c>
      <c r="N174" s="8"/>
    </row>
    <row r="175" spans="1:16">
      <c r="A175" s="16">
        <v>44558</v>
      </c>
      <c r="B175" s="6"/>
      <c r="C175" s="6"/>
      <c r="D175" s="6">
        <f t="shared" si="26"/>
        <v>-112096.87999999996</v>
      </c>
      <c r="E175" s="6">
        <v>8245.51</v>
      </c>
      <c r="F175" s="17">
        <v>1</v>
      </c>
      <c r="G175" s="6">
        <v>655</v>
      </c>
      <c r="H175" s="7"/>
      <c r="I175" s="7"/>
      <c r="J175" s="9"/>
      <c r="M175" s="8"/>
      <c r="N175" s="8"/>
    </row>
    <row r="176" spans="1:16">
      <c r="A176" s="14">
        <v>44562</v>
      </c>
      <c r="B176" s="5">
        <v>8821.6200000000008</v>
      </c>
      <c r="C176" s="5"/>
      <c r="D176" s="32">
        <f>D175+B176-G175</f>
        <v>-103930.25999999997</v>
      </c>
      <c r="E176" s="6"/>
      <c r="F176" s="17"/>
      <c r="G176" s="6"/>
      <c r="H176" s="7"/>
      <c r="I176" s="7"/>
      <c r="L176" s="1">
        <v>7.01</v>
      </c>
      <c r="M176" s="8">
        <f t="shared" si="24"/>
        <v>0.58416666666666661</v>
      </c>
    </row>
    <row r="177" spans="1:15">
      <c r="A177" s="14">
        <v>44562</v>
      </c>
      <c r="B177" s="5"/>
      <c r="C177" s="6">
        <v>0.04</v>
      </c>
      <c r="D177" s="6">
        <f>D176+C177</f>
        <v>-103930.21999999997</v>
      </c>
      <c r="E177" s="6"/>
      <c r="F177" s="17"/>
      <c r="G177" s="6"/>
      <c r="H177" s="7"/>
      <c r="I177" s="7"/>
      <c r="L177" s="1">
        <v>7.01</v>
      </c>
      <c r="M177" s="8">
        <f t="shared" si="24"/>
        <v>0.58416666666666661</v>
      </c>
      <c r="N177" s="27"/>
      <c r="O177" s="11"/>
    </row>
    <row r="178" spans="1:15">
      <c r="A178" s="14">
        <v>44580</v>
      </c>
      <c r="B178" s="5"/>
      <c r="C178" s="5"/>
      <c r="D178" s="6">
        <f t="shared" ref="D178:D183" si="27">D177-E178</f>
        <v>-107078.56999999998</v>
      </c>
      <c r="E178" s="6">
        <v>3148.35</v>
      </c>
      <c r="F178" s="17"/>
      <c r="G178" s="6"/>
      <c r="H178" s="7"/>
      <c r="I178" s="7"/>
      <c r="J178" s="1" t="s">
        <v>34</v>
      </c>
      <c r="L178" s="1">
        <v>7.01</v>
      </c>
      <c r="M178" s="8">
        <f t="shared" si="24"/>
        <v>0.58416666666666661</v>
      </c>
      <c r="N178" s="8"/>
    </row>
    <row r="179" spans="1:15">
      <c r="A179" s="14">
        <v>44580</v>
      </c>
      <c r="B179" s="5"/>
      <c r="C179" s="5"/>
      <c r="D179" s="6">
        <f t="shared" si="27"/>
        <v>-107801.68999999997</v>
      </c>
      <c r="E179" s="6">
        <v>723.12</v>
      </c>
      <c r="F179" s="17">
        <v>2</v>
      </c>
      <c r="G179" s="6">
        <v>1263</v>
      </c>
      <c r="H179" s="7"/>
      <c r="I179" s="7"/>
      <c r="J179" s="1" t="s">
        <v>32</v>
      </c>
      <c r="L179" s="1">
        <v>7.01</v>
      </c>
      <c r="M179" s="8">
        <f t="shared" si="24"/>
        <v>0.58416666666666661</v>
      </c>
      <c r="N179" s="8"/>
    </row>
    <row r="180" spans="1:15">
      <c r="A180" s="14">
        <v>44623</v>
      </c>
      <c r="B180" s="5"/>
      <c r="C180" s="5"/>
      <c r="D180" s="32">
        <f t="shared" ref="D180" si="28">D179-E180-G179</f>
        <v>-109143.68999999997</v>
      </c>
      <c r="E180" s="20">
        <v>79</v>
      </c>
      <c r="F180" s="17"/>
      <c r="G180" s="6"/>
      <c r="H180" s="7"/>
      <c r="I180" s="7"/>
      <c r="J180" s="1" t="s">
        <v>43</v>
      </c>
      <c r="L180" s="1">
        <v>7.01</v>
      </c>
      <c r="M180" s="8">
        <f t="shared" si="24"/>
        <v>0.58416666666666661</v>
      </c>
      <c r="N180" s="8"/>
    </row>
    <row r="181" spans="1:15">
      <c r="A181" s="14">
        <v>44650</v>
      </c>
      <c r="B181" s="5"/>
      <c r="C181" s="5"/>
      <c r="D181" s="6">
        <f t="shared" si="27"/>
        <v>-110626.08999999997</v>
      </c>
      <c r="E181" s="6">
        <v>1482.4</v>
      </c>
      <c r="F181" s="17"/>
      <c r="G181" s="6"/>
      <c r="H181" s="7"/>
      <c r="I181" s="7"/>
      <c r="J181" s="1" t="s">
        <v>33</v>
      </c>
      <c r="L181" s="1">
        <v>7.01</v>
      </c>
      <c r="M181" s="8">
        <f t="shared" si="24"/>
        <v>0.58416666666666661</v>
      </c>
      <c r="N181" s="8"/>
    </row>
    <row r="182" spans="1:15">
      <c r="A182" s="14">
        <v>44650</v>
      </c>
      <c r="B182" s="5"/>
      <c r="C182" s="5"/>
      <c r="D182" s="6">
        <f t="shared" si="27"/>
        <v>-117080.20999999996</v>
      </c>
      <c r="E182" s="6">
        <v>6454.12</v>
      </c>
      <c r="F182" s="17"/>
      <c r="G182" s="6"/>
      <c r="H182" s="7"/>
      <c r="I182" s="7"/>
      <c r="J182" s="1" t="s">
        <v>42</v>
      </c>
      <c r="L182" s="1">
        <v>7.01</v>
      </c>
      <c r="M182" s="8">
        <f t="shared" si="24"/>
        <v>0.58416666666666661</v>
      </c>
      <c r="N182" s="8"/>
    </row>
    <row r="183" spans="1:15">
      <c r="A183" s="14">
        <v>44650</v>
      </c>
      <c r="B183" s="5"/>
      <c r="C183" s="5"/>
      <c r="D183" s="6">
        <f t="shared" si="27"/>
        <v>-118130.20999999996</v>
      </c>
      <c r="E183" s="6">
        <v>1050</v>
      </c>
      <c r="F183" s="17">
        <v>1</v>
      </c>
      <c r="G183" s="6">
        <v>690</v>
      </c>
      <c r="H183" s="7"/>
      <c r="I183" s="7"/>
      <c r="J183" s="9" t="s">
        <v>44</v>
      </c>
      <c r="L183" s="1">
        <v>7.01</v>
      </c>
      <c r="M183" s="8">
        <f t="shared" si="24"/>
        <v>0.58416666666666661</v>
      </c>
      <c r="N183" s="8"/>
    </row>
    <row r="184" spans="1:15">
      <c r="A184" s="14">
        <v>44652</v>
      </c>
      <c r="B184" s="5">
        <v>6863.71</v>
      </c>
      <c r="C184" s="5"/>
      <c r="D184" s="32">
        <f>D183+B184-G183</f>
        <v>-111956.49999999996</v>
      </c>
      <c r="E184" s="6"/>
      <c r="F184" s="17"/>
      <c r="G184" s="6"/>
      <c r="H184" s="7"/>
      <c r="I184" s="7"/>
      <c r="L184" s="1">
        <v>7.01</v>
      </c>
      <c r="M184" s="8">
        <f t="shared" si="24"/>
        <v>0.58416666666666661</v>
      </c>
      <c r="N184" s="8"/>
    </row>
    <row r="185" spans="1:15">
      <c r="A185" s="14">
        <v>44652</v>
      </c>
      <c r="B185" s="5"/>
      <c r="C185" s="6">
        <v>1119.95</v>
      </c>
      <c r="D185" s="6">
        <f>D184+C185</f>
        <v>-110836.54999999996</v>
      </c>
      <c r="E185" s="6"/>
      <c r="F185" s="17">
        <v>3</v>
      </c>
      <c r="G185" s="6">
        <v>1953</v>
      </c>
      <c r="H185" s="7"/>
      <c r="I185" s="7"/>
      <c r="L185" s="1">
        <v>7.01</v>
      </c>
      <c r="M185" s="8">
        <f t="shared" si="24"/>
        <v>0.58416666666666661</v>
      </c>
      <c r="N185" s="8"/>
    </row>
    <row r="186" spans="1:15">
      <c r="A186" s="14">
        <v>44743</v>
      </c>
      <c r="B186" s="5">
        <v>3580</v>
      </c>
      <c r="C186" s="5"/>
      <c r="D186" s="32">
        <f>D185+B186-G185</f>
        <v>-109209.54999999996</v>
      </c>
      <c r="E186" s="6"/>
      <c r="F186" s="17"/>
      <c r="G186" s="6"/>
      <c r="H186" s="7"/>
      <c r="I186" s="7"/>
      <c r="L186" s="1">
        <v>7.01</v>
      </c>
      <c r="M186" s="8">
        <f t="shared" si="24"/>
        <v>0.58416666666666661</v>
      </c>
      <c r="N186" s="8"/>
    </row>
    <row r="187" spans="1:15">
      <c r="A187" s="14">
        <v>44743</v>
      </c>
      <c r="B187" s="5"/>
      <c r="C187" s="6">
        <v>-332.06</v>
      </c>
      <c r="D187" s="6">
        <f>D186+C187</f>
        <v>-109541.60999999996</v>
      </c>
      <c r="E187" s="6"/>
      <c r="F187" s="17"/>
      <c r="G187" s="6"/>
      <c r="H187" s="7"/>
      <c r="I187" s="7"/>
      <c r="L187" s="1">
        <v>7.01</v>
      </c>
      <c r="M187" s="8">
        <f t="shared" si="24"/>
        <v>0.58416666666666661</v>
      </c>
      <c r="N187" s="8"/>
    </row>
    <row r="188" spans="1:15">
      <c r="A188" s="14">
        <v>44749</v>
      </c>
      <c r="B188" s="5"/>
      <c r="C188" s="5"/>
      <c r="D188" s="6">
        <f t="shared" ref="D188:D192" si="29">D187-E188</f>
        <v>-115998.60999999996</v>
      </c>
      <c r="E188" s="6">
        <v>6457</v>
      </c>
      <c r="F188" s="17">
        <v>1</v>
      </c>
      <c r="G188" s="6">
        <v>677</v>
      </c>
      <c r="H188" s="7"/>
      <c r="I188" s="7"/>
      <c r="J188" s="1" t="s">
        <v>64</v>
      </c>
      <c r="L188" s="1">
        <v>7.01</v>
      </c>
      <c r="M188" s="8">
        <f t="shared" si="24"/>
        <v>0.58416666666666661</v>
      </c>
      <c r="N188" s="8"/>
    </row>
    <row r="189" spans="1:15">
      <c r="A189" s="14">
        <v>44781</v>
      </c>
      <c r="B189" s="5"/>
      <c r="C189" s="5"/>
      <c r="D189" s="32">
        <f>D188-E189-G188</f>
        <v>-120367.60999999996</v>
      </c>
      <c r="E189" s="6">
        <v>3692</v>
      </c>
      <c r="F189" s="17"/>
      <c r="G189" s="6"/>
      <c r="H189" s="7"/>
      <c r="I189" s="7"/>
      <c r="J189" s="1" t="s">
        <v>64</v>
      </c>
      <c r="L189" s="1">
        <v>7.01</v>
      </c>
      <c r="M189" s="8">
        <f t="shared" si="24"/>
        <v>0.58416666666666661</v>
      </c>
      <c r="N189" s="8"/>
    </row>
    <row r="190" spans="1:15">
      <c r="A190" s="14">
        <v>44804</v>
      </c>
      <c r="B190" s="5"/>
      <c r="C190" s="5"/>
      <c r="D190" s="6">
        <f t="shared" si="29"/>
        <v>-122087.40999999996</v>
      </c>
      <c r="E190" s="6">
        <v>1719.8</v>
      </c>
      <c r="F190" s="17"/>
      <c r="G190" s="6"/>
      <c r="H190" s="7"/>
      <c r="I190" s="7"/>
      <c r="J190" s="1" t="s">
        <v>64</v>
      </c>
      <c r="M190" s="8"/>
      <c r="N190" s="8"/>
    </row>
    <row r="191" spans="1:15">
      <c r="A191" s="14">
        <v>44804</v>
      </c>
      <c r="B191" s="5"/>
      <c r="C191" s="5"/>
      <c r="D191" s="6">
        <f t="shared" si="29"/>
        <v>-122779.20999999996</v>
      </c>
      <c r="E191" s="6">
        <v>691.8</v>
      </c>
      <c r="F191" s="17"/>
      <c r="G191" s="6"/>
      <c r="H191" s="7"/>
      <c r="I191" s="7"/>
      <c r="J191" s="1" t="s">
        <v>64</v>
      </c>
      <c r="M191" s="8"/>
      <c r="N191" s="8"/>
    </row>
    <row r="192" spans="1:15">
      <c r="A192" s="14">
        <v>44804</v>
      </c>
      <c r="B192" s="5"/>
      <c r="C192" s="5"/>
      <c r="D192" s="6">
        <f t="shared" si="29"/>
        <v>-124022.32999999996</v>
      </c>
      <c r="E192" s="6">
        <v>1243.1199999999999</v>
      </c>
      <c r="F192" s="17">
        <v>1</v>
      </c>
      <c r="G192" s="6">
        <v>724</v>
      </c>
      <c r="H192" s="7"/>
      <c r="I192" s="7"/>
      <c r="J192" s="1" t="s">
        <v>64</v>
      </c>
      <c r="M192" s="8"/>
      <c r="N192" s="8"/>
    </row>
    <row r="193" spans="1:10">
      <c r="A193" s="14">
        <v>44827</v>
      </c>
      <c r="B193" s="6"/>
      <c r="C193" s="6"/>
      <c r="D193" s="32">
        <f>D192-E193-G192</f>
        <v>-129362.83999999995</v>
      </c>
      <c r="E193" s="6">
        <v>4616.51</v>
      </c>
      <c r="F193" s="17"/>
      <c r="G193" s="6"/>
      <c r="H193" s="7"/>
      <c r="I193" s="7"/>
      <c r="J193" s="1" t="s">
        <v>64</v>
      </c>
    </row>
    <row r="194" spans="1:10">
      <c r="A194" s="14">
        <v>44827</v>
      </c>
      <c r="B194" s="5"/>
      <c r="C194" s="5"/>
      <c r="D194" s="6">
        <f t="shared" ref="D194" si="30">D193-E194</f>
        <v>-129366.94999999995</v>
      </c>
      <c r="E194" s="6">
        <v>4.1100000000000003</v>
      </c>
      <c r="F194" s="17">
        <v>1</v>
      </c>
      <c r="G194" s="6">
        <v>755</v>
      </c>
      <c r="H194" s="7"/>
      <c r="I194" s="7"/>
      <c r="J194" s="1" t="s">
        <v>52</v>
      </c>
    </row>
    <row r="195" spans="1:10">
      <c r="A195" s="14">
        <v>44839</v>
      </c>
      <c r="B195" s="6">
        <v>8065.59</v>
      </c>
      <c r="C195" s="6">
        <v>-111.16</v>
      </c>
      <c r="D195" s="32">
        <f>D194+B195-C195-E195-G194</f>
        <v>-125945.19999999995</v>
      </c>
      <c r="E195" s="6">
        <v>4000</v>
      </c>
      <c r="F195" s="17"/>
      <c r="G195" s="6"/>
      <c r="H195" s="7"/>
      <c r="I195" s="7"/>
      <c r="J195" s="1" t="s">
        <v>64</v>
      </c>
    </row>
    <row r="196" spans="1:10">
      <c r="A196" s="14">
        <v>44845</v>
      </c>
      <c r="B196" s="5"/>
      <c r="C196" s="5"/>
      <c r="D196" s="6">
        <f t="shared" ref="D196" si="31">D195-E196</f>
        <v>-129521.19999999995</v>
      </c>
      <c r="E196" s="6">
        <v>3576</v>
      </c>
      <c r="F196" s="17"/>
      <c r="G196" s="6"/>
      <c r="H196" s="7"/>
      <c r="I196" s="7"/>
      <c r="J196" s="1" t="s">
        <v>64</v>
      </c>
    </row>
    <row r="197" spans="1:10">
      <c r="A197" s="14">
        <v>44845</v>
      </c>
      <c r="B197" s="20">
        <v>-51.88</v>
      </c>
      <c r="C197" s="5"/>
      <c r="D197" s="6">
        <f>D196+B197</f>
        <v>-129573.07999999996</v>
      </c>
      <c r="E197" s="6"/>
      <c r="F197" s="17"/>
      <c r="G197" s="6"/>
      <c r="H197" s="7"/>
      <c r="I197" s="7"/>
      <c r="J197" s="36" t="s">
        <v>67</v>
      </c>
    </row>
    <row r="198" spans="1:10">
      <c r="A198" s="14">
        <v>44846</v>
      </c>
      <c r="B198" s="5"/>
      <c r="C198" s="5"/>
      <c r="D198" s="6">
        <f t="shared" ref="D198:D212" si="32">D197-E198</f>
        <v>-132820.07999999996</v>
      </c>
      <c r="E198" s="6">
        <v>3247</v>
      </c>
      <c r="F198" s="17"/>
      <c r="G198" s="6"/>
      <c r="H198" s="7"/>
      <c r="I198" s="7"/>
      <c r="J198" s="1" t="s">
        <v>64</v>
      </c>
    </row>
    <row r="199" spans="1:10">
      <c r="A199" s="14">
        <v>44851</v>
      </c>
      <c r="B199" s="5"/>
      <c r="C199" s="5"/>
      <c r="D199" s="6">
        <f t="shared" si="32"/>
        <v>-133064.87999999995</v>
      </c>
      <c r="E199" s="6">
        <v>244.8</v>
      </c>
      <c r="F199" s="17"/>
      <c r="G199" s="6"/>
      <c r="H199" s="7"/>
      <c r="I199" s="7"/>
      <c r="J199" s="1" t="s">
        <v>64</v>
      </c>
    </row>
    <row r="200" spans="1:10">
      <c r="A200" s="14">
        <v>44853</v>
      </c>
      <c r="B200" s="5"/>
      <c r="C200" s="5"/>
      <c r="D200" s="6">
        <f t="shared" si="32"/>
        <v>-137061.87999999995</v>
      </c>
      <c r="E200" s="6">
        <v>3997</v>
      </c>
      <c r="F200" s="17"/>
      <c r="G200" s="6"/>
      <c r="H200" s="7"/>
      <c r="I200" s="7"/>
      <c r="J200" s="1" t="s">
        <v>64</v>
      </c>
    </row>
    <row r="201" spans="1:10">
      <c r="A201" s="14">
        <v>44859</v>
      </c>
      <c r="B201" s="5"/>
      <c r="C201" s="5"/>
      <c r="D201" s="6">
        <f t="shared" si="32"/>
        <v>-138661.87999999995</v>
      </c>
      <c r="E201" s="6">
        <v>1600</v>
      </c>
      <c r="F201" s="17"/>
      <c r="G201" s="6"/>
      <c r="H201" s="7"/>
      <c r="I201" s="7"/>
      <c r="J201" s="1" t="s">
        <v>64</v>
      </c>
    </row>
    <row r="202" spans="1:10">
      <c r="A202" s="14">
        <v>44865</v>
      </c>
      <c r="B202" s="5"/>
      <c r="C202" s="5"/>
      <c r="D202" s="6">
        <f t="shared" si="32"/>
        <v>-142694.67999999993</v>
      </c>
      <c r="E202" s="6">
        <v>4032.8</v>
      </c>
      <c r="F202" s="17">
        <v>1</v>
      </c>
      <c r="G202" s="6">
        <v>833</v>
      </c>
      <c r="H202" s="7"/>
      <c r="I202" s="7"/>
      <c r="J202" s="1" t="s">
        <v>72</v>
      </c>
    </row>
    <row r="203" spans="1:10">
      <c r="A203" s="14">
        <v>44894</v>
      </c>
      <c r="B203" s="5"/>
      <c r="C203" s="5"/>
      <c r="D203" s="32">
        <f>D202-E203-G202</f>
        <v>-147560.47999999992</v>
      </c>
      <c r="E203" s="6">
        <v>4032.8</v>
      </c>
      <c r="F203" s="17"/>
      <c r="G203" s="6"/>
      <c r="H203" s="7"/>
      <c r="I203" s="7"/>
      <c r="J203" s="1" t="s">
        <v>64</v>
      </c>
    </row>
    <row r="204" spans="1:10">
      <c r="A204" s="14">
        <v>44895</v>
      </c>
      <c r="B204" s="5"/>
      <c r="C204" s="5"/>
      <c r="D204" s="6">
        <f t="shared" si="32"/>
        <v>-148519.33999999991</v>
      </c>
      <c r="E204" s="6">
        <v>958.86</v>
      </c>
      <c r="F204" s="17"/>
      <c r="G204" s="6"/>
      <c r="H204" s="7"/>
      <c r="I204" s="7"/>
      <c r="J204" s="1" t="s">
        <v>64</v>
      </c>
    </row>
    <row r="205" spans="1:10">
      <c r="A205" s="14">
        <v>44895</v>
      </c>
      <c r="B205" s="5"/>
      <c r="C205" s="5"/>
      <c r="D205" s="6">
        <f t="shared" si="32"/>
        <v>-152263.4899999999</v>
      </c>
      <c r="E205" s="6">
        <v>3744.15</v>
      </c>
      <c r="F205" s="17"/>
      <c r="G205" s="6"/>
      <c r="H205" s="7"/>
      <c r="I205" s="7"/>
      <c r="J205" s="1" t="s">
        <v>64</v>
      </c>
    </row>
    <row r="206" spans="1:10">
      <c r="A206" s="28">
        <v>44895</v>
      </c>
      <c r="B206" s="22"/>
      <c r="C206" s="22"/>
      <c r="D206" s="6">
        <f t="shared" si="32"/>
        <v>-63463.489999999903</v>
      </c>
      <c r="E206" s="12">
        <v>-88800</v>
      </c>
      <c r="F206" s="17">
        <v>2</v>
      </c>
      <c r="G206" s="6">
        <v>743</v>
      </c>
      <c r="H206" s="22"/>
      <c r="I206" s="22"/>
      <c r="J206" s="1" t="s">
        <v>69</v>
      </c>
    </row>
    <row r="207" spans="1:10">
      <c r="A207" s="14">
        <v>44927</v>
      </c>
      <c r="B207" s="6">
        <v>11541.22</v>
      </c>
      <c r="C207" s="6">
        <v>-267.33</v>
      </c>
      <c r="D207" s="32">
        <f>D206+B207-C207-E207-G206</f>
        <v>-52587.9399999999</v>
      </c>
      <c r="E207" s="6">
        <v>190</v>
      </c>
      <c r="F207" s="17">
        <v>1</v>
      </c>
      <c r="G207" s="6">
        <v>307</v>
      </c>
      <c r="H207" s="7"/>
      <c r="I207" s="7"/>
      <c r="J207" s="1" t="s">
        <v>71</v>
      </c>
    </row>
    <row r="208" spans="1:10">
      <c r="A208" s="14">
        <v>44959</v>
      </c>
      <c r="B208" s="5"/>
      <c r="C208" s="5"/>
      <c r="D208" s="32">
        <f>D207-E208-G207</f>
        <v>-56194.9399999999</v>
      </c>
      <c r="E208" s="6">
        <v>3300</v>
      </c>
      <c r="F208" s="17"/>
      <c r="G208" s="6"/>
      <c r="H208" s="7"/>
      <c r="I208" s="7"/>
      <c r="J208" s="1" t="s">
        <v>71</v>
      </c>
    </row>
    <row r="209" spans="1:10">
      <c r="A209" s="14">
        <v>44959</v>
      </c>
      <c r="B209" s="5"/>
      <c r="C209" s="5"/>
      <c r="D209" s="6">
        <f>D208-E209-G208</f>
        <v>-57744.9399999999</v>
      </c>
      <c r="E209" s="6">
        <v>1550</v>
      </c>
      <c r="F209" s="17">
        <v>1</v>
      </c>
      <c r="G209" s="6">
        <v>337</v>
      </c>
      <c r="H209" s="7"/>
      <c r="I209" s="7"/>
      <c r="J209" s="1" t="s">
        <v>71</v>
      </c>
    </row>
    <row r="210" spans="1:10">
      <c r="A210" s="14">
        <v>44988</v>
      </c>
      <c r="B210" s="5"/>
      <c r="C210" s="5"/>
      <c r="D210" s="6">
        <f t="shared" si="32"/>
        <v>-58474.9399999999</v>
      </c>
      <c r="E210" s="6">
        <v>730</v>
      </c>
      <c r="F210" s="17"/>
      <c r="G210" s="6"/>
      <c r="H210" s="7"/>
      <c r="I210" s="7"/>
      <c r="J210" s="1" t="s">
        <v>71</v>
      </c>
    </row>
    <row r="211" spans="1:10">
      <c r="A211" s="14">
        <v>44988</v>
      </c>
      <c r="B211" s="5"/>
      <c r="C211" s="5"/>
      <c r="D211" s="32">
        <f>D210-E211-G210</f>
        <v>-58984.9399999999</v>
      </c>
      <c r="E211" s="6">
        <v>510</v>
      </c>
      <c r="F211" s="17"/>
      <c r="G211" s="6"/>
      <c r="H211" s="7"/>
      <c r="I211" s="7"/>
      <c r="J211" s="1" t="s">
        <v>71</v>
      </c>
    </row>
    <row r="212" spans="1:10">
      <c r="A212" s="14">
        <v>44988</v>
      </c>
      <c r="B212" s="5"/>
      <c r="C212" s="5"/>
      <c r="D212" s="6">
        <f t="shared" si="32"/>
        <v>-59554.9399999999</v>
      </c>
      <c r="E212" s="6">
        <v>570</v>
      </c>
      <c r="F212" s="17"/>
      <c r="G212" s="6"/>
      <c r="H212" s="7"/>
      <c r="I212" s="7"/>
      <c r="J212" s="1" t="s">
        <v>73</v>
      </c>
    </row>
    <row r="213" spans="1:10">
      <c r="A213" s="14">
        <v>44988</v>
      </c>
      <c r="B213" s="5"/>
      <c r="C213" s="5"/>
      <c r="D213" s="6">
        <f>D212-E213-G212</f>
        <v>-60124.9399999999</v>
      </c>
      <c r="E213" s="6">
        <v>570</v>
      </c>
      <c r="F213" s="17">
        <v>1</v>
      </c>
      <c r="G213" s="6">
        <v>351</v>
      </c>
      <c r="H213" s="7"/>
      <c r="I213" s="7"/>
      <c r="J213" s="1" t="s">
        <v>73</v>
      </c>
    </row>
    <row r="214" spans="1:10">
      <c r="A214" s="14">
        <v>45020</v>
      </c>
      <c r="B214" s="6">
        <v>3420.03</v>
      </c>
      <c r="C214" s="13"/>
      <c r="D214" s="32">
        <f>D213+B214-C214-E214-G213</f>
        <v>-57625.909999999902</v>
      </c>
      <c r="E214" s="6">
        <v>570</v>
      </c>
      <c r="F214" s="17"/>
      <c r="G214" s="6"/>
      <c r="H214" s="7"/>
      <c r="I214" s="7"/>
      <c r="J214" s="1" t="s">
        <v>73</v>
      </c>
    </row>
    <row r="215" spans="1:10">
      <c r="A215" s="14">
        <v>45020</v>
      </c>
      <c r="B215" s="5"/>
      <c r="C215" s="5"/>
      <c r="D215" s="6">
        <f t="shared" ref="D215" si="33">D214-E215</f>
        <v>-58005.909999999902</v>
      </c>
      <c r="E215" s="6">
        <v>380</v>
      </c>
      <c r="F215" s="17"/>
      <c r="G215" s="6"/>
      <c r="H215" s="7"/>
      <c r="I215" s="7"/>
      <c r="J215" s="1" t="s">
        <v>74</v>
      </c>
    </row>
    <row r="216" spans="1:10">
      <c r="A216" s="14">
        <v>45020</v>
      </c>
      <c r="B216" s="5"/>
      <c r="C216" s="5"/>
      <c r="D216" s="6">
        <f>D215-E216-G215</f>
        <v>-58215.909999999902</v>
      </c>
      <c r="E216" s="6">
        <v>210</v>
      </c>
      <c r="F216" s="17">
        <v>1</v>
      </c>
      <c r="G216" s="6">
        <v>340</v>
      </c>
      <c r="H216" s="7"/>
      <c r="I216" s="7"/>
      <c r="J216" s="1" t="s">
        <v>75</v>
      </c>
    </row>
    <row r="217" spans="1:10">
      <c r="A217" s="14">
        <v>45051</v>
      </c>
      <c r="B217" s="5"/>
      <c r="C217" s="5"/>
      <c r="D217" s="32">
        <f>D216-E217-G216</f>
        <v>-59125.909999999902</v>
      </c>
      <c r="E217" s="6">
        <v>570</v>
      </c>
      <c r="F217" s="17">
        <v>1</v>
      </c>
      <c r="G217" s="6">
        <v>345</v>
      </c>
      <c r="H217" s="7"/>
      <c r="I217" s="7"/>
      <c r="J217" s="1" t="s">
        <v>73</v>
      </c>
    </row>
    <row r="218" spans="1:10">
      <c r="A218" s="14">
        <v>45083</v>
      </c>
      <c r="B218" s="5"/>
      <c r="C218" s="5"/>
      <c r="D218" s="32">
        <f>D217-E218-G217</f>
        <v>-60040.909999999902</v>
      </c>
      <c r="E218" s="6">
        <v>570</v>
      </c>
      <c r="F218" s="17"/>
      <c r="G218" s="6"/>
      <c r="H218" s="7"/>
      <c r="I218" s="7"/>
      <c r="J218" s="1" t="s">
        <v>73</v>
      </c>
    </row>
    <row r="219" spans="1:10">
      <c r="A219" s="14">
        <v>45083</v>
      </c>
      <c r="B219" s="5"/>
      <c r="C219" s="5"/>
      <c r="D219" s="6">
        <f t="shared" ref="D219:D222" si="34">D218-E219</f>
        <v>-61540.909999999902</v>
      </c>
      <c r="E219" s="6">
        <v>1500</v>
      </c>
      <c r="F219" s="17">
        <v>1</v>
      </c>
      <c r="G219" s="6">
        <v>359</v>
      </c>
      <c r="H219" s="7"/>
      <c r="I219" s="7"/>
      <c r="J219" s="1" t="s">
        <v>76</v>
      </c>
    </row>
    <row r="220" spans="1:10">
      <c r="A220" s="14">
        <v>45114</v>
      </c>
      <c r="B220" s="6">
        <v>5553.52</v>
      </c>
      <c r="C220" s="13"/>
      <c r="D220" s="32">
        <f>D219+B220-C220-E220-G219</f>
        <v>-57623.389999999898</v>
      </c>
      <c r="E220" s="6">
        <v>1277</v>
      </c>
      <c r="F220" s="17"/>
      <c r="G220" s="6"/>
      <c r="H220" s="7"/>
      <c r="I220" s="7"/>
      <c r="J220" s="1" t="s">
        <v>75</v>
      </c>
    </row>
    <row r="221" spans="1:10">
      <c r="A221" s="14">
        <v>45114</v>
      </c>
      <c r="B221" s="6"/>
      <c r="C221" s="6"/>
      <c r="D221" s="6">
        <f t="shared" si="34"/>
        <v>-60423.389999999898</v>
      </c>
      <c r="E221" s="6">
        <v>2800</v>
      </c>
      <c r="F221" s="17"/>
      <c r="G221" s="6"/>
      <c r="H221" s="7"/>
      <c r="I221" s="7"/>
      <c r="J221" s="1" t="s">
        <v>64</v>
      </c>
    </row>
    <row r="222" spans="1:10">
      <c r="A222" s="14">
        <v>45114</v>
      </c>
      <c r="B222" s="5"/>
      <c r="C222" s="5"/>
      <c r="D222" s="6">
        <f t="shared" si="34"/>
        <v>-61923.389999999898</v>
      </c>
      <c r="E222" s="6">
        <v>1500</v>
      </c>
      <c r="F222" s="17">
        <v>1</v>
      </c>
      <c r="G222" s="6">
        <v>362</v>
      </c>
      <c r="H222" s="7"/>
      <c r="I222" s="7"/>
      <c r="J222" s="1" t="s">
        <v>76</v>
      </c>
    </row>
    <row r="223" spans="1:10">
      <c r="A223" s="14">
        <v>45146</v>
      </c>
      <c r="B223" s="5"/>
      <c r="C223" s="5"/>
      <c r="D223" s="32">
        <f>D222-E223-G222</f>
        <v>-62318.389999999898</v>
      </c>
      <c r="E223" s="6">
        <v>33</v>
      </c>
      <c r="F223" s="17"/>
      <c r="G223" s="6"/>
      <c r="H223" s="7"/>
      <c r="I223" s="7"/>
      <c r="J223" s="1" t="s">
        <v>75</v>
      </c>
    </row>
    <row r="224" spans="1:10">
      <c r="A224" s="14">
        <v>45146</v>
      </c>
      <c r="B224" s="5"/>
      <c r="C224" s="5"/>
      <c r="D224" s="6">
        <f t="shared" ref="D224" si="35">D223-E224</f>
        <v>-62898.389999999898</v>
      </c>
      <c r="E224" s="6">
        <v>580</v>
      </c>
      <c r="F224" s="17"/>
      <c r="G224" s="6"/>
      <c r="H224" s="7"/>
      <c r="I224" s="7"/>
      <c r="J224" s="1" t="s">
        <v>73</v>
      </c>
    </row>
    <row r="225" spans="1:10">
      <c r="A225" s="14">
        <v>45146</v>
      </c>
      <c r="B225" s="5"/>
      <c r="C225" s="5"/>
      <c r="D225" s="6">
        <f t="shared" ref="D225" si="36">D224-E225-G224</f>
        <v>-64398.389999999898</v>
      </c>
      <c r="E225" s="6">
        <v>1500</v>
      </c>
      <c r="F225" s="17">
        <v>1</v>
      </c>
      <c r="G225" s="6">
        <v>376</v>
      </c>
      <c r="H225" s="7"/>
      <c r="I225" s="7"/>
      <c r="J225" s="1" t="s">
        <v>76</v>
      </c>
    </row>
    <row r="226" spans="1:10">
      <c r="A226" s="14">
        <v>45178</v>
      </c>
      <c r="B226" s="5"/>
      <c r="C226" s="5"/>
      <c r="D226" s="32">
        <f>D225-E226-G225</f>
        <v>-65344.389999999898</v>
      </c>
      <c r="E226" s="6">
        <v>570</v>
      </c>
      <c r="F226" s="17">
        <v>1</v>
      </c>
      <c r="G226" s="6">
        <v>382</v>
      </c>
      <c r="H226" s="7"/>
      <c r="I226" s="7"/>
      <c r="J226" s="1" t="s">
        <v>73</v>
      </c>
    </row>
    <row r="227" spans="1:10">
      <c r="A227" s="14">
        <v>45209</v>
      </c>
      <c r="B227" s="6">
        <v>4998.08</v>
      </c>
      <c r="C227" s="13"/>
      <c r="D227" s="32">
        <f>D226+B227-C227-E227-G226</f>
        <v>-62439.309999999896</v>
      </c>
      <c r="E227" s="6">
        <v>1711</v>
      </c>
      <c r="F227" s="17"/>
      <c r="G227" s="6"/>
      <c r="H227" s="7"/>
      <c r="I227" s="7"/>
      <c r="J227" s="1" t="s">
        <v>76</v>
      </c>
    </row>
    <row r="228" spans="1:10">
      <c r="A228" s="14">
        <v>45209</v>
      </c>
      <c r="B228" s="5"/>
      <c r="C228" s="5"/>
      <c r="D228" s="6">
        <f t="shared" ref="D228:D229" si="37">D227-E228</f>
        <v>-63611.309999999896</v>
      </c>
      <c r="E228" s="6">
        <v>1172</v>
      </c>
      <c r="F228" s="17"/>
      <c r="G228" s="6"/>
      <c r="H228" s="7"/>
      <c r="I228" s="7"/>
      <c r="J228" s="1" t="s">
        <v>77</v>
      </c>
    </row>
    <row r="229" spans="1:10">
      <c r="A229" s="14">
        <v>45209</v>
      </c>
      <c r="B229" s="5"/>
      <c r="C229" s="5"/>
      <c r="D229" s="6">
        <f t="shared" si="37"/>
        <v>-64211.309999999896</v>
      </c>
      <c r="E229" s="6">
        <v>600</v>
      </c>
      <c r="F229" s="17"/>
      <c r="G229" s="6"/>
      <c r="H229" s="7"/>
      <c r="I229" s="7"/>
      <c r="J229" s="1" t="s">
        <v>73</v>
      </c>
    </row>
    <row r="230" spans="1:10">
      <c r="A230" s="14">
        <v>45209</v>
      </c>
      <c r="B230" s="5"/>
      <c r="C230" s="5"/>
      <c r="D230" s="6">
        <f>D229-E230-G229</f>
        <v>-64811.309999999896</v>
      </c>
      <c r="E230" s="6">
        <v>600</v>
      </c>
      <c r="F230" s="17">
        <v>1</v>
      </c>
      <c r="G230" s="6">
        <v>378</v>
      </c>
      <c r="H230" s="7"/>
      <c r="I230" s="7"/>
      <c r="J230" s="1" t="s">
        <v>73</v>
      </c>
    </row>
    <row r="231" spans="1:10">
      <c r="A231" s="14">
        <v>45241</v>
      </c>
      <c r="B231" s="5"/>
      <c r="C231" s="5"/>
      <c r="D231" s="32">
        <f>D230-E231-G230</f>
        <v>-66699.309999999896</v>
      </c>
      <c r="E231" s="6">
        <v>1510</v>
      </c>
      <c r="F231" s="17">
        <v>1</v>
      </c>
      <c r="G231" s="6">
        <v>390</v>
      </c>
      <c r="H231" s="7"/>
      <c r="I231" s="7"/>
      <c r="J231" s="1" t="s">
        <v>76</v>
      </c>
    </row>
    <row r="232" spans="1:10">
      <c r="A232" s="14">
        <v>45272</v>
      </c>
      <c r="B232" s="5"/>
      <c r="C232" s="5"/>
      <c r="D232" s="6">
        <f t="shared" ref="D232:D237" si="38">D231-E232-G231</f>
        <v>-67789.309999999896</v>
      </c>
      <c r="E232" s="6">
        <v>700</v>
      </c>
      <c r="F232" s="17"/>
      <c r="G232" s="6"/>
      <c r="H232" s="7"/>
      <c r="I232" s="7"/>
      <c r="J232" s="1" t="s">
        <v>76</v>
      </c>
    </row>
    <row r="233" spans="1:10">
      <c r="A233" s="14">
        <v>45272</v>
      </c>
      <c r="B233" s="5"/>
      <c r="C233" s="5"/>
      <c r="D233" s="6">
        <f t="shared" si="38"/>
        <v>-68489.309999999896</v>
      </c>
      <c r="E233" s="6">
        <v>700</v>
      </c>
      <c r="F233" s="17"/>
      <c r="G233" s="6"/>
      <c r="H233" s="7"/>
      <c r="I233" s="7"/>
      <c r="J233" s="1" t="s">
        <v>77</v>
      </c>
    </row>
    <row r="234" spans="1:10">
      <c r="A234" s="14">
        <v>45272</v>
      </c>
      <c r="B234" s="5"/>
      <c r="C234" s="5"/>
      <c r="D234" s="32">
        <f t="shared" si="38"/>
        <v>-69459.309999999896</v>
      </c>
      <c r="E234" s="6">
        <v>970</v>
      </c>
      <c r="F234" s="17">
        <v>1</v>
      </c>
      <c r="G234" s="6">
        <v>406</v>
      </c>
      <c r="H234" s="7"/>
      <c r="I234" s="7"/>
      <c r="J234" s="1" t="s">
        <v>73</v>
      </c>
    </row>
    <row r="235" spans="1:10" s="9" customFormat="1">
      <c r="A235" s="16">
        <v>45292</v>
      </c>
      <c r="B235" s="6">
        <v>9239.33</v>
      </c>
      <c r="C235" s="13"/>
      <c r="D235" s="32">
        <f>D234+B235-C235-E235-G234</f>
        <v>-60625.979999999894</v>
      </c>
      <c r="E235" s="6"/>
      <c r="F235" s="17"/>
      <c r="G235" s="6"/>
      <c r="H235" s="6"/>
      <c r="I235" s="6"/>
      <c r="J235" s="9" t="s">
        <v>79</v>
      </c>
    </row>
    <row r="236" spans="1:10">
      <c r="A236" s="14">
        <v>45292</v>
      </c>
      <c r="B236" s="5"/>
      <c r="C236" s="5"/>
      <c r="D236" s="32">
        <f t="shared" si="38"/>
        <v>-60795.979999999894</v>
      </c>
      <c r="E236" s="6">
        <v>170</v>
      </c>
      <c r="F236" s="17">
        <v>1</v>
      </c>
      <c r="G236" s="6">
        <v>355</v>
      </c>
      <c r="H236" s="7"/>
      <c r="I236" s="7"/>
      <c r="J236" s="1" t="s">
        <v>73</v>
      </c>
    </row>
    <row r="237" spans="1:10">
      <c r="A237" s="14">
        <v>45324</v>
      </c>
      <c r="B237" s="5"/>
      <c r="C237" s="5"/>
      <c r="D237" s="6">
        <f t="shared" si="38"/>
        <v>-61720.979999999894</v>
      </c>
      <c r="E237" s="6">
        <v>570</v>
      </c>
      <c r="F237" s="17"/>
      <c r="G237" s="6"/>
      <c r="H237" s="7"/>
      <c r="I237" s="7"/>
      <c r="J237" s="1" t="s">
        <v>73</v>
      </c>
    </row>
    <row r="238" spans="1:10">
      <c r="A238" s="14"/>
      <c r="B238" s="5"/>
      <c r="C238" s="5"/>
      <c r="D238" s="6"/>
      <c r="E238" s="6"/>
      <c r="F238" s="17"/>
      <c r="G238" s="6"/>
      <c r="H238" s="7"/>
      <c r="I238" s="7"/>
    </row>
    <row r="239" spans="1:10">
      <c r="A239" s="14"/>
      <c r="B239" s="5"/>
      <c r="C239" s="5"/>
      <c r="D239" s="6"/>
      <c r="E239" s="6"/>
      <c r="F239" s="17"/>
      <c r="G239" s="6"/>
      <c r="H239" s="7"/>
      <c r="I239" s="7"/>
    </row>
    <row r="240" spans="1:10">
      <c r="A240" s="14"/>
      <c r="B240" s="5"/>
      <c r="C240" s="5"/>
      <c r="D240" s="6"/>
      <c r="E240" s="6"/>
      <c r="F240" s="17"/>
      <c r="G240" s="6"/>
      <c r="H240" s="7"/>
      <c r="I240" s="7"/>
    </row>
    <row r="241" spans="1:13">
      <c r="A241" s="14"/>
      <c r="B241" s="5"/>
      <c r="C241" s="5"/>
      <c r="D241" s="6"/>
      <c r="E241" s="6"/>
      <c r="F241" s="17"/>
      <c r="G241" s="6"/>
      <c r="H241" s="7"/>
      <c r="I241" s="7"/>
    </row>
    <row r="242" spans="1:13">
      <c r="A242" s="14"/>
      <c r="B242" s="5"/>
      <c r="C242" s="5"/>
      <c r="D242" s="6"/>
      <c r="E242" s="6"/>
      <c r="F242" s="17"/>
      <c r="G242" s="6"/>
      <c r="H242" s="7"/>
      <c r="I242" s="7"/>
    </row>
    <row r="243" spans="1:13">
      <c r="A243" s="14"/>
      <c r="B243" s="5"/>
      <c r="C243" s="5"/>
      <c r="D243" s="6"/>
      <c r="E243" s="6"/>
      <c r="F243" s="17"/>
      <c r="G243" s="6"/>
      <c r="H243" s="7"/>
      <c r="I243" s="7"/>
    </row>
    <row r="244" spans="1:13">
      <c r="A244" s="14"/>
      <c r="B244" s="5"/>
      <c r="C244" s="5"/>
      <c r="D244" s="6"/>
      <c r="E244" s="6"/>
      <c r="F244" s="17"/>
      <c r="G244" s="6"/>
      <c r="H244" s="7"/>
      <c r="I244" s="7"/>
    </row>
    <row r="245" spans="1:13">
      <c r="A245" s="14"/>
      <c r="B245" s="5"/>
      <c r="C245" s="5"/>
      <c r="D245" s="6"/>
      <c r="E245" s="6"/>
      <c r="F245" s="17"/>
      <c r="G245" s="6"/>
      <c r="H245" s="7"/>
      <c r="I245" s="7"/>
    </row>
    <row r="246" spans="1:13">
      <c r="A246" s="14"/>
      <c r="B246" s="5"/>
      <c r="C246" s="5"/>
      <c r="D246" s="6"/>
      <c r="E246" s="6"/>
      <c r="F246" s="17"/>
      <c r="G246" s="6"/>
      <c r="H246" s="7"/>
      <c r="I246" s="7"/>
    </row>
    <row r="247" spans="1:13">
      <c r="A247" s="14"/>
      <c r="B247" s="5"/>
      <c r="C247" s="5"/>
      <c r="D247" s="6"/>
      <c r="E247" s="6"/>
      <c r="F247" s="17"/>
      <c r="G247" s="6"/>
      <c r="H247" s="7"/>
      <c r="I247" s="7"/>
    </row>
    <row r="248" spans="1:13">
      <c r="A248" s="14"/>
      <c r="B248" s="5">
        <f>SUM(B11:B247)</f>
        <v>221456.23999999993</v>
      </c>
      <c r="C248" s="5">
        <f t="shared" ref="C248:G248" si="39">SUM(C11:C247)</f>
        <v>-6750.3600000000006</v>
      </c>
      <c r="D248" s="5"/>
      <c r="E248" s="5">
        <f t="shared" si="39"/>
        <v>187043.88999999984</v>
      </c>
      <c r="F248" s="5"/>
      <c r="G248" s="5">
        <f t="shared" si="39"/>
        <v>89682</v>
      </c>
      <c r="H248" s="5"/>
      <c r="I248" s="5">
        <f>SUM(I11:I200)</f>
        <v>0</v>
      </c>
      <c r="J248" s="39" t="s">
        <v>78</v>
      </c>
      <c r="K248" s="40">
        <f>E248+G248</f>
        <v>276725.88999999984</v>
      </c>
    </row>
    <row r="249" spans="1:13">
      <c r="E249" s="10"/>
      <c r="G249" s="10"/>
      <c r="I249" s="34"/>
      <c r="J249" s="11"/>
    </row>
    <row r="250" spans="1:13" ht="15.75">
      <c r="A250" s="41" t="s">
        <v>14</v>
      </c>
      <c r="B250" s="41"/>
      <c r="C250" s="41"/>
      <c r="D250" s="41"/>
      <c r="E250" s="41"/>
      <c r="F250" s="41"/>
      <c r="G250" s="41"/>
      <c r="H250" s="41"/>
      <c r="I250" s="41"/>
      <c r="L250" s="15"/>
      <c r="M250" s="15"/>
    </row>
    <row r="251" spans="1:13" ht="15.75">
      <c r="A251" s="41" t="s">
        <v>15</v>
      </c>
      <c r="B251" s="41"/>
      <c r="C251" s="41"/>
      <c r="D251" s="41"/>
      <c r="E251" s="41"/>
      <c r="F251" s="41"/>
      <c r="G251" s="41"/>
      <c r="H251" s="41"/>
      <c r="I251" s="41"/>
      <c r="L251" s="1" t="s">
        <v>81</v>
      </c>
    </row>
    <row r="252" spans="1:13" ht="15.75">
      <c r="A252" s="41" t="s">
        <v>16</v>
      </c>
      <c r="B252" s="41"/>
      <c r="C252" s="41"/>
      <c r="D252" s="41"/>
      <c r="E252" s="41"/>
      <c r="F252" s="41"/>
      <c r="G252" s="41"/>
      <c r="H252" s="41"/>
      <c r="I252" s="41"/>
    </row>
    <row r="253" spans="1:13" ht="34.5">
      <c r="F253" s="37" t="s">
        <v>50</v>
      </c>
    </row>
  </sheetData>
  <mergeCells count="12">
    <mergeCell ref="A6:H6"/>
    <mergeCell ref="A1:I1"/>
    <mergeCell ref="A2:H2"/>
    <mergeCell ref="A3:H3"/>
    <mergeCell ref="A4:H4"/>
    <mergeCell ref="A5:H5"/>
    <mergeCell ref="A252:I252"/>
    <mergeCell ref="A7:H7"/>
    <mergeCell ref="A8:H8"/>
    <mergeCell ref="A9:I9"/>
    <mergeCell ref="A250:I250"/>
    <mergeCell ref="A251:I2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241θ2α-β-γ βάσει Δ.Ο.Υ.</vt:lpstr>
      <vt:lpstr>241θ2 βάσει ROCHILD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2022-09-12T16:17:10Z</dcterms:created>
  <dcterms:modified xsi:type="dcterms:W3CDTF">2024-03-10T07:33:00Z</dcterms:modified>
</cp:coreProperties>
</file>