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75" windowWidth="10635" windowHeight="5190"/>
  </bookViews>
  <sheets>
    <sheet name="291" sheetId="1" r:id="rId1"/>
    <sheet name="204-283σ" sheetId="2" r:id="rId2"/>
    <sheet name="το ΤΕΡΑΣ" sheetId="3" r:id="rId3"/>
    <sheet name="295" sheetId="4" r:id="rId4"/>
    <sheet name="295-ουσιώδη" sheetId="8" r:id="rId5"/>
    <sheet name="295-διπλοΠληρωμές" sheetId="6" r:id="rId6"/>
    <sheet name="295-υπερΠληρωμές" sheetId="5" r:id="rId7"/>
    <sheet name="295αςΜΗΝτάδινες ή ΜΗΝτάφτιαχνες" sheetId="7" r:id="rId8"/>
  </sheets>
  <calcPr calcId="125725"/>
</workbook>
</file>

<file path=xl/calcChain.xml><?xml version="1.0" encoding="utf-8"?>
<calcChain xmlns="http://schemas.openxmlformats.org/spreadsheetml/2006/main">
  <c r="S59" i="7"/>
  <c r="A59"/>
  <c r="U29"/>
  <c r="B29"/>
  <c r="D29"/>
  <c r="A29"/>
  <c r="S206" i="4"/>
  <c r="A206"/>
  <c r="U104"/>
  <c r="B104"/>
  <c r="D104"/>
  <c r="A104"/>
  <c r="S104" i="1"/>
  <c r="W107" i="4"/>
  <c r="W108" i="1"/>
  <c r="V108"/>
  <c r="S45"/>
  <c r="S46"/>
  <c r="S47"/>
  <c r="S48"/>
  <c r="S49"/>
  <c r="S50"/>
  <c r="S51"/>
  <c r="S44"/>
  <c r="S40"/>
  <c r="S39"/>
  <c r="S34"/>
  <c r="S35"/>
  <c r="S33"/>
  <c r="M45" i="8" l="1"/>
  <c r="M47"/>
  <c r="M49"/>
  <c r="M51"/>
  <c r="M53"/>
  <c r="S54"/>
  <c r="M55"/>
  <c r="M56"/>
  <c r="M58"/>
  <c r="E57"/>
  <c r="A57"/>
  <c r="A58"/>
  <c r="E52"/>
  <c r="E50"/>
  <c r="E48"/>
  <c r="E46"/>
  <c r="E44"/>
  <c r="A44"/>
  <c r="A45"/>
  <c r="A46"/>
  <c r="A47"/>
  <c r="A48"/>
  <c r="A49"/>
  <c r="A50"/>
  <c r="A51"/>
  <c r="A52"/>
  <c r="A53"/>
  <c r="A54"/>
  <c r="A55"/>
  <c r="A56"/>
  <c r="M43"/>
  <c r="A43"/>
  <c r="D10"/>
  <c r="B26"/>
  <c r="D26"/>
  <c r="B25"/>
  <c r="D25"/>
  <c r="E25"/>
  <c r="B24"/>
  <c r="D24"/>
  <c r="B23"/>
  <c r="D23"/>
  <c r="B22"/>
  <c r="U22" s="1"/>
  <c r="D22"/>
  <c r="B20"/>
  <c r="D20"/>
  <c r="E20"/>
  <c r="B19"/>
  <c r="D19"/>
  <c r="B18"/>
  <c r="D18"/>
  <c r="E18"/>
  <c r="B17"/>
  <c r="D17"/>
  <c r="B16"/>
  <c r="D16"/>
  <c r="E16"/>
  <c r="B15"/>
  <c r="D15"/>
  <c r="B14"/>
  <c r="D14"/>
  <c r="E14"/>
  <c r="B13"/>
  <c r="D13"/>
  <c r="B12"/>
  <c r="D12"/>
  <c r="E12"/>
  <c r="F33"/>
  <c r="B11"/>
  <c r="D11"/>
  <c r="A12"/>
  <c r="A13"/>
  <c r="A14"/>
  <c r="A15"/>
  <c r="A16"/>
  <c r="A17"/>
  <c r="A18"/>
  <c r="A19"/>
  <c r="A20"/>
  <c r="A21"/>
  <c r="A22"/>
  <c r="A23"/>
  <c r="A24"/>
  <c r="A25"/>
  <c r="A26"/>
  <c r="A65"/>
  <c r="A64"/>
  <c r="G63"/>
  <c r="A63"/>
  <c r="I62"/>
  <c r="A62"/>
  <c r="G61"/>
  <c r="A61"/>
  <c r="S60"/>
  <c r="A60"/>
  <c r="S59"/>
  <c r="A59"/>
  <c r="E42"/>
  <c r="A42"/>
  <c r="E41"/>
  <c r="A41"/>
  <c r="S40"/>
  <c r="A40"/>
  <c r="S39"/>
  <c r="A39"/>
  <c r="E38"/>
  <c r="A38"/>
  <c r="S37"/>
  <c r="A37"/>
  <c r="E36"/>
  <c r="A36"/>
  <c r="Q35"/>
  <c r="Y33"/>
  <c r="O33"/>
  <c r="M33"/>
  <c r="A32"/>
  <c r="D31"/>
  <c r="B31"/>
  <c r="G31" s="1"/>
  <c r="A31"/>
  <c r="I30"/>
  <c r="D30"/>
  <c r="B30"/>
  <c r="A30"/>
  <c r="G29"/>
  <c r="D29"/>
  <c r="B29"/>
  <c r="A29"/>
  <c r="D28"/>
  <c r="B28"/>
  <c r="U28" s="1"/>
  <c r="A28"/>
  <c r="D27"/>
  <c r="B27"/>
  <c r="U27" s="1"/>
  <c r="A27"/>
  <c r="A11"/>
  <c r="E10"/>
  <c r="B10"/>
  <c r="A10"/>
  <c r="E9"/>
  <c r="D9"/>
  <c r="B9"/>
  <c r="A9"/>
  <c r="E8"/>
  <c r="D8"/>
  <c r="B8"/>
  <c r="U8" s="1"/>
  <c r="A8"/>
  <c r="D7"/>
  <c r="B7"/>
  <c r="U7" s="1"/>
  <c r="A7"/>
  <c r="E6"/>
  <c r="D6"/>
  <c r="B6"/>
  <c r="A6"/>
  <c r="D5"/>
  <c r="B5"/>
  <c r="U5" s="1"/>
  <c r="A5"/>
  <c r="D4"/>
  <c r="B4"/>
  <c r="E4" s="1"/>
  <c r="A4"/>
  <c r="M1"/>
  <c r="E1"/>
  <c r="S5" i="7"/>
  <c r="D5"/>
  <c r="D6"/>
  <c r="B5"/>
  <c r="B6"/>
  <c r="B4"/>
  <c r="D4"/>
  <c r="D25"/>
  <c r="B25"/>
  <c r="A25"/>
  <c r="S54"/>
  <c r="A54"/>
  <c r="S53"/>
  <c r="B82" i="4"/>
  <c r="C82"/>
  <c r="D82"/>
  <c r="U82"/>
  <c r="U81"/>
  <c r="B81"/>
  <c r="D81"/>
  <c r="A82"/>
  <c r="S82" i="1"/>
  <c r="S81"/>
  <c r="Q58" i="7"/>
  <c r="A58"/>
  <c r="Q57"/>
  <c r="A57"/>
  <c r="S56"/>
  <c r="A56"/>
  <c r="S55"/>
  <c r="A55"/>
  <c r="A53"/>
  <c r="S52"/>
  <c r="A52"/>
  <c r="Q51"/>
  <c r="A51"/>
  <c r="Q50"/>
  <c r="A50"/>
  <c r="G49"/>
  <c r="A49"/>
  <c r="M48"/>
  <c r="A48"/>
  <c r="O47"/>
  <c r="A47"/>
  <c r="M46"/>
  <c r="A46"/>
  <c r="Q45"/>
  <c r="A45"/>
  <c r="Q44"/>
  <c r="A44"/>
  <c r="Q43"/>
  <c r="A43"/>
  <c r="Q42"/>
  <c r="A42"/>
  <c r="Q41"/>
  <c r="A41"/>
  <c r="Q40"/>
  <c r="A40"/>
  <c r="K39"/>
  <c r="A39"/>
  <c r="Q38"/>
  <c r="A38"/>
  <c r="Q37"/>
  <c r="A37"/>
  <c r="K36"/>
  <c r="A36"/>
  <c r="Q34"/>
  <c r="I34"/>
  <c r="Y32"/>
  <c r="M32"/>
  <c r="A31"/>
  <c r="D30"/>
  <c r="B30"/>
  <c r="A30"/>
  <c r="D28"/>
  <c r="B28"/>
  <c r="Q28" s="1"/>
  <c r="A28"/>
  <c r="Q27"/>
  <c r="D27"/>
  <c r="B27"/>
  <c r="A27"/>
  <c r="D26"/>
  <c r="B26"/>
  <c r="A26"/>
  <c r="D24"/>
  <c r="B24"/>
  <c r="A24"/>
  <c r="D23"/>
  <c r="B23"/>
  <c r="A23"/>
  <c r="A22"/>
  <c r="U21"/>
  <c r="D21"/>
  <c r="B21"/>
  <c r="A21"/>
  <c r="G20"/>
  <c r="D20"/>
  <c r="B20"/>
  <c r="A20"/>
  <c r="A19"/>
  <c r="D18"/>
  <c r="B18"/>
  <c r="U18" s="1"/>
  <c r="A18"/>
  <c r="D17"/>
  <c r="B17"/>
  <c r="S17" s="1"/>
  <c r="A17"/>
  <c r="D16"/>
  <c r="B16"/>
  <c r="S16" s="1"/>
  <c r="A16"/>
  <c r="D15"/>
  <c r="B15"/>
  <c r="S15" s="1"/>
  <c r="A15"/>
  <c r="D14"/>
  <c r="B14"/>
  <c r="S14" s="1"/>
  <c r="A14"/>
  <c r="D13"/>
  <c r="B13"/>
  <c r="S13" s="1"/>
  <c r="A13"/>
  <c r="D12"/>
  <c r="B12"/>
  <c r="S12" s="1"/>
  <c r="A12"/>
  <c r="D11"/>
  <c r="B11"/>
  <c r="U11" s="1"/>
  <c r="A11"/>
  <c r="D10"/>
  <c r="B10"/>
  <c r="W10" s="1"/>
  <c r="A10"/>
  <c r="U9"/>
  <c r="D9"/>
  <c r="B9"/>
  <c r="A9"/>
  <c r="U8"/>
  <c r="D8"/>
  <c r="B8"/>
  <c r="A8"/>
  <c r="D7"/>
  <c r="B7"/>
  <c r="K7" s="1"/>
  <c r="A7"/>
  <c r="A6"/>
  <c r="A5"/>
  <c r="A4"/>
  <c r="M1"/>
  <c r="E1"/>
  <c r="Q52" i="6"/>
  <c r="A52"/>
  <c r="K55"/>
  <c r="A55"/>
  <c r="Q54"/>
  <c r="A54"/>
  <c r="Q53"/>
  <c r="A53"/>
  <c r="Q51"/>
  <c r="A51"/>
  <c r="Q50"/>
  <c r="A50"/>
  <c r="Q49"/>
  <c r="A49"/>
  <c r="Q48"/>
  <c r="A48"/>
  <c r="Q47"/>
  <c r="A47"/>
  <c r="O46"/>
  <c r="A46"/>
  <c r="M45"/>
  <c r="A45"/>
  <c r="O44"/>
  <c r="A44"/>
  <c r="M43"/>
  <c r="A43"/>
  <c r="A42"/>
  <c r="M41"/>
  <c r="A41"/>
  <c r="K40"/>
  <c r="A40"/>
  <c r="K39"/>
  <c r="A39"/>
  <c r="A38"/>
  <c r="K37"/>
  <c r="A37"/>
  <c r="S36"/>
  <c r="A36"/>
  <c r="K35"/>
  <c r="A35"/>
  <c r="S34"/>
  <c r="A34"/>
  <c r="M33"/>
  <c r="A33"/>
  <c r="S32"/>
  <c r="A32"/>
  <c r="M31"/>
  <c r="A31"/>
  <c r="Y29"/>
  <c r="O29"/>
  <c r="M29"/>
  <c r="F29"/>
  <c r="A28"/>
  <c r="D27"/>
  <c r="B27"/>
  <c r="K27" s="1"/>
  <c r="A27"/>
  <c r="D26"/>
  <c r="B26"/>
  <c r="A26"/>
  <c r="D25"/>
  <c r="B25"/>
  <c r="A25"/>
  <c r="D24"/>
  <c r="B24"/>
  <c r="U24" s="1"/>
  <c r="A24"/>
  <c r="Q23"/>
  <c r="D23"/>
  <c r="B23"/>
  <c r="A23"/>
  <c r="Q22"/>
  <c r="D22"/>
  <c r="B22"/>
  <c r="A22"/>
  <c r="I29"/>
  <c r="D21"/>
  <c r="B21"/>
  <c r="A21"/>
  <c r="U20"/>
  <c r="D20"/>
  <c r="B20"/>
  <c r="A20"/>
  <c r="D19"/>
  <c r="B19"/>
  <c r="W19" s="1"/>
  <c r="A19"/>
  <c r="D18"/>
  <c r="B18"/>
  <c r="W18" s="1"/>
  <c r="A18"/>
  <c r="D17"/>
  <c r="B17"/>
  <c r="A17"/>
  <c r="D16"/>
  <c r="B16"/>
  <c r="W16" s="1"/>
  <c r="A16"/>
  <c r="D15"/>
  <c r="B15"/>
  <c r="W15" s="1"/>
  <c r="A15"/>
  <c r="D14"/>
  <c r="B14"/>
  <c r="W14" s="1"/>
  <c r="A14"/>
  <c r="D13"/>
  <c r="B13"/>
  <c r="W13" s="1"/>
  <c r="A13"/>
  <c r="K12"/>
  <c r="D12"/>
  <c r="B12"/>
  <c r="A12"/>
  <c r="D11"/>
  <c r="B11"/>
  <c r="U11" s="1"/>
  <c r="A11"/>
  <c r="D10"/>
  <c r="B10"/>
  <c r="K10" s="1"/>
  <c r="A10"/>
  <c r="D9"/>
  <c r="B9"/>
  <c r="U9" s="1"/>
  <c r="A9"/>
  <c r="D8"/>
  <c r="B8"/>
  <c r="K8" s="1"/>
  <c r="A8"/>
  <c r="D7"/>
  <c r="B7"/>
  <c r="U7" s="1"/>
  <c r="A7"/>
  <c r="D6"/>
  <c r="B6"/>
  <c r="S6" s="1"/>
  <c r="A6"/>
  <c r="D5"/>
  <c r="B5"/>
  <c r="U5" s="1"/>
  <c r="A5"/>
  <c r="D4"/>
  <c r="B4"/>
  <c r="S4" s="1"/>
  <c r="A4"/>
  <c r="M1"/>
  <c r="E1"/>
  <c r="Q25" i="5"/>
  <c r="A25"/>
  <c r="Q24"/>
  <c r="A24"/>
  <c r="Q23"/>
  <c r="A23"/>
  <c r="Q22"/>
  <c r="A22"/>
  <c r="O21"/>
  <c r="A21"/>
  <c r="M20"/>
  <c r="A20"/>
  <c r="K19"/>
  <c r="A19"/>
  <c r="O18"/>
  <c r="A18"/>
  <c r="M17"/>
  <c r="A17"/>
  <c r="Y14"/>
  <c r="O14"/>
  <c r="M14"/>
  <c r="F14"/>
  <c r="A13"/>
  <c r="D12"/>
  <c r="B12"/>
  <c r="A12"/>
  <c r="Q11"/>
  <c r="D11"/>
  <c r="B11"/>
  <c r="A11"/>
  <c r="I14"/>
  <c r="D10"/>
  <c r="B10"/>
  <c r="A10"/>
  <c r="D9"/>
  <c r="B9"/>
  <c r="A9"/>
  <c r="D8"/>
  <c r="B8"/>
  <c r="V8" s="1"/>
  <c r="A8"/>
  <c r="D7"/>
  <c r="B7"/>
  <c r="V7" s="1"/>
  <c r="A7"/>
  <c r="D6"/>
  <c r="B6"/>
  <c r="A6"/>
  <c r="D5"/>
  <c r="B5"/>
  <c r="A5"/>
  <c r="D4"/>
  <c r="B4"/>
  <c r="V4" s="1"/>
  <c r="A4"/>
  <c r="M1"/>
  <c r="E1"/>
  <c r="S160" i="4"/>
  <c r="U63"/>
  <c r="S63" i="1"/>
  <c r="S32" i="7" l="1"/>
  <c r="U32"/>
  <c r="V5" i="5"/>
  <c r="K6"/>
  <c r="K14" s="1"/>
  <c r="V6"/>
  <c r="U17" i="6"/>
  <c r="W17"/>
  <c r="I33" i="8"/>
  <c r="U33"/>
  <c r="E33"/>
  <c r="Q33"/>
  <c r="S33"/>
  <c r="K33"/>
  <c r="G33"/>
  <c r="O32" i="7"/>
  <c r="I32"/>
  <c r="Q32"/>
  <c r="K32"/>
  <c r="E32"/>
  <c r="G32"/>
  <c r="E29" i="6"/>
  <c r="G29"/>
  <c r="S29"/>
  <c r="K29"/>
  <c r="S14" i="5"/>
  <c r="E14"/>
  <c r="G14"/>
  <c r="Q109" i="4"/>
  <c r="B71"/>
  <c r="G34" i="8" l="1"/>
  <c r="I34" s="1"/>
  <c r="K34" s="1"/>
  <c r="M34" s="1"/>
  <c r="O34" s="1"/>
  <c r="Q34" s="1"/>
  <c r="S34" s="1"/>
  <c r="S35" s="1"/>
  <c r="G33" i="7"/>
  <c r="I33" s="1"/>
  <c r="K33" s="1"/>
  <c r="M33" s="1"/>
  <c r="O33" s="1"/>
  <c r="Q33" s="1"/>
  <c r="S33" s="1"/>
  <c r="G30" i="6"/>
  <c r="I30" s="1"/>
  <c r="K30" s="1"/>
  <c r="M30" s="1"/>
  <c r="O30" s="1"/>
  <c r="G15" i="5"/>
  <c r="I15" s="1"/>
  <c r="K15" s="1"/>
  <c r="M15" s="1"/>
  <c r="O15" s="1"/>
  <c r="D57" i="4"/>
  <c r="B57"/>
  <c r="M1"/>
  <c r="E1"/>
  <c r="I109"/>
  <c r="U78"/>
  <c r="U41" l="1"/>
  <c r="U42"/>
  <c r="S71"/>
  <c r="I207"/>
  <c r="Q205"/>
  <c r="A204"/>
  <c r="A205"/>
  <c r="A207"/>
  <c r="K203"/>
  <c r="S202"/>
  <c r="K102" i="1"/>
  <c r="Q201" i="4"/>
  <c r="Q200"/>
  <c r="Q199"/>
  <c r="Q198"/>
  <c r="Q197"/>
  <c r="Q196"/>
  <c r="Q195"/>
  <c r="A197"/>
  <c r="A198"/>
  <c r="A199"/>
  <c r="A200"/>
  <c r="A201"/>
  <c r="A202"/>
  <c r="A203"/>
  <c r="A193"/>
  <c r="A194"/>
  <c r="Q192"/>
  <c r="A192"/>
  <c r="A195"/>
  <c r="A196"/>
  <c r="G191"/>
  <c r="G92" i="1"/>
  <c r="I190" i="4"/>
  <c r="A190"/>
  <c r="A191"/>
  <c r="G189"/>
  <c r="A189"/>
  <c r="I91"/>
  <c r="G90"/>
  <c r="B91"/>
  <c r="D91"/>
  <c r="A91"/>
  <c r="I91" i="1"/>
  <c r="G90"/>
  <c r="Q188" i="4"/>
  <c r="A188"/>
  <c r="A187"/>
  <c r="S28" i="1"/>
  <c r="Q186" i="4"/>
  <c r="Q185"/>
  <c r="A185"/>
  <c r="A186"/>
  <c r="Q184"/>
  <c r="A184"/>
  <c r="Q183"/>
  <c r="A183"/>
  <c r="S182"/>
  <c r="A182"/>
  <c r="S181"/>
  <c r="A181"/>
  <c r="S180"/>
  <c r="S179"/>
  <c r="A180"/>
  <c r="A179"/>
  <c r="S178"/>
  <c r="S177"/>
  <c r="A178"/>
  <c r="A177"/>
  <c r="Q176" l="1"/>
  <c r="A176"/>
  <c r="Q175"/>
  <c r="A175"/>
  <c r="G174"/>
  <c r="A174"/>
  <c r="M173"/>
  <c r="A76"/>
  <c r="A77"/>
  <c r="G77" i="1"/>
  <c r="G77" i="4" s="1"/>
  <c r="A173"/>
  <c r="M76" i="1"/>
  <c r="O172" i="4"/>
  <c r="M171"/>
  <c r="A171"/>
  <c r="A172"/>
  <c r="Q170"/>
  <c r="A170"/>
  <c r="Q169"/>
  <c r="A169"/>
  <c r="Q168"/>
  <c r="A168"/>
  <c r="Q167"/>
  <c r="A167"/>
  <c r="Q166"/>
  <c r="A166"/>
  <c r="Q165"/>
  <c r="A165"/>
  <c r="E163"/>
  <c r="E158"/>
  <c r="E156"/>
  <c r="E154"/>
  <c r="E152"/>
  <c r="E150"/>
  <c r="A149"/>
  <c r="A150"/>
  <c r="A151"/>
  <c r="A152"/>
  <c r="A153"/>
  <c r="A154"/>
  <c r="A155"/>
  <c r="A156"/>
  <c r="A157"/>
  <c r="A158"/>
  <c r="A159"/>
  <c r="A160"/>
  <c r="A161"/>
  <c r="A162"/>
  <c r="A163"/>
  <c r="A164"/>
  <c r="O148"/>
  <c r="A148"/>
  <c r="M147"/>
  <c r="A147"/>
  <c r="O146"/>
  <c r="A146"/>
  <c r="M145"/>
  <c r="A145"/>
  <c r="A144"/>
  <c r="M143"/>
  <c r="A143"/>
  <c r="K141"/>
  <c r="A141"/>
  <c r="K140"/>
  <c r="A140"/>
  <c r="B63"/>
  <c r="B66"/>
  <c r="B68"/>
  <c r="U68" s="1"/>
  <c r="B69"/>
  <c r="S69" s="1"/>
  <c r="B70"/>
  <c r="S70" s="1"/>
  <c r="B72"/>
  <c r="S72" s="1"/>
  <c r="B73"/>
  <c r="S73" s="1"/>
  <c r="B74"/>
  <c r="S74" s="1"/>
  <c r="B75"/>
  <c r="U75" s="1"/>
  <c r="B77"/>
  <c r="B78"/>
  <c r="B80"/>
  <c r="B83"/>
  <c r="U83" s="1"/>
  <c r="B84"/>
  <c r="U84" s="1"/>
  <c r="B85"/>
  <c r="B86"/>
  <c r="B87"/>
  <c r="B88"/>
  <c r="B89"/>
  <c r="B90"/>
  <c r="B92"/>
  <c r="G92" s="1"/>
  <c r="B93"/>
  <c r="B94"/>
  <c r="B95"/>
  <c r="B96"/>
  <c r="B97"/>
  <c r="U97" s="1"/>
  <c r="B98"/>
  <c r="B99"/>
  <c r="B100"/>
  <c r="B101"/>
  <c r="U101" s="1"/>
  <c r="B102"/>
  <c r="K102" s="1"/>
  <c r="B103"/>
  <c r="Q103" s="1"/>
  <c r="B105"/>
  <c r="D43"/>
  <c r="D44"/>
  <c r="D45"/>
  <c r="D46"/>
  <c r="D47"/>
  <c r="D48"/>
  <c r="D49"/>
  <c r="D50"/>
  <c r="D51"/>
  <c r="D53"/>
  <c r="D55"/>
  <c r="D59"/>
  <c r="D61"/>
  <c r="D63"/>
  <c r="D66"/>
  <c r="D68"/>
  <c r="D69"/>
  <c r="D70"/>
  <c r="D71"/>
  <c r="D72"/>
  <c r="D73"/>
  <c r="D74"/>
  <c r="D75"/>
  <c r="D77"/>
  <c r="D78"/>
  <c r="D80"/>
  <c r="D83"/>
  <c r="D84"/>
  <c r="D85"/>
  <c r="D86"/>
  <c r="D87"/>
  <c r="D88"/>
  <c r="D89"/>
  <c r="D90"/>
  <c r="D92"/>
  <c r="D93"/>
  <c r="D94"/>
  <c r="D95"/>
  <c r="D96"/>
  <c r="D97"/>
  <c r="D98"/>
  <c r="D99"/>
  <c r="D100"/>
  <c r="D101"/>
  <c r="D102"/>
  <c r="D103"/>
  <c r="D105"/>
  <c r="B43"/>
  <c r="B44"/>
  <c r="W44" s="1"/>
  <c r="B45"/>
  <c r="W45" s="1"/>
  <c r="B46"/>
  <c r="W46" s="1"/>
  <c r="B47"/>
  <c r="W47" s="1"/>
  <c r="B48"/>
  <c r="W48" s="1"/>
  <c r="B49"/>
  <c r="W49" s="1"/>
  <c r="B50"/>
  <c r="W50" s="1"/>
  <c r="B53"/>
  <c r="B55"/>
  <c r="B59"/>
  <c r="B61"/>
  <c r="K139"/>
  <c r="A139"/>
  <c r="D38"/>
  <c r="D39"/>
  <c r="D40"/>
  <c r="D41"/>
  <c r="D42"/>
  <c r="D37"/>
  <c r="B38"/>
  <c r="B39"/>
  <c r="W39" s="1"/>
  <c r="B40"/>
  <c r="W40" s="1"/>
  <c r="B41"/>
  <c r="B42"/>
  <c r="B37"/>
  <c r="E31"/>
  <c r="D27"/>
  <c r="D28"/>
  <c r="D29"/>
  <c r="D30"/>
  <c r="D31"/>
  <c r="D32"/>
  <c r="D33"/>
  <c r="D34"/>
  <c r="D35"/>
  <c r="B27"/>
  <c r="K27" s="1"/>
  <c r="B28"/>
  <c r="U28" s="1"/>
  <c r="B29"/>
  <c r="K29" s="1"/>
  <c r="B30"/>
  <c r="U30" s="1"/>
  <c r="B31"/>
  <c r="U31" s="1"/>
  <c r="B32"/>
  <c r="K32" s="1"/>
  <c r="B33"/>
  <c r="W33" s="1"/>
  <c r="B34"/>
  <c r="W34" s="1"/>
  <c r="B35"/>
  <c r="W35" s="1"/>
  <c r="B26"/>
  <c r="U26" s="1"/>
  <c r="D26"/>
  <c r="B25"/>
  <c r="S25" s="1"/>
  <c r="D25"/>
  <c r="B24"/>
  <c r="U24" s="1"/>
  <c r="D24"/>
  <c r="B23"/>
  <c r="S23" s="1"/>
  <c r="D23"/>
  <c r="F107"/>
  <c r="B22"/>
  <c r="U22" s="1"/>
  <c r="D22"/>
  <c r="B21"/>
  <c r="D21"/>
  <c r="B20"/>
  <c r="U20" s="1"/>
  <c r="D20"/>
  <c r="B19"/>
  <c r="E19" s="1"/>
  <c r="D19"/>
  <c r="Q138"/>
  <c r="Q137"/>
  <c r="A137"/>
  <c r="A138"/>
  <c r="O136"/>
  <c r="A136"/>
  <c r="A132"/>
  <c r="A36"/>
  <c r="M135"/>
  <c r="A135"/>
  <c r="E134"/>
  <c r="A134"/>
  <c r="E133"/>
  <c r="A133"/>
  <c r="K131"/>
  <c r="A131"/>
  <c r="O130"/>
  <c r="A130"/>
  <c r="M129"/>
  <c r="A129"/>
  <c r="K128"/>
  <c r="A128"/>
  <c r="S127"/>
  <c r="A127"/>
  <c r="K125"/>
  <c r="K123"/>
  <c r="S124"/>
  <c r="S122"/>
  <c r="M121"/>
  <c r="S120"/>
  <c r="M119"/>
  <c r="A119"/>
  <c r="A120"/>
  <c r="A121"/>
  <c r="A122"/>
  <c r="A123"/>
  <c r="A124"/>
  <c r="A125"/>
  <c r="A126"/>
  <c r="S118"/>
  <c r="E117"/>
  <c r="A117"/>
  <c r="A118"/>
  <c r="S116"/>
  <c r="A116"/>
  <c r="E115"/>
  <c r="A115"/>
  <c r="S114"/>
  <c r="M113"/>
  <c r="A113"/>
  <c r="A114"/>
  <c r="S112"/>
  <c r="A112"/>
  <c r="A111"/>
  <c r="M111"/>
  <c r="A5"/>
  <c r="A6"/>
  <c r="A7"/>
  <c r="A8"/>
  <c r="A9"/>
  <c r="A10"/>
  <c r="A11"/>
  <c r="A12"/>
  <c r="A13"/>
  <c r="A14"/>
  <c r="A15"/>
  <c r="A16"/>
  <c r="A17"/>
  <c r="A18"/>
  <c r="A19"/>
  <c r="A20"/>
  <c r="A21"/>
  <c r="A22"/>
  <c r="A23"/>
  <c r="A24"/>
  <c r="A25"/>
  <c r="A26"/>
  <c r="A27"/>
  <c r="A28"/>
  <c r="A29"/>
  <c r="A30"/>
  <c r="A31"/>
  <c r="A32"/>
  <c r="A33"/>
  <c r="A34"/>
  <c r="A35"/>
  <c r="A37"/>
  <c r="A38"/>
  <c r="A39"/>
  <c r="A40"/>
  <c r="A41"/>
  <c r="A42"/>
  <c r="A43"/>
  <c r="A44"/>
  <c r="A45"/>
  <c r="A46"/>
  <c r="A47"/>
  <c r="A48"/>
  <c r="A49"/>
  <c r="A50"/>
  <c r="A51"/>
  <c r="A52"/>
  <c r="A53"/>
  <c r="A54"/>
  <c r="A55"/>
  <c r="A56"/>
  <c r="A57"/>
  <c r="A58"/>
  <c r="A59"/>
  <c r="A60"/>
  <c r="A61"/>
  <c r="A62"/>
  <c r="A63"/>
  <c r="A64"/>
  <c r="A65"/>
  <c r="A66"/>
  <c r="A67"/>
  <c r="A68"/>
  <c r="A69"/>
  <c r="A70"/>
  <c r="A71"/>
  <c r="A72"/>
  <c r="A73"/>
  <c r="A74"/>
  <c r="A75"/>
  <c r="A78"/>
  <c r="A79"/>
  <c r="A80"/>
  <c r="A81"/>
  <c r="A83"/>
  <c r="A84"/>
  <c r="A85"/>
  <c r="A86"/>
  <c r="A87"/>
  <c r="A88"/>
  <c r="A89"/>
  <c r="A90"/>
  <c r="A92"/>
  <c r="A93"/>
  <c r="A94"/>
  <c r="A95"/>
  <c r="A96"/>
  <c r="A97"/>
  <c r="A98"/>
  <c r="A99"/>
  <c r="A100"/>
  <c r="A101"/>
  <c r="A102"/>
  <c r="A103"/>
  <c r="A105"/>
  <c r="A106"/>
  <c r="A4"/>
  <c r="Y107"/>
  <c r="Q93" i="1"/>
  <c r="Q93" i="4" s="1"/>
  <c r="U107" l="1"/>
  <c r="S107"/>
  <c r="G107"/>
  <c r="O107"/>
  <c r="I107"/>
  <c r="B51" i="1"/>
  <c r="B51" i="4" s="1"/>
  <c r="W51" s="1"/>
  <c r="K43" i="1" l="1"/>
  <c r="K43" i="4" s="1"/>
  <c r="E38" i="1"/>
  <c r="E38" i="4" s="1"/>
  <c r="E37" i="1"/>
  <c r="E37" i="4" s="1"/>
  <c r="M74" i="1" l="1"/>
  <c r="S30" l="1"/>
  <c r="K29"/>
  <c r="S26" l="1"/>
  <c r="M25"/>
  <c r="S24" l="1"/>
  <c r="S18" l="1"/>
  <c r="M17"/>
  <c r="S7"/>
  <c r="S9"/>
  <c r="S8"/>
  <c r="Q89" l="1"/>
  <c r="S101"/>
  <c r="Q97"/>
  <c r="Q99"/>
  <c r="Q100"/>
  <c r="Q98"/>
  <c r="Q96"/>
  <c r="Q96" i="4" s="1"/>
  <c r="Q95" i="1"/>
  <c r="Q95" i="4" s="1"/>
  <c r="Q87" i="1"/>
  <c r="Q88"/>
  <c r="Q86"/>
  <c r="U86" i="4" s="1"/>
  <c r="Q94" i="1"/>
  <c r="Q94" i="4" s="1"/>
  <c r="U89" l="1"/>
  <c r="U21" i="6"/>
  <c r="U29" s="1"/>
  <c r="Q100" i="4"/>
  <c r="Q12" i="5"/>
  <c r="Q14" s="1"/>
  <c r="Q15" s="1"/>
  <c r="S15" s="1"/>
  <c r="Q99" i="4"/>
  <c r="Q26" i="6"/>
  <c r="Q98" i="4"/>
  <c r="Q25" i="6"/>
  <c r="U88" i="4"/>
  <c r="U10" i="5"/>
  <c r="U87" i="4"/>
  <c r="U9" i="5"/>
  <c r="Q69" i="1"/>
  <c r="Q70"/>
  <c r="Q71"/>
  <c r="Q72"/>
  <c r="Q73"/>
  <c r="Q68"/>
  <c r="Q29" i="6" l="1"/>
  <c r="Q30" s="1"/>
  <c r="S30" s="1"/>
  <c r="U14" i="5"/>
  <c r="Q107" i="4"/>
  <c r="K107"/>
  <c r="K27" i="1" l="1"/>
  <c r="M23"/>
  <c r="L107"/>
  <c r="J107"/>
  <c r="H107"/>
  <c r="G107"/>
  <c r="S10"/>
  <c r="S6"/>
  <c r="S5"/>
  <c r="M65"/>
  <c r="M64"/>
  <c r="K107" l="1"/>
  <c r="I107"/>
  <c r="M60"/>
  <c r="M58" l="1"/>
  <c r="M56" l="1"/>
  <c r="M54" l="1"/>
  <c r="M52" l="1"/>
  <c r="M15" l="1"/>
  <c r="B6" i="3" l="1"/>
  <c r="D31" l="1"/>
  <c r="C31"/>
  <c r="B31" l="1"/>
  <c r="D33"/>
  <c r="E21" i="1"/>
  <c r="E21" i="4" s="1"/>
  <c r="M107" l="1"/>
  <c r="M67" i="1"/>
  <c r="E61" l="1"/>
  <c r="E61" i="4" s="1"/>
  <c r="E59" i="1"/>
  <c r="E59" i="4" s="1"/>
  <c r="E55" i="1"/>
  <c r="E55" i="4" s="1"/>
  <c r="E66" i="1" l="1"/>
  <c r="E66" i="4" s="1"/>
  <c r="S12" i="1"/>
  <c r="S85" l="1"/>
  <c r="S11"/>
  <c r="S4" i="7" s="1"/>
  <c r="E57" i="1"/>
  <c r="E57" i="4" s="1"/>
  <c r="E53" i="1"/>
  <c r="E53" i="4" s="1"/>
  <c r="U85" l="1"/>
  <c r="U26" i="7"/>
  <c r="E107" i="4"/>
  <c r="G108" s="1"/>
  <c r="I108" s="1"/>
  <c r="K108" s="1"/>
  <c r="M108" s="1"/>
  <c r="O108" s="1"/>
  <c r="Q108" s="1"/>
  <c r="S108" s="1"/>
  <c r="S109" s="1"/>
  <c r="M36" i="1"/>
  <c r="S13" l="1"/>
  <c r="S6" i="7" s="1"/>
  <c r="O107" i="1" l="1"/>
  <c r="P107"/>
  <c r="Q107"/>
  <c r="R107"/>
  <c r="M107"/>
  <c r="N107"/>
  <c r="F107"/>
  <c r="H108" s="1"/>
  <c r="J108" s="1"/>
  <c r="L108" s="1"/>
  <c r="E19"/>
  <c r="N108" l="1"/>
  <c r="P108" s="1"/>
  <c r="R108" s="1"/>
  <c r="Y107" l="1"/>
  <c r="B33" i="2"/>
  <c r="B4" i="1" s="1"/>
  <c r="S4" s="1"/>
  <c r="E107" l="1"/>
  <c r="G108" s="1"/>
  <c r="I108" s="1"/>
  <c r="K108" s="1"/>
  <c r="M108" s="1"/>
  <c r="O108" l="1"/>
  <c r="Q108" s="1"/>
</calcChain>
</file>

<file path=xl/sharedStrings.xml><?xml version="1.0" encoding="utf-8"?>
<sst xmlns="http://schemas.openxmlformats.org/spreadsheetml/2006/main" count="674" uniqueCount="303">
  <si>
    <t>κωδικός</t>
  </si>
  <si>
    <t>ποσό αφαίρεσης</t>
  </si>
  <si>
    <t>υποχρεωτική αφαίρεση</t>
  </si>
  <si>
    <t>204α(2έως9) = παππούς ΚΑΚΩΣ χαρτοσήμανση συμβολαίων</t>
  </si>
  <si>
    <t>204α(2έως9)</t>
  </si>
  <si>
    <t>204α(11-12) = ΚΑΚΩΣ ζητούμενο ( 204α11 = κ-18 = ΤΑΝ αναλογικών ) , ( 204α12 = ΚΑΚΩΣ ζητούμενο κ-15-17 )</t>
  </si>
  <si>
    <t>204α23 = λάθος πράξης με συνέπεια λανθασμένο απαιτητό ποσό σε κ-18-15-17</t>
  </si>
  <si>
    <t>204α24 = καταχώρηση λάθος ποσού πράξης = λάθος σε Κ-18-15-17</t>
  </si>
  <si>
    <t>204α25 = επαγγελματικό λάθος ελεγκτή = κακώς ζητούμενα σε Κ-18-15-17</t>
  </si>
  <si>
    <t>204α(21-26) από ελεγκτές ΤΑΝ</t>
  </si>
  <si>
    <t>204α22 = λάθος αθροιστικό σε κ-18-15-17</t>
  </si>
  <si>
    <t>204α21 = ΔΟΛΟΣ = ήξερε πως πλήρωσε παραπάνω</t>
  </si>
  <si>
    <t>204α26 = ΔΟΛΟΣ = διπλοπληρωμή αρραβώνα προσυμφώνων αγοραπωλησιών</t>
  </si>
  <si>
    <t>281ε1</t>
  </si>
  <si>
    <t xml:space="preserve">281ε2  </t>
  </si>
  <si>
    <t xml:space="preserve">281ζ  </t>
  </si>
  <si>
    <t>281θ</t>
  </si>
  <si>
    <t>281ι2</t>
  </si>
  <si>
    <t>281λ</t>
  </si>
  <si>
    <t>καταστάσεις μηνός</t>
  </si>
  <si>
    <t>282α2</t>
  </si>
  <si>
    <t>282β2</t>
  </si>
  <si>
    <t>282δ</t>
  </si>
  <si>
    <t>282ζ</t>
  </si>
  <si>
    <t>282θ</t>
  </si>
  <si>
    <t>282κ</t>
  </si>
  <si>
    <t>282μ2</t>
  </si>
  <si>
    <t>281θ = ΔΟΛΟΣ = κακώς ζητούμενο προς απόδοση  κ-15-17 = ενώ βλέπει πως πληρώθηκαν ποσά σε άλλο κωδικό τα καταπίνει</t>
  </si>
  <si>
    <t>288γ</t>
  </si>
  <si>
    <t xml:space="preserve">287α  </t>
  </si>
  <si>
    <t>έως&amp;2002=14.021,23</t>
  </si>
  <si>
    <t>2003-2007=2.049,67</t>
  </si>
  <si>
    <t>2010έως2017=52.607,9</t>
  </si>
  <si>
    <t>*225</t>
  </si>
  <si>
    <t>*226</t>
  </si>
  <si>
    <t>σε συνδυασμό ΜΕ 225 &amp; 226</t>
  </si>
  <si>
    <t>226 = πληρωμές για συμβολαιογραφικές υποχρεώσεις αντικατασταθέντος συμβολαιογράφου που ΙΣΩΣ πηγαίνανε στα κ-15-17 {{ μέχρι 30-08-2020 είναι 86 πληρωμές σε ΤΑΝ-κ-15-17 }}[[[ μέχρι 25-05-2021 είναι 106 ]]]</t>
  </si>
  <si>
    <t>225 = μεταγραφές αντικατασταθέντος συμβολαιογράφου που ΙΣΩΣ πηγαίνανε στα κ-15-17 {{{ μέχρι 30-08-2020 είναι 207 }}} [[[ μέχρι 25-05-2021 είναι 261 η 1 μάλιστα ΔΙΠΛΟΠΛΗΡΩΜΗ ]]]</t>
  </si>
  <si>
    <t>**= ποια κατάχρηση ;;;!!!</t>
  </si>
  <si>
    <t>288θ1</t>
  </si>
  <si>
    <t>288θ2</t>
  </si>
  <si>
    <t>122ζ = π4575 - ενίσχυση επιχειρήσεων ΑΜΘ λόγω covid</t>
  </si>
  <si>
    <t>122ζ</t>
  </si>
  <si>
    <t>281δ1</t>
  </si>
  <si>
    <t>281δ2</t>
  </si>
  <si>
    <t>ποσό</t>
  </si>
  <si>
    <t>204-283σ</t>
  </si>
  <si>
    <t>287α</t>
  </si>
  <si>
    <t>ΠΟΡΟΙ κ-15-17</t>
  </si>
  <si>
    <t>291-κ-15-17</t>
  </si>
  <si>
    <t>προς τους πολίτες</t>
  </si>
  <si>
    <t>15.000 συμβολαιογράφοι από 1944</t>
  </si>
  <si>
    <t>281ξ2</t>
  </si>
  <si>
    <t>281ρ1</t>
  </si>
  <si>
    <t>281ρ2</t>
  </si>
  <si>
    <t>281ξ1</t>
  </si>
  <si>
    <t>281α1</t>
  </si>
  <si>
    <t>281α2</t>
  </si>
  <si>
    <t>281β1</t>
  </si>
  <si>
    <t>281β2</t>
  </si>
  <si>
    <t>281γ1</t>
  </si>
  <si>
    <t>281γ2</t>
  </si>
  <si>
    <t>287ι = μετακύληση υποχρεώσεων</t>
  </si>
  <si>
    <t>ΤΕΡΑΣΤΙΟ ψυχολογικό - οικονομικό θέμα</t>
  </si>
  <si>
    <t>287κ</t>
  </si>
  <si>
    <t>ΜΕ επικαρπία</t>
  </si>
  <si>
    <t>281τ = ΜΗ ενημέρωση ΑΓΑΠΕ τόσα έτη = !!!τι;;;τι??? ΑΓΑΠΕ = ΤΙ ΚΑΝΕΙΣ μωρή ;;;;;;;;;;;;;;;;;</t>
  </si>
  <si>
    <t>287ε2α</t>
  </si>
  <si>
    <t>287ε2β</t>
  </si>
  <si>
    <t>282λ</t>
  </si>
  <si>
    <t xml:space="preserve">282λ =  λάθος ελεγκτή κ-18 = δεν υπολόγισε το προσύμφωνο στην αγοραπωλησία ( γιατί ΔΕΝ το έγραφε στον τίτλο ή στο βιβλίο συμβολαίων ) … κωδικός ''δίκη'' 102 ... </t>
  </si>
  <si>
    <t>283σ11β</t>
  </si>
  <si>
    <t>283σ11γ</t>
  </si>
  <si>
    <t>283σ11γ = πούλια (3.600)  (ΧΩΡΙΣ τιμολόγιο αγοράς = έξοδο) , αντί στο πορτοφόλι , ΧΑΡΤΟΣΗΜΑΣΜΕΝΑ στο συμβόλαιο (1998-2002)</t>
  </si>
  <si>
    <t>283σ11β = = πούλια (υπερβάλλοντα ΤΑΧΔΙΚ)  (ΧΩΡΙΣ τιμολόγιο αγοράς = έξοδο) , αντί στο πορτοφόλι , ΧΑΡΤΟΣΗΜΑΣΜΕΝΑ στο συμβόλαιο (1998-2002)</t>
  </si>
  <si>
    <t>283σ11ζ</t>
  </si>
  <si>
    <t>283σ11ζ = πούλια (διπλοΠληρωμή ''κινητόν επίσημα'')  (ΧΩΡΙΣ τιμολόγιο αγοράς = έξοδο) , ΧΑΡΤΟΣΗΜΑΣΜΕΝΑ στο συμβόλαιο (1998-2002)</t>
  </si>
  <si>
    <t>ΤΑΣ</t>
  </si>
  <si>
    <t>στοιχεία του στο 226</t>
  </si>
  <si>
    <t>288α</t>
  </si>
  <si>
    <t xml:space="preserve">281λ = ΔΟΛΟΣ = μη καταγραφή πληρωμών Κ-29 ( έως 2013 - 5ο ) {στο πόρισμα ΠΡΟΣ ανακριτή </t>
  </si>
  <si>
    <t>287α = νομικός σου λέει = ΠΛΗΡΩΝΕ κ-18 + ΤΑΣ</t>
  </si>
  <si>
    <t>286α1</t>
  </si>
  <si>
    <t>286α2</t>
  </si>
  <si>
    <t>286β2</t>
  </si>
  <si>
    <t>υπό Αίρεση (ας ΜΗΝ τα έδινες</t>
  </si>
  <si>
    <t>ενημερωτικό</t>
  </si>
  <si>
    <t>281ι1β</t>
  </si>
  <si>
    <t>281ι1α</t>
  </si>
  <si>
    <t>281υ1</t>
  </si>
  <si>
    <t>281υ2</t>
  </si>
  <si>
    <t>281φ1</t>
  </si>
  <si>
    <t>281φ2</t>
  </si>
  <si>
    <t>281ω3α</t>
  </si>
  <si>
    <t>281ω3β</t>
  </si>
  <si>
    <t>υπό Αίρεση (= διάφορα</t>
  </si>
  <si>
    <t>286γ1</t>
  </si>
  <si>
    <t>286γ2</t>
  </si>
  <si>
    <t>287κ ή 261θ = μεταγραφή εις διπλούν</t>
  </si>
  <si>
    <t>282α1 = λάθος ελεγκτή - αθροιστικό (στην σούμα … = κομπιουτεράκι ) στο κ-18</t>
  </si>
  <si>
    <t>282α1</t>
  </si>
  <si>
    <t>282β1 = λάθος ελεγκτή - αθροιστικό (στην εξαγωγή ταμείων … = κομπιουτεράκι ) στο κ-18</t>
  </si>
  <si>
    <t>282β1</t>
  </si>
  <si>
    <t>282γ = λάθος ελεγκτή = καταχώρηση λάθος πράξη με συνέπεια λανθασμένο απαιτητό ποσό σε κ-18</t>
  </si>
  <si>
    <t>282γ</t>
  </si>
  <si>
    <t>282ε = λάθος ελεγκτή = καταχώρηση λάθος ποσού πράξης με συνέπεια λανθασμένο απαιτητό ποσό σε κ-18</t>
  </si>
  <si>
    <t>282ε</t>
  </si>
  <si>
    <t>282η = επαγγελματικό λάθος ελεγκτή = κακώς ζητούμενα σε Κ-18</t>
  </si>
  <si>
    <t>282η</t>
  </si>
  <si>
    <t>282ι = λάθος ελεγκτή στο συνολικό ποσό πορίσματος προς ανακριτή σε Κ-18</t>
  </si>
  <si>
    <t>282ι</t>
  </si>
  <si>
    <t>282μ1 = λάθος ελεγκτή = δεν υπολόγισε σωστά το αρχικό μίσθωμα … αφαίρεση στο κ-18</t>
  </si>
  <si>
    <t>282μ1</t>
  </si>
  <si>
    <t>ΑΓΑΠΕ VS τεραςΤΑΝ</t>
  </si>
  <si>
    <t>ΣΥΝΟΛΑ</t>
  </si>
  <si>
    <t>υπό Αίρεση (2017/07ος έως σήμερα</t>
  </si>
  <si>
    <t>υπό Αίρεση (2013/6ος έως 2017/6ος</t>
  </si>
  <si>
    <t>283θ</t>
  </si>
  <si>
    <t>281υ2 = διπλοπληρωμή ΤΑΣ σε αγοραπωλησίες  ΒΑΣΕΙ προσυμφώνου = ΌΧΙ υπολογισμός αρραβώνα {=281υ1*6/9</t>
  </si>
  <si>
    <t xml:space="preserve"> 281ω3α2 = διπλοπληρωμή ΤΑΣ σε αναλογικές ΒΑΣΕΙ προσυμφώνου παππού &amp; εκτέλεση από ΑΓΑΠΕ {=281ω3α*6/9</t>
  </si>
  <si>
    <t xml:space="preserve"> 281ω3α1 = διπλοπληρωμή ΤΑΝ σε αναλογικές ΒΑΣΕΙ προσυμφώνου παππού &amp; εκτέλεση από ΑΓΑΠΕ</t>
  </si>
  <si>
    <t>281κ</t>
  </si>
  <si>
    <t>283σ11δ1</t>
  </si>
  <si>
    <t>283σ11δ2</t>
  </si>
  <si>
    <t>283σ11δ2 = πούλια (διπλοΠληρωμή ΤΑΝ - ΤΑΣ)  (ΧΩΡΙΣ τιμολόγιο αγοράς = έξοδο) , &amp; κατάσταση &amp; ΧΑΡΤΟΣΗΜΑΣΜΕΝΑ στο συμβόλαιο (1998-2003) …. =ΤΑΜΕΙΑ-283σ11δ2</t>
  </si>
  <si>
    <t>283σ11δ1 = πούλια ΤΑΝ - ΤΑΣ  (ΧΩΡΙΣ τιμολόγιο αγοράς = έξοδο) , ΧΑΡΤΟΣΗΜΑΣΜΕΝΑ στο συμβόλαιο (1998-2003) …. =ΤΑΜΕΙΑ-283σ11δ1</t>
  </si>
  <si>
    <t>ΙΔΕ 287θ</t>
  </si>
  <si>
    <t>287θ2β = υπερΠληρωμή κ-15-17 αντικατασταθέντος συμβολαιογράφου</t>
  </si>
  <si>
    <t>287θ2γ = υπερΠληρωμή κ-18 αντικατασταθέντος συμβολαιογράφου</t>
  </si>
  <si>
    <t>288η2γ</t>
  </si>
  <si>
    <t>204-226β</t>
  </si>
  <si>
    <t>204-226γ</t>
  </si>
  <si>
    <t>204-226δ = κ-18-15-17 , ΥΠΕΡΠΛΗΡΩΜΗ</t>
  </si>
  <si>
    <t>204-226β = κ-18 , ΚΑΚΩΣ ζητούμενα από έλεγχο 2013 [πληρωμένα από παππού</t>
  </si>
  <si>
    <t>204-226γ = κ-15-17 ΚΑΚΩΣ ζητούμενα από έλεγχο 2013  [πληρωμένα από παππού</t>
  </si>
  <si>
    <t>τεράστια ποσά ΣΤΑ 14.300 συμβόλαια</t>
  </si>
  <si>
    <t>288η1β</t>
  </si>
  <si>
    <t>288η1γ</t>
  </si>
  <si>
    <t>288η1δ</t>
  </si>
  <si>
    <t xml:space="preserve">288η2β </t>
  </si>
  <si>
    <t>288η2δ</t>
  </si>
  <si>
    <t>287θ2β</t>
  </si>
  <si>
    <t>287θ2γ</t>
  </si>
  <si>
    <t>βάσει ΤΑΝ</t>
  </si>
  <si>
    <t>βάσει Rochild</t>
  </si>
  <si>
    <t>*226-1998/08/27</t>
  </si>
  <si>
    <t>βασειΤΑΝ</t>
  </si>
  <si>
    <t>βάσει rochild</t>
  </si>
  <si>
    <t>281κ =ΔΟΛΟΣ = κακώς ζητούμενο κ-18 {ενώ βλέπει στα συμβόλαια τα χαρτόσημα του ΤΑΝ για το 5%}</t>
  </si>
  <si>
    <t>287θ1(β-γ</t>
  </si>
  <si>
    <t>287η1(β-γ</t>
  </si>
  <si>
    <t>288η1ζ</t>
  </si>
  <si>
    <t xml:space="preserve">288η1δ = υπερΠληρωμή , στις διπλοΠληρωμές {1998-9ος για 1998-8ο) </t>
  </si>
  <si>
    <t xml:space="preserve">288η2δ = υπερΠληρωμή στις διπλοΠληρωμές ,  σε πληρωμένες υποχρεώσεις παππού (''έλεγχος 2013'') </t>
  </si>
  <si>
    <t>282ν</t>
  </si>
  <si>
    <t>282ν(1-2-3-4-5-6-7) = κακώς υπερΚαταλόγηση κ-18 = κωδικός δίκης **15**</t>
  </si>
  <si>
    <t>281ν1</t>
  </si>
  <si>
    <t>281ν2</t>
  </si>
  <si>
    <t>204-288θ3 = κ-15-17-18 διπλοΠληρωμή</t>
  </si>
  <si>
    <t>βάσειRochild</t>
  </si>
  <si>
    <t>ΜΕ επικαρπία βάσει ροτσιλντ</t>
  </si>
  <si>
    <t>με επικαρπία βάσει ΤΑΝ</t>
  </si>
  <si>
    <t>zηλ-π.χ.-1 = βάσει ΤΑΝ</t>
  </si>
  <si>
    <t>επιστροφή στους ελλαδιστανούς συμβολαιογράφους</t>
  </si>
  <si>
    <t>zηλ-π.χ.-1 = βάσει Rochild</t>
  </si>
  <si>
    <t>281ι1</t>
  </si>
  <si>
    <t>281ρ3</t>
  </si>
  <si>
    <t>ημερομηνία αποτελέ σματος</t>
  </si>
  <si>
    <t xml:space="preserve">ΜΕ επικαρπία </t>
  </si>
  <si>
    <t xml:space="preserve">στον 11ο του έτους </t>
  </si>
  <si>
    <t>κ-18</t>
  </si>
  <si>
    <t>*1* = Μ.Ο. συμβολαίων 1980 έως 1991</t>
  </si>
  <si>
    <t>*1*</t>
  </si>
  <si>
    <t>*2* = σφραγίδες τελευταίας σελίδας</t>
  </si>
  <si>
    <t>*2*</t>
  </si>
  <si>
    <t xml:space="preserve">ποσό  </t>
  </si>
  <si>
    <t>μονάδας μέτρησης</t>
  </si>
  <si>
    <t>προς ΤΑΣ = 32.222€</t>
  </si>
  <si>
    <t>λογαριασμός ΧΡΕΟΥΣ</t>
  </si>
  <si>
    <t>204-288θ3</t>
  </si>
  <si>
    <t>204-283ω10β</t>
  </si>
  <si>
    <t>204-283ω10γ</t>
  </si>
  <si>
    <t>204-281ρ2</t>
  </si>
  <si>
    <t>204-283ω10β = κ-18 προσυμφώνων ΌΧΙ επί αρραβώνα ΑΛΛΑ επί τιμήματος</t>
  </si>
  <si>
    <t>204-283ω10γ = ΤΑΣ προσυμφώνων ΌΧΙ επί αρραβώνα ΑΛΛΑ επί τιμήματος</t>
  </si>
  <si>
    <t>από</t>
  </si>
  <si>
    <t>6.515.373€ (ΤΑΝ) ή 3.312.454€ (Ro)</t>
  </si>
  <si>
    <t>281ρ2 = 1,3% ή ''3.600'' διπλοΠληρωμή στην Δ.Ο.Υ.</t>
  </si>
  <si>
    <t>281α1 =  κ-18 μηνιαίο ΚΑΚΩΣ ζητούμενο (1998-10ος έως 2013-5ος) … υπάρχει κατάσταση &amp; πληρωμή {{{ ΦΥΣΙΚΑ και υπήρχε στην Αθήνα }}}</t>
  </si>
  <si>
    <t>281α2 = κ-18 μηνιαίο ΚΑΚΩΣ ζητούμενο (1998-10ος έως 2013-5ος) … υπάρχει κατάσταση &amp; πληρωμή (υπό αναζήτηση) {{{ ΦΥΣΙΚΑ υπήρχε στην Αθήνα</t>
  </si>
  <si>
    <t>281α3</t>
  </si>
  <si>
    <t>281α4</t>
  </si>
  <si>
    <t>281-α3 = κ-18 ανά συμβόλαιο από πολίτη ΚΑΚΩΣ ζητούμενο (1998-8ος έως 1998-9ος) {{{υπάρχει η πληρωμή</t>
  </si>
  <si>
    <t>281-α4 = κ-18 ανά συμβόλαιο από πολίτη ΚΑΚΩΣ ζητούμενο (1998-8ος έως 1998-9ος) {υπό αναζήτηση} , [καταγραφή από σφραγίδες τελευταίας σελίδας ] {υπάρχει η πληρωμή</t>
  </si>
  <si>
    <t>281β1 =  κ-15-17 μηνιαίο ΚΑΚΩΣ ζητούμενο (1998-10ος έως 2007-6ος) … υπάρχει κατάσταση &amp; πληρωμή {{{ ΦΥΣΙΚΑ και υπήρχε στην Αθήνα }}}</t>
  </si>
  <si>
    <t>281β2 =  κ-15-17 μηνιαίο ΚΑΚΩΣ ζητούμενο (1998-10ος  έως 2007-6ος) … υπάρχει κατάσταση &amp; πληρωμή (υπό αναζήτηση)  {{{ ΦΥΣΙΚΑ υπήρχε στην Αθήνα</t>
  </si>
  <si>
    <t>281δ1 =  κ-18 {διπλοΠληρωμή &amp; με μηνιαία κατάσταση &amp; ανά συμβόλαιο από πολίτη} , (1998-10ος έως 2013-5ος) , {= κωδικός ''δίκη'' - *7*</t>
  </si>
  <si>
    <t>δ2 = κ-18 {διπλοΠληρωμή &amp; με μηνιαία κατάσταση &amp; ανά συμβόλαιο από πολίτη} , (1998-10ος έως 2013-5ος) {{{υπό αναζήτηση}[καταγραφή από σφραγίδες τελευταίας σελίδας ] κωδικός ''δίκη'' - *7*</t>
  </si>
  <si>
    <t>281-δ3 =  κ-18 {διπλοΠληρωμή &amp; ανά συμβόλαιο από πολίτη &amp; με μηνιαία κατάσταση} , (1998-8ος έως 1998-9ος &amp; 2007-6ος έως 2013-5ος) , {= κωδικός ''δίκη'' - *7*</t>
  </si>
  <si>
    <t>281δ4 =  κ-18 {διπλοΠληρωμή &amp; ανά συμβόλαιο από πολίτη &amp; με μηνιαία κατάσταση} , (1998-8ος έως 1998-9ος &amp; 2007-6ος έως 2013-5ος) , {υπό αναζήτηση} , {= κωδικός ''δίκη'' - *7*</t>
  </si>
  <si>
    <t>281δ3</t>
  </si>
  <si>
    <t>281δ4</t>
  </si>
  <si>
    <t>5.474 βάσει ΤΑΝ</t>
  </si>
  <si>
    <t>8.751 βάσει ΤΑΝ</t>
  </si>
  <si>
    <t>281ε1  =  κ-15-17 {διπλοΠληρωμή &amp; με μηνιαία κατάσταση &amp; ανά συμβόλαιο από πολίτη} , (1998-10ος έως 2007-6ος) , {= κωδικός ''δίκη'' - *7*</t>
  </si>
  <si>
    <t>281ε2 =  κ-15-17 {διπλοΠληρωμή &amp; με μηνιαία κατάσταση &amp; ανά συμβόλαιο από πολίτη} , (1998-10ος έως 2007-6ος) , {υπό αναζήτηση} ,[καταγραφή από σφραγίδες τελευταίας σελίδας ] κωδικός ''δίκη'' - *7*</t>
  </si>
  <si>
    <t>281ε3</t>
  </si>
  <si>
    <t>281ε4</t>
  </si>
  <si>
    <t>281ε4 =  κ-15-17 {διπλοΠληρωμή &amp; ανά συμβόλαιο από πολίτη &amp; με μηνιαία κατάσταση} , (1998-8ος έως 1998-9ος) , {υπό αναζήτηση} {= κωδικός ''δίκη'' - *7*</t>
  </si>
  <si>
    <t>υποΤαυτοποίηση</t>
  </si>
  <si>
    <t>281μ</t>
  </si>
  <si>
    <t>281ο</t>
  </si>
  <si>
    <t>288β</t>
  </si>
  <si>
    <t>283τ1</t>
  </si>
  <si>
    <t>283τ3</t>
  </si>
  <si>
    <t>1,71τρις€</t>
  </si>
  <si>
    <t>281μ = κατασχέσεις  [έως 2013-5ο</t>
  </si>
  <si>
    <t>287η1β = κ-15-17 [πληρωμές ΣΕ υποχρεώσεις αντικατασταθέντος συμβολαιογράφου</t>
  </si>
  <si>
    <t>287η1γ = κ-18  [πληρωμές ΣΕ υποχρεώσεις αντικατασταθέντος συμβολαιογράφου</t>
  </si>
  <si>
    <t>ημερομηνία αποτελέσματος</t>
  </si>
  <si>
    <t>281ζ = κ-15-17 = κακώς ζητούμενο προς απόδοση (επί συμβολαίου) [= έχουν σίγουρα πληρωθεί ΑΛΛΙΩΣ ΔΕΝ ΘΑ ΜΕΤΑΓΡΑΦΟΝΤΑΝ από το υποθυκοφυλακείο</t>
  </si>
  <si>
    <t>281ν1 =  κ-18 - υπερΠληρωμή [με κωδικό δίκης = **15**</t>
  </si>
  <si>
    <t>281ν2 =  ΤΑΣ - υπερΠληρωμή [με κωδικό δίκης = **15** {=281ν1*6/5</t>
  </si>
  <si>
    <t>281ξ2 = ΤΑΣ = ΟΧΙ βεβαιώσεις πληρωμών γιά φορολογική χρήση 1998 έως 2013</t>
  </si>
  <si>
    <t>281ξ1 =ΤΑΝ-κ18 = ΟΧΙ βεβαιώσεις πληρωμών γιά φορολογική χρήση 1998 έως 2013</t>
  </si>
  <si>
    <t>κ-18 ΚΑΚΩΣ ζητούμενο [= χαρτοσημασμένο]</t>
  </si>
  <si>
    <t>281ο = κ-15-17 = διπλοΠληρωμή [για την μεταγραφή (χαμένες παλιές πληρωμές) , {έως 2013-5ο</t>
  </si>
  <si>
    <t xml:space="preserve">281ρ1 = κ-15 [πόρος 1,3% ΚΑΚΩΣ απαιτητός ΚΑΘΩΣ πληρωμή στην  Δ.Ο.Υ. </t>
  </si>
  <si>
    <t>281ρ2 = κ-15 [= διπλοΠληρωμή 1,3% {&amp; μηνιαίως ή ανά συμβόλαιο &amp; στην Δ.Ο.Υ}]</t>
  </si>
  <si>
    <t>281υ1 = κ-18 [διπλοΠληρωμή σε αγοραπωλησίες ΒΑΣΕΙ προσυμφώνου {= ΌΧΙ υπολογισμός αρραβώνα}</t>
  </si>
  <si>
    <t>281υ2 = ΤΑΣ - διπλοπληρωμή σε αγοραπωλησίες  ΒΑΣΕΙ προσυμφώνου = ΌΧΙ υπολογισμός αρραβώνα {=281υ1*6/9</t>
  </si>
  <si>
    <t>281ι1β = ΤΑΣ {πλήρωσε παραπάνω (=281ι1α*6/9)</t>
  </si>
  <si>
    <t>281ι1α = κ-18 - υπερΠληρωμή {κωδικός δίκης = *4</t>
  </si>
  <si>
    <t>281ι2 = κ-15-17 {υπερΠληρωμή (κωδικός δίκης *4*</t>
  </si>
  <si>
    <t>281φ1 = κ-18 -διπλοπληρωμή [(= 9% επί δικαιωμάτων) σε αγοραπωλησίες ΒΑΣΕΙ προσύμφωνου  του παππού</t>
  </si>
  <si>
    <t>281φ2 = ΤΑΣ - διπλοπληρωμή [(=6% επι των δικαιωμάτων) σε αγοραπωλησίες ΒΑΣΕΙ προσύμφωνου  του παππού</t>
  </si>
  <si>
    <t>ΞΑΝΑ</t>
  </si>
  <si>
    <t>282α1 = κ-18 [αθροιστικό στη σούμα</t>
  </si>
  <si>
    <t>282α2 = κ-15-17 [αθροιστικό στη σούμα</t>
  </si>
  <si>
    <t>282β1 = κ-18 [στην εξαγωγή ταμείων</t>
  </si>
  <si>
    <t>282β2 = κ-15-17 [στην εξαγωγή ταμείων</t>
  </si>
  <si>
    <t>282γ = κ-18 [λάθος πράξη με συνέπεια λανθασμένο απαιτητό ποσό</t>
  </si>
  <si>
    <t>282δ = κ-15-17 [λάθος πράξη με συνέπεια λανθασμένο απαιτητό ποσό</t>
  </si>
  <si>
    <t>282ε = κ-18 [καταχώρηση λάθος ποσού πράξης</t>
  </si>
  <si>
    <t>282ζ = κ-15-17 [καταχώρηση λάθος ποσού πράξης</t>
  </si>
  <si>
    <t>282η = κ-18 [επαγγελματικό λάθος ελεγκτή = κακώς ζητούμενα</t>
  </si>
  <si>
    <t>282θ = κ-15-17 [επαγγελματικό λάθος ελεγκτή = κακώς ζητούμενα</t>
  </si>
  <si>
    <t>282ι = κ-18 [στο συνολικό ποσό πορίσματος προς ανακριτή</t>
  </si>
  <si>
    <t>282λ =  κ-18 [ΜΗ υπολογισμός αρραβώνα προσυμφώνου σε αγοραπωλησίες</t>
  </si>
  <si>
    <t>282μ1 = κ-18 [ΔΕΝ υπολόγισε σωστά το αρχικό μίσθωμα</t>
  </si>
  <si>
    <t>282μ2 = κ-15-17 [ΔΕΝ υπολόγισε σωστά το αρχικό μίσθωμα</t>
  </si>
  <si>
    <t>282ν(1-2-3-4-5-6-7) = κ-18 [κακώς υπερΖητούμενο {κωδικός δίκης **15**</t>
  </si>
  <si>
    <t>283θ =ΤΑΝ-ΤΑΣ χαρτόσημα ΣΕ αιτήσεις [προς μεταγραφή {στο αρχείο</t>
  </si>
  <si>
    <t>286α2 = ΤΑΣ [πληρωμές για 2ο 6μηνο 2016</t>
  </si>
  <si>
    <t>286α1 = κ-18 [πληρωμές για 2ο 6μηνο 2016</t>
  </si>
  <si>
    <t>286β2 = κ-15-17 -αιωρούμενες πληρωμές  (XLs - εθνικης) , (2012 έως 2017)</t>
  </si>
  <si>
    <t>286β1 = κ-18 - αιωρούμενες πληρωμές  (XLs - εθνικης) , (2012 έως 2017)</t>
  </si>
  <si>
    <t>286β1</t>
  </si>
  <si>
    <t>281γ2 = κ-15-17 [ΚΑΚΩΣ ζητούμενο , ανά συμβόλαιο (1998-8ος έως 1998-9ος &amp; 2007-7ος έως 2013-5ος) ,(πληρωμή υπό αναζήτηση)</t>
  </si>
  <si>
    <t>281γ1 = κ-15-17 [ΚΑΚΩΣ ζητούμενο , ανά συμβόλαιο (1998-8ος έως 1998-9ος &amp; 2007-7ος έως 2013-5ος) {{{υπάρχει η πληρωμή</t>
  </si>
  <si>
    <t>286γ1 = κ-15-17 - αταυτοποίητες πληρωμές  (XLs - εθνικης) , (2012 έως 2017)</t>
  </si>
  <si>
    <t>286γ2 = κ-18 - αταυτοποίητες πληρωμές  ΑΝΑ συμβόλαιο (XLs - εθνικης) , (2012 έως 2017)</t>
  </si>
  <si>
    <t>287ε2α = κ-15-17 μηνιαία ΜΕ κατάσταση [=χύμα στο κύμα ΑΛΛΑ πάντα πλήρωνε το πιο παλιό ΚΑΙ πάντα πλήρωνε ΌΛΑ τα ταμεία του μηνός … [ ΦΥΣΙΚΑ και υπήρχαν στην Αθήνα ]</t>
  </si>
  <si>
    <t xml:space="preserve">287ε2β = κ-15-17 ΑΝΑ συμβόλαιο [=χύμα στο κύμα ΑΛΛΑ πάντα πλήρωνε το πιο παλιό ΚΑΙ πάντα πλήρωνε ΌΛΑ τα ταμεία επί των συμβολαίων </t>
  </si>
  <si>
    <t>287θ1β = κ-15-17 [διπλοΠληρωμή ΣΕ υποχρεώσεις αντικατασταθέντος συμβολαιογράφου</t>
  </si>
  <si>
    <t>287θ1γ = κ-18 [διπλοΠληρωμή ΣΕ υποχρεώσεις αντικατασταθέντος συμβολαιογράφου</t>
  </si>
  <si>
    <t>281ε3 =  κ-15-17 {διπλοΠληρωμή &amp; ανά συμβόλαιο από πολίτη &amp; με μηνιαία κατάσταση} , (1998-8ος έως 1998-9ος) , {= κωδικός ''δίκη'' - *7*</t>
  </si>
  <si>
    <t>288γ = ΤΑΝ - τόκοι εκπρόθεσμων πληρωμών</t>
  </si>
  <si>
    <t xml:space="preserve">288ε = πρόσκληση ΑΓΑΠΕ προς ταμεία για έλεγχο από 2003 </t>
  </si>
  <si>
    <t>288ζ = αρχεία ηλεκτρονικά Εθνικής για ΑΓΑΠΕ</t>
  </si>
  <si>
    <t>288α = ρυθμίσεις {2013-6ο έως 2017-7ο</t>
  </si>
  <si>
    <t>288α2 = ρυθμίσεις {2017/7ο έως σήμερα</t>
  </si>
  <si>
    <t>288α2</t>
  </si>
  <si>
    <t>288β = κατασχέσεις 2013-6ος έως 2017-7ος</t>
  </si>
  <si>
    <t xml:space="preserve">288η1γ = κ-18 διπλοπληρωμή [&amp; ανά συμβόλαιο (παπούς) &amp; μηνιαίως   (1998-9ος για 8ο) </t>
  </si>
  <si>
    <t>288η1ζ= ΤΑΣ - διπλοΠληρωμή [&amp; ανά συμβόλαιο (παπούς) &amp; μηνιαίως 1998/9ος  {για 8ο του 1998</t>
  </si>
  <si>
    <t xml:space="preserve">288η2β = κ-15-17 - διπλοπληρωμή σε πληρωμένες υποχρεώσεις παππού (''έλεγχος 2013'') </t>
  </si>
  <si>
    <t xml:space="preserve">288η2γ = κ-18 - διπλοπληρωμή [σε πληρωμένες υποχρεώσεις παππού (''έλεγχος 2013'') </t>
  </si>
  <si>
    <t>288θ1 = κ-15-17 - διπλοπληρωμή [για την μεταγραφή &amp; με την ρύθμιση</t>
  </si>
  <si>
    <t>288θ2 = κ-15-17 - διπλοπληρωμή [για την μεταγραφή (χαμένες παλιές πληρωμές) {2013-5ο έως σήμερα</t>
  </si>
  <si>
    <t>288η1β = κ-15-17 διπλοπληρωμή [&amp; ανά συμβόλαιο (παπούς) &amp; μηνιαίως (1998-9ος για 8ο) {από μαμά</t>
  </si>
  <si>
    <t>294β-1πληρωμή ΤΑΝ με ΕΛΤΑ [αΤαυτοτοποίητη]</t>
  </si>
  <si>
    <t>σύνολο για 296</t>
  </si>
  <si>
    <t>219γ1=1.431,12</t>
  </si>
  <si>
    <t>219γ2 = 5.364,64</t>
  </si>
  <si>
    <t>219γ3 = 4.183,90</t>
  </si>
  <si>
    <t>219γ4 = 4.310,37</t>
  </si>
  <si>
    <t>σύνολο</t>
  </si>
  <si>
    <t>απαίτηση ΤΑΝ σε κ-15-17 = 182.039,37€ [[[ΝΈΟ ποσό = 180.719,52</t>
  </si>
  <si>
    <t>απαίτηση ΤΑΝ-Κ-18 = 81.360,14</t>
  </si>
  <si>
    <t>κ-15-17 υπόλοιπο ΧΡΕΟΥΣ κ. Τερζίδου</t>
  </si>
  <si>
    <t>282κ = κ-15-17-18 [στο συνολικό ποσό πορίσματος προς ανακριτή</t>
  </si>
  <si>
    <t>287α2β</t>
  </si>
  <si>
    <t>287α2γ</t>
  </si>
  <si>
    <t>287α2β = ΑΝ ρυθμίσεις -ΤΑΣ -κ-18 -κλπ μαλακίες τα δίναμε π.χ. σε μηνιαίες κ-15-17 {έως 2017/6ο</t>
  </si>
  <si>
    <t>287α2γ = ΑΝ ρυθμίσεις -ΤΑΣ -κ-18 -κλπ μαλακίες τα δίναμε π.χ. σε μηνιαίες κ-15-17 {από 2017/7ο έως σήμερα</t>
  </si>
  <si>
    <t>294β-1</t>
  </si>
  <si>
    <t xml:space="preserve">291-κ15-17 = ΔΟΛΟΣ = πόροι 1,3% - 0,65% - 0,125% </t>
  </si>
  <si>
    <t>ΑΓΑΠΕ vs τεραςΤΑΝ-ΤΑΣ</t>
  </si>
  <si>
    <t>πολιτών</t>
  </si>
  <si>
    <t>σύνολο για 295</t>
  </si>
  <si>
    <t>294β-2</t>
  </si>
  <si>
    <t>294β-2 = πληρωμή με ΕΛΤΑ 610,00€ [αΤαυτοτοποίητη]</t>
  </si>
</sst>
</file>

<file path=xl/styles.xml><?xml version="1.0" encoding="utf-8"?>
<styleSheet xmlns="http://schemas.openxmlformats.org/spreadsheetml/2006/main">
  <numFmts count="2">
    <numFmt numFmtId="43" formatCode="_-* #,##0.00\ _€_-;\-* #,##0.00\ _€_-;_-* &quot;-&quot;??\ _€_-;_-@_-"/>
    <numFmt numFmtId="164" formatCode="_-* #,##0\ _€_-;\-* #,##0\ _€_-;_-* &quot;-&quot;??\ _€_-;_-@_-"/>
  </numFmts>
  <fonts count="34">
    <font>
      <sz val="12"/>
      <color theme="1"/>
      <name val="Arial"/>
      <family val="2"/>
      <charset val="161"/>
    </font>
    <font>
      <sz val="12"/>
      <color theme="1"/>
      <name val="Arial"/>
      <family val="2"/>
      <charset val="161"/>
    </font>
    <font>
      <sz val="10"/>
      <color theme="1"/>
      <name val="Arial"/>
      <family val="2"/>
      <charset val="161"/>
    </font>
    <font>
      <sz val="10"/>
      <color rgb="FFFF0000"/>
      <name val="Arial"/>
      <family val="2"/>
      <charset val="161"/>
    </font>
    <font>
      <sz val="10"/>
      <color rgb="FF0070C0"/>
      <name val="Arial"/>
      <family val="2"/>
      <charset val="161"/>
    </font>
    <font>
      <b/>
      <sz val="10"/>
      <color rgb="FFFF0000"/>
      <name val="Arial"/>
      <family val="2"/>
      <charset val="161"/>
    </font>
    <font>
      <b/>
      <sz val="10"/>
      <color rgb="FF0070C0"/>
      <name val="Arial"/>
      <family val="2"/>
      <charset val="161"/>
    </font>
    <font>
      <b/>
      <sz val="10"/>
      <color rgb="FF00B0F0"/>
      <name val="Arial"/>
      <family val="2"/>
      <charset val="161"/>
    </font>
    <font>
      <sz val="24"/>
      <color rgb="FFFF0000"/>
      <name val="Arial"/>
      <family val="2"/>
      <charset val="161"/>
    </font>
    <font>
      <sz val="8"/>
      <color theme="1"/>
      <name val="Arial"/>
      <family val="2"/>
      <charset val="161"/>
    </font>
    <font>
      <sz val="14"/>
      <color rgb="FFFF0000"/>
      <name val="Arial"/>
      <family val="2"/>
      <charset val="161"/>
    </font>
    <font>
      <sz val="10"/>
      <name val="Arial"/>
      <family val="2"/>
      <charset val="161"/>
    </font>
    <font>
      <b/>
      <sz val="8"/>
      <color rgb="FFFF0000"/>
      <name val="Arial"/>
      <family val="2"/>
      <charset val="161"/>
    </font>
    <font>
      <sz val="28"/>
      <color rgb="FFFF0000"/>
      <name val="Arial"/>
      <family val="2"/>
      <charset val="161"/>
    </font>
    <font>
      <b/>
      <sz val="9"/>
      <color rgb="FFFF0000"/>
      <name val="Arial"/>
      <family val="2"/>
      <charset val="161"/>
    </font>
    <font>
      <sz val="10"/>
      <color theme="9" tint="-0.249977111117893"/>
      <name val="Arial"/>
      <family val="2"/>
      <charset val="161"/>
    </font>
    <font>
      <sz val="10"/>
      <color theme="5" tint="0.39997558519241921"/>
      <name val="Arial"/>
      <family val="2"/>
      <charset val="161"/>
    </font>
    <font>
      <b/>
      <sz val="10"/>
      <name val="Arial"/>
      <family val="2"/>
      <charset val="161"/>
    </font>
    <font>
      <b/>
      <sz val="10"/>
      <color rgb="FFFFC000"/>
      <name val="Arial"/>
      <family val="2"/>
      <charset val="161"/>
    </font>
    <font>
      <sz val="10"/>
      <color rgb="FFFFC000"/>
      <name val="Arial"/>
      <family val="2"/>
      <charset val="161"/>
    </font>
    <font>
      <b/>
      <sz val="9"/>
      <color theme="9" tint="-0.249977111117893"/>
      <name val="Arial"/>
      <family val="2"/>
      <charset val="161"/>
    </font>
    <font>
      <b/>
      <sz val="8"/>
      <color theme="5" tint="0.39997558519241921"/>
      <name val="Arial"/>
      <family val="2"/>
      <charset val="161"/>
    </font>
    <font>
      <sz val="12"/>
      <color rgb="FFFF0000"/>
      <name val="Arial"/>
      <family val="2"/>
      <charset val="161"/>
    </font>
    <font>
      <b/>
      <sz val="10"/>
      <color theme="1"/>
      <name val="Arial"/>
      <family val="2"/>
      <charset val="161"/>
    </font>
    <font>
      <b/>
      <sz val="12"/>
      <color rgb="FFFF0000"/>
      <name val="Arial"/>
      <family val="2"/>
      <charset val="161"/>
    </font>
    <font>
      <b/>
      <sz val="12"/>
      <color theme="1"/>
      <name val="Arial"/>
      <family val="2"/>
      <charset val="161"/>
    </font>
    <font>
      <b/>
      <sz val="12"/>
      <color rgb="FF0070C0"/>
      <name val="Arial"/>
      <family val="2"/>
      <charset val="161"/>
    </font>
    <font>
      <b/>
      <sz val="12"/>
      <color rgb="FF00B050"/>
      <name val="Arial"/>
      <family val="2"/>
      <charset val="161"/>
    </font>
    <font>
      <sz val="18"/>
      <color theme="1"/>
      <name val="Arial"/>
      <family val="2"/>
      <charset val="161"/>
    </font>
    <font>
      <b/>
      <sz val="8"/>
      <name val="Arial"/>
      <family val="2"/>
      <charset val="161"/>
    </font>
    <font>
      <sz val="9"/>
      <color theme="1"/>
      <name val="Arial"/>
      <family val="2"/>
      <charset val="161"/>
    </font>
    <font>
      <sz val="8"/>
      <name val="Arial"/>
      <family val="2"/>
      <charset val="161"/>
    </font>
    <font>
      <sz val="18"/>
      <color rgb="FFFF0000"/>
      <name val="Arial"/>
      <family val="2"/>
      <charset val="161"/>
    </font>
    <font>
      <b/>
      <sz val="18"/>
      <color rgb="FFFF0000"/>
      <name val="Arial"/>
      <family val="2"/>
      <charset val="161"/>
    </font>
  </fonts>
  <fills count="15">
    <fill>
      <patternFill patternType="none"/>
    </fill>
    <fill>
      <patternFill patternType="gray125"/>
    </fill>
    <fill>
      <patternFill patternType="solid">
        <fgColor rgb="FF00FFFF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7">
    <xf numFmtId="0" fontId="0" fillId="0" borderId="0" xfId="0"/>
    <xf numFmtId="0" fontId="2" fillId="0" borderId="0" xfId="0" applyFont="1"/>
    <xf numFmtId="0" fontId="2" fillId="0" borderId="0" xfId="0" applyFont="1" applyBorder="1"/>
    <xf numFmtId="43" fontId="2" fillId="0" borderId="8" xfId="1" applyFont="1" applyFill="1" applyBorder="1"/>
    <xf numFmtId="0" fontId="4" fillId="0" borderId="0" xfId="0" applyFont="1"/>
    <xf numFmtId="43" fontId="2" fillId="0" borderId="8" xfId="1" applyFont="1" applyBorder="1"/>
    <xf numFmtId="14" fontId="2" fillId="0" borderId="1" xfId="0" applyNumberFormat="1" applyFont="1" applyFill="1" applyBorder="1" applyAlignment="1">
      <alignment horizontal="center"/>
    </xf>
    <xf numFmtId="43" fontId="2" fillId="0" borderId="0" xfId="1" applyFont="1"/>
    <xf numFmtId="0" fontId="2" fillId="0" borderId="1" xfId="0" applyFont="1" applyBorder="1"/>
    <xf numFmtId="43" fontId="2" fillId="0" borderId="1" xfId="1" applyFont="1" applyBorder="1"/>
    <xf numFmtId="43" fontId="2" fillId="0" borderId="1" xfId="1" applyFont="1" applyFill="1" applyBorder="1"/>
    <xf numFmtId="0" fontId="2" fillId="0" borderId="0" xfId="0" applyFont="1" applyFill="1"/>
    <xf numFmtId="0" fontId="2" fillId="0" borderId="1" xfId="0" applyFont="1" applyFill="1" applyBorder="1"/>
    <xf numFmtId="164" fontId="2" fillId="0" borderId="0" xfId="1" applyNumberFormat="1" applyFont="1" applyFill="1"/>
    <xf numFmtId="43" fontId="2" fillId="0" borderId="0" xfId="1" applyFont="1" applyFill="1"/>
    <xf numFmtId="0" fontId="2" fillId="0" borderId="0" xfId="0" applyFont="1" applyFill="1" applyBorder="1" applyAlignment="1">
      <alignment horizontal="left"/>
    </xf>
    <xf numFmtId="0" fontId="2" fillId="4" borderId="0" xfId="0" applyFont="1" applyFill="1"/>
    <xf numFmtId="0" fontId="3" fillId="0" borderId="0" xfId="0" applyFont="1"/>
    <xf numFmtId="0" fontId="7" fillId="0" borderId="0" xfId="0" applyFont="1"/>
    <xf numFmtId="43" fontId="0" fillId="0" borderId="0" xfId="1" applyFont="1"/>
    <xf numFmtId="43" fontId="2" fillId="5" borderId="0" xfId="1" applyFont="1" applyFill="1"/>
    <xf numFmtId="164" fontId="2" fillId="0" borderId="0" xfId="1" applyNumberFormat="1" applyFont="1"/>
    <xf numFmtId="0" fontId="2" fillId="0" borderId="8" xfId="0" applyFont="1" applyFill="1" applyBorder="1"/>
    <xf numFmtId="43" fontId="6" fillId="0" borderId="1" xfId="1" applyFont="1" applyFill="1" applyBorder="1"/>
    <xf numFmtId="0" fontId="8" fillId="5" borderId="0" xfId="0" applyFont="1" applyFill="1"/>
    <xf numFmtId="0" fontId="9" fillId="0" borderId="0" xfId="0" applyFont="1"/>
    <xf numFmtId="3" fontId="9" fillId="0" borderId="0" xfId="0" applyNumberFormat="1" applyFont="1"/>
    <xf numFmtId="164" fontId="5" fillId="0" borderId="0" xfId="0" applyNumberFormat="1" applyFont="1" applyFill="1"/>
    <xf numFmtId="0" fontId="10" fillId="0" borderId="0" xfId="0" applyFont="1"/>
    <xf numFmtId="0" fontId="3" fillId="0" borderId="0" xfId="0" applyFont="1" applyFill="1"/>
    <xf numFmtId="0" fontId="2" fillId="0" borderId="0" xfId="0" applyFont="1" applyFill="1" applyBorder="1"/>
    <xf numFmtId="43" fontId="2" fillId="0" borderId="0" xfId="1" applyFont="1" applyFill="1" applyBorder="1"/>
    <xf numFmtId="0" fontId="5" fillId="0" borderId="0" xfId="0" applyFont="1" applyFill="1"/>
    <xf numFmtId="43" fontId="3" fillId="0" borderId="1" xfId="1" applyFont="1" applyFill="1" applyBorder="1"/>
    <xf numFmtId="0" fontId="5" fillId="5" borderId="0" xfId="0" applyFont="1" applyFill="1" applyAlignment="1">
      <alignment horizontal="center"/>
    </xf>
    <xf numFmtId="0" fontId="2" fillId="3" borderId="0" xfId="0" applyFont="1" applyFill="1"/>
    <xf numFmtId="43" fontId="14" fillId="5" borderId="0" xfId="1" applyFont="1" applyFill="1"/>
    <xf numFmtId="43" fontId="3" fillId="0" borderId="8" xfId="1" applyFont="1" applyFill="1" applyBorder="1"/>
    <xf numFmtId="0" fontId="2" fillId="7" borderId="8" xfId="0" applyFont="1" applyFill="1" applyBorder="1"/>
    <xf numFmtId="43" fontId="2" fillId="7" borderId="8" xfId="1" applyFont="1" applyFill="1" applyBorder="1"/>
    <xf numFmtId="14" fontId="2" fillId="7" borderId="1" xfId="0" applyNumberFormat="1" applyFont="1" applyFill="1" applyBorder="1" applyAlignment="1">
      <alignment horizontal="center"/>
    </xf>
    <xf numFmtId="164" fontId="2" fillId="0" borderId="1" xfId="1" applyNumberFormat="1" applyFont="1" applyBorder="1"/>
    <xf numFmtId="164" fontId="5" fillId="0" borderId="0" xfId="1" applyNumberFormat="1" applyFont="1" applyBorder="1"/>
    <xf numFmtId="43" fontId="3" fillId="0" borderId="7" xfId="1" applyFont="1" applyBorder="1" applyAlignment="1">
      <alignment horizontal="center"/>
    </xf>
    <xf numFmtId="43" fontId="15" fillId="0" borderId="7" xfId="1" applyFont="1" applyBorder="1" applyAlignment="1">
      <alignment horizontal="center"/>
    </xf>
    <xf numFmtId="43" fontId="16" fillId="0" borderId="7" xfId="1" applyFont="1" applyBorder="1" applyAlignment="1">
      <alignment horizontal="center"/>
    </xf>
    <xf numFmtId="43" fontId="11" fillId="0" borderId="7" xfId="1" applyFont="1" applyBorder="1" applyAlignment="1">
      <alignment horizontal="center"/>
    </xf>
    <xf numFmtId="43" fontId="19" fillId="0" borderId="7" xfId="1" applyFont="1" applyBorder="1" applyAlignment="1">
      <alignment horizontal="center"/>
    </xf>
    <xf numFmtId="164" fontId="11" fillId="0" borderId="7" xfId="1" applyNumberFormat="1" applyFont="1" applyBorder="1" applyAlignment="1">
      <alignment horizontal="center"/>
    </xf>
    <xf numFmtId="164" fontId="2" fillId="0" borderId="8" xfId="1" applyNumberFormat="1" applyFont="1" applyFill="1" applyBorder="1"/>
    <xf numFmtId="164" fontId="2" fillId="7" borderId="8" xfId="1" applyNumberFormat="1" applyFont="1" applyFill="1" applyBorder="1"/>
    <xf numFmtId="164" fontId="2" fillId="0" borderId="1" xfId="1" applyNumberFormat="1" applyFont="1" applyFill="1" applyBorder="1"/>
    <xf numFmtId="164" fontId="3" fillId="0" borderId="8" xfId="1" applyNumberFormat="1" applyFont="1" applyFill="1" applyBorder="1"/>
    <xf numFmtId="164" fontId="3" fillId="0" borderId="1" xfId="1" applyNumberFormat="1" applyFont="1" applyFill="1" applyBorder="1"/>
    <xf numFmtId="164" fontId="2" fillId="0" borderId="0" xfId="0" applyNumberFormat="1" applyFont="1"/>
    <xf numFmtId="164" fontId="2" fillId="0" borderId="0" xfId="0" applyNumberFormat="1" applyFont="1" applyFill="1"/>
    <xf numFmtId="164" fontId="2" fillId="4" borderId="0" xfId="0" applyNumberFormat="1" applyFont="1" applyFill="1"/>
    <xf numFmtId="164" fontId="3" fillId="0" borderId="7" xfId="1" applyNumberFormat="1" applyFont="1" applyBorder="1" applyAlignment="1">
      <alignment horizontal="center"/>
    </xf>
    <xf numFmtId="164" fontId="2" fillId="0" borderId="8" xfId="1" applyNumberFormat="1" applyFont="1" applyBorder="1"/>
    <xf numFmtId="164" fontId="5" fillId="0" borderId="0" xfId="1" applyNumberFormat="1" applyFont="1"/>
    <xf numFmtId="0" fontId="2" fillId="0" borderId="0" xfId="0" applyFont="1" applyAlignment="1"/>
    <xf numFmtId="0" fontId="2" fillId="0" borderId="12" xfId="0" applyFont="1" applyBorder="1" applyAlignment="1"/>
    <xf numFmtId="164" fontId="15" fillId="0" borderId="7" xfId="1" applyNumberFormat="1" applyFont="1" applyBorder="1" applyAlignment="1">
      <alignment horizontal="center"/>
    </xf>
    <xf numFmtId="43" fontId="11" fillId="0" borderId="1" xfId="1" applyFont="1" applyFill="1" applyBorder="1"/>
    <xf numFmtId="164" fontId="6" fillId="0" borderId="1" xfId="1" applyNumberFormat="1" applyFont="1" applyFill="1" applyBorder="1"/>
    <xf numFmtId="164" fontId="19" fillId="0" borderId="7" xfId="1" applyNumberFormat="1" applyFont="1" applyBorder="1" applyAlignment="1">
      <alignment horizontal="center"/>
    </xf>
    <xf numFmtId="164" fontId="5" fillId="0" borderId="0" xfId="1" applyNumberFormat="1" applyFont="1" applyFill="1"/>
    <xf numFmtId="164" fontId="2" fillId="4" borderId="0" xfId="1" applyNumberFormat="1" applyFont="1" applyFill="1"/>
    <xf numFmtId="43" fontId="2" fillId="2" borderId="1" xfId="1" applyFont="1" applyFill="1" applyBorder="1"/>
    <xf numFmtId="43" fontId="2" fillId="2" borderId="8" xfId="1" applyFont="1" applyFill="1" applyBorder="1"/>
    <xf numFmtId="43" fontId="2" fillId="6" borderId="1" xfId="1" applyFont="1" applyFill="1" applyBorder="1"/>
    <xf numFmtId="164" fontId="2" fillId="6" borderId="1" xfId="1" applyNumberFormat="1" applyFont="1" applyFill="1" applyBorder="1"/>
    <xf numFmtId="43" fontId="2" fillId="6" borderId="8" xfId="1" applyFont="1" applyFill="1" applyBorder="1"/>
    <xf numFmtId="43" fontId="14" fillId="0" borderId="0" xfId="1" applyFont="1" applyFill="1"/>
    <xf numFmtId="0" fontId="5" fillId="0" borderId="0" xfId="0" applyFont="1" applyFill="1" applyAlignment="1">
      <alignment horizontal="center"/>
    </xf>
    <xf numFmtId="164" fontId="11" fillId="0" borderId="1" xfId="1" applyNumberFormat="1" applyFont="1" applyFill="1" applyBorder="1"/>
    <xf numFmtId="164" fontId="2" fillId="8" borderId="8" xfId="1" applyNumberFormat="1" applyFont="1" applyFill="1" applyBorder="1"/>
    <xf numFmtId="0" fontId="22" fillId="5" borderId="0" xfId="0" applyFont="1" applyFill="1"/>
    <xf numFmtId="164" fontId="0" fillId="0" borderId="0" xfId="1" applyNumberFormat="1" applyFont="1"/>
    <xf numFmtId="0" fontId="12" fillId="0" borderId="0" xfId="0" applyFont="1"/>
    <xf numFmtId="14" fontId="0" fillId="0" borderId="0" xfId="0" applyNumberFormat="1" applyFont="1" applyFill="1"/>
    <xf numFmtId="164" fontId="23" fillId="7" borderId="8" xfId="1" applyNumberFormat="1" applyFont="1" applyFill="1" applyBorder="1"/>
    <xf numFmtId="14" fontId="2" fillId="0" borderId="8" xfId="0" applyNumberFormat="1" applyFont="1" applyFill="1" applyBorder="1" applyAlignment="1">
      <alignment horizontal="center"/>
    </xf>
    <xf numFmtId="43" fontId="2" fillId="0" borderId="0" xfId="0" applyNumberFormat="1" applyFont="1" applyFill="1"/>
    <xf numFmtId="0" fontId="0" fillId="0" borderId="0" xfId="0" applyFont="1"/>
    <xf numFmtId="0" fontId="26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164" fontId="0" fillId="0" borderId="0" xfId="1" applyNumberFormat="1" applyFont="1" applyFill="1"/>
    <xf numFmtId="164" fontId="0" fillId="9" borderId="0" xfId="1" applyNumberFormat="1" applyFont="1" applyFill="1"/>
    <xf numFmtId="0" fontId="22" fillId="0" borderId="0" xfId="0" applyFont="1"/>
    <xf numFmtId="0" fontId="0" fillId="0" borderId="0" xfId="0" applyFont="1" applyFill="1"/>
    <xf numFmtId="164" fontId="25" fillId="0" borderId="0" xfId="1" applyNumberFormat="1" applyFont="1"/>
    <xf numFmtId="164" fontId="24" fillId="0" borderId="0" xfId="0" applyNumberFormat="1" applyFont="1"/>
    <xf numFmtId="0" fontId="28" fillId="0" borderId="0" xfId="0" applyFont="1"/>
    <xf numFmtId="0" fontId="0" fillId="0" borderId="0" xfId="0" applyFill="1"/>
    <xf numFmtId="0" fontId="6" fillId="0" borderId="0" xfId="0" applyFont="1" applyAlignment="1"/>
    <xf numFmtId="14" fontId="0" fillId="0" borderId="0" xfId="0" applyNumberFormat="1"/>
    <xf numFmtId="43" fontId="17" fillId="0" borderId="0" xfId="1" applyFont="1" applyBorder="1"/>
    <xf numFmtId="164" fontId="2" fillId="8" borderId="1" xfId="1" applyNumberFormat="1" applyFont="1" applyFill="1" applyBorder="1"/>
    <xf numFmtId="0" fontId="29" fillId="0" borderId="0" xfId="0" applyFont="1"/>
    <xf numFmtId="0" fontId="29" fillId="0" borderId="0" xfId="0" applyFont="1" applyFill="1"/>
    <xf numFmtId="0" fontId="11" fillId="0" borderId="0" xfId="0" applyFont="1" applyFill="1"/>
    <xf numFmtId="0" fontId="2" fillId="0" borderId="8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3" fillId="0" borderId="12" xfId="0" applyFont="1" applyBorder="1" applyAlignment="1"/>
    <xf numFmtId="164" fontId="5" fillId="0" borderId="0" xfId="0" applyNumberFormat="1" applyFont="1"/>
    <xf numFmtId="14" fontId="3" fillId="0" borderId="0" xfId="0" applyNumberFormat="1" applyFont="1" applyFill="1"/>
    <xf numFmtId="14" fontId="3" fillId="0" borderId="0" xfId="0" applyNumberFormat="1" applyFont="1"/>
    <xf numFmtId="0" fontId="30" fillId="0" borderId="0" xfId="0" applyFont="1"/>
    <xf numFmtId="0" fontId="30" fillId="0" borderId="0" xfId="0" applyFont="1" applyAlignment="1">
      <alignment horizontal="right"/>
    </xf>
    <xf numFmtId="164" fontId="30" fillId="0" borderId="0" xfId="0" applyNumberFormat="1" applyFont="1"/>
    <xf numFmtId="164" fontId="30" fillId="0" borderId="0" xfId="1" applyNumberFormat="1" applyFont="1"/>
    <xf numFmtId="43" fontId="2" fillId="8" borderId="8" xfId="1" applyFont="1" applyFill="1" applyBorder="1"/>
    <xf numFmtId="43" fontId="2" fillId="8" borderId="1" xfId="1" applyFont="1" applyFill="1" applyBorder="1"/>
    <xf numFmtId="164" fontId="2" fillId="10" borderId="1" xfId="1" applyNumberFormat="1" applyFont="1" applyFill="1" applyBorder="1"/>
    <xf numFmtId="0" fontId="3" fillId="10" borderId="0" xfId="0" applyFont="1" applyFill="1"/>
    <xf numFmtId="0" fontId="13" fillId="0" borderId="0" xfId="0" applyFont="1" applyFill="1" applyAlignment="1">
      <alignment horizontal="center"/>
    </xf>
    <xf numFmtId="164" fontId="9" fillId="0" borderId="1" xfId="1" applyNumberFormat="1" applyFont="1" applyFill="1" applyBorder="1"/>
    <xf numFmtId="164" fontId="12" fillId="0" borderId="1" xfId="1" applyNumberFormat="1" applyFont="1" applyFill="1" applyBorder="1"/>
    <xf numFmtId="43" fontId="11" fillId="0" borderId="8" xfId="1" applyFont="1" applyFill="1" applyBorder="1"/>
    <xf numFmtId="164" fontId="11" fillId="0" borderId="8" xfId="1" applyNumberFormat="1" applyFont="1" applyFill="1" applyBorder="1"/>
    <xf numFmtId="0" fontId="2" fillId="11" borderId="8" xfId="0" applyFont="1" applyFill="1" applyBorder="1"/>
    <xf numFmtId="43" fontId="2" fillId="11" borderId="8" xfId="1" applyFont="1" applyFill="1" applyBorder="1"/>
    <xf numFmtId="14" fontId="2" fillId="11" borderId="1" xfId="0" applyNumberFormat="1" applyFont="1" applyFill="1" applyBorder="1" applyAlignment="1">
      <alignment horizontal="center"/>
    </xf>
    <xf numFmtId="164" fontId="2" fillId="11" borderId="8" xfId="1" applyNumberFormat="1" applyFont="1" applyFill="1" applyBorder="1"/>
    <xf numFmtId="164" fontId="23" fillId="11" borderId="8" xfId="1" applyNumberFormat="1" applyFont="1" applyFill="1" applyBorder="1"/>
    <xf numFmtId="0" fontId="2" fillId="11" borderId="0" xfId="0" applyFont="1" applyFill="1"/>
    <xf numFmtId="0" fontId="2" fillId="11" borderId="8" xfId="0" applyFont="1" applyFill="1" applyBorder="1" applyAlignment="1">
      <alignment horizontal="center"/>
    </xf>
    <xf numFmtId="14" fontId="2" fillId="11" borderId="8" xfId="0" applyNumberFormat="1" applyFont="1" applyFill="1" applyBorder="1" applyAlignment="1">
      <alignment horizontal="center"/>
    </xf>
    <xf numFmtId="43" fontId="2" fillId="11" borderId="1" xfId="1" applyFont="1" applyFill="1" applyBorder="1"/>
    <xf numFmtId="14" fontId="2" fillId="11" borderId="8" xfId="1" applyNumberFormat="1" applyFont="1" applyFill="1" applyBorder="1"/>
    <xf numFmtId="0" fontId="2" fillId="11" borderId="1" xfId="0" applyFont="1" applyFill="1" applyBorder="1"/>
    <xf numFmtId="164" fontId="2" fillId="11" borderId="1" xfId="1" applyNumberFormat="1" applyFont="1" applyFill="1" applyBorder="1"/>
    <xf numFmtId="0" fontId="12" fillId="0" borderId="0" xfId="0" applyFont="1" applyFill="1"/>
    <xf numFmtId="0" fontId="4" fillId="0" borderId="0" xfId="0" applyFont="1" applyFill="1"/>
    <xf numFmtId="0" fontId="2" fillId="12" borderId="0" xfId="0" applyFont="1" applyFill="1"/>
    <xf numFmtId="0" fontId="2" fillId="8" borderId="0" xfId="0" applyFont="1" applyFill="1"/>
    <xf numFmtId="43" fontId="2" fillId="12" borderId="8" xfId="1" applyFont="1" applyFill="1" applyBorder="1"/>
    <xf numFmtId="164" fontId="2" fillId="11" borderId="0" xfId="1" applyNumberFormat="1" applyFont="1" applyFill="1"/>
    <xf numFmtId="164" fontId="2" fillId="11" borderId="0" xfId="0" applyNumberFormat="1" applyFont="1" applyFill="1"/>
    <xf numFmtId="0" fontId="2" fillId="2" borderId="8" xfId="0" applyFont="1" applyFill="1" applyBorder="1"/>
    <xf numFmtId="0" fontId="2" fillId="12" borderId="1" xfId="0" applyFont="1" applyFill="1" applyBorder="1"/>
    <xf numFmtId="0" fontId="2" fillId="12" borderId="8" xfId="0" applyFont="1" applyFill="1" applyBorder="1"/>
    <xf numFmtId="164" fontId="3" fillId="11" borderId="1" xfId="1" applyNumberFormat="1" applyFont="1" applyFill="1" applyBorder="1"/>
    <xf numFmtId="43" fontId="2" fillId="13" borderId="1" xfId="1" applyFont="1" applyFill="1" applyBorder="1"/>
    <xf numFmtId="14" fontId="2" fillId="13" borderId="8" xfId="0" applyNumberFormat="1" applyFont="1" applyFill="1" applyBorder="1" applyAlignment="1">
      <alignment horizontal="center"/>
    </xf>
    <xf numFmtId="0" fontId="2" fillId="13" borderId="0" xfId="0" applyFont="1" applyFill="1"/>
    <xf numFmtId="43" fontId="11" fillId="0" borderId="0" xfId="1" applyFont="1" applyFill="1"/>
    <xf numFmtId="14" fontId="2" fillId="13" borderId="1" xfId="0" applyNumberFormat="1" applyFont="1" applyFill="1" applyBorder="1" applyAlignment="1">
      <alignment horizontal="center"/>
    </xf>
    <xf numFmtId="0" fontId="3" fillId="7" borderId="8" xfId="0" applyFont="1" applyFill="1" applyBorder="1"/>
    <xf numFmtId="164" fontId="2" fillId="7" borderId="1" xfId="1" applyNumberFormat="1" applyFont="1" applyFill="1" applyBorder="1"/>
    <xf numFmtId="43" fontId="3" fillId="11" borderId="1" xfId="1" applyFont="1" applyFill="1" applyBorder="1"/>
    <xf numFmtId="164" fontId="2" fillId="13" borderId="1" xfId="1" applyNumberFormat="1" applyFont="1" applyFill="1" applyBorder="1"/>
    <xf numFmtId="0" fontId="5" fillId="0" borderId="0" xfId="0" applyFont="1"/>
    <xf numFmtId="43" fontId="11" fillId="11" borderId="1" xfId="1" applyFont="1" applyFill="1" applyBorder="1"/>
    <xf numFmtId="164" fontId="11" fillId="11" borderId="1" xfId="1" applyNumberFormat="1" applyFont="1" applyFill="1" applyBorder="1"/>
    <xf numFmtId="0" fontId="2" fillId="11" borderId="0" xfId="0" applyFont="1" applyFill="1" applyAlignment="1">
      <alignment horizontal="center"/>
    </xf>
    <xf numFmtId="0" fontId="2" fillId="11" borderId="0" xfId="0" applyFont="1" applyFill="1" applyBorder="1" applyAlignment="1">
      <alignment horizontal="left"/>
    </xf>
    <xf numFmtId="43" fontId="5" fillId="0" borderId="0" xfId="1" applyFont="1"/>
    <xf numFmtId="43" fontId="31" fillId="0" borderId="0" xfId="1" applyFont="1" applyFill="1"/>
    <xf numFmtId="43" fontId="11" fillId="0" borderId="0" xfId="1" applyFont="1"/>
    <xf numFmtId="164" fontId="3" fillId="0" borderId="0" xfId="0" applyNumberFormat="1" applyFont="1"/>
    <xf numFmtId="43" fontId="2" fillId="0" borderId="0" xfId="0" applyNumberFormat="1" applyFont="1"/>
    <xf numFmtId="43" fontId="6" fillId="0" borderId="0" xfId="0" applyNumberFormat="1" applyFont="1" applyFill="1"/>
    <xf numFmtId="164" fontId="2" fillId="13" borderId="0" xfId="0" applyNumberFormat="1" applyFont="1" applyFill="1"/>
    <xf numFmtId="0" fontId="2" fillId="13" borderId="8" xfId="0" applyFont="1" applyFill="1" applyBorder="1"/>
    <xf numFmtId="164" fontId="2" fillId="13" borderId="8" xfId="1" applyNumberFormat="1" applyFont="1" applyFill="1" applyBorder="1"/>
    <xf numFmtId="43" fontId="2" fillId="13" borderId="8" xfId="1" applyFont="1" applyFill="1" applyBorder="1"/>
    <xf numFmtId="43" fontId="3" fillId="13" borderId="1" xfId="1" applyFont="1" applyFill="1" applyBorder="1"/>
    <xf numFmtId="43" fontId="5" fillId="13" borderId="0" xfId="1" applyFont="1" applyFill="1"/>
    <xf numFmtId="0" fontId="2" fillId="14" borderId="0" xfId="0" applyFont="1" applyFill="1"/>
    <xf numFmtId="0" fontId="2" fillId="14" borderId="1" xfId="0" applyFont="1" applyFill="1" applyBorder="1"/>
    <xf numFmtId="43" fontId="2" fillId="14" borderId="1" xfId="1" applyFont="1" applyFill="1" applyBorder="1"/>
    <xf numFmtId="14" fontId="2" fillId="14" borderId="8" xfId="0" applyNumberFormat="1" applyFont="1" applyFill="1" applyBorder="1" applyAlignment="1">
      <alignment horizontal="center"/>
    </xf>
    <xf numFmtId="43" fontId="2" fillId="14" borderId="8" xfId="1" applyFont="1" applyFill="1" applyBorder="1"/>
    <xf numFmtId="164" fontId="2" fillId="14" borderId="8" xfId="1" applyNumberFormat="1" applyFont="1" applyFill="1" applyBorder="1"/>
    <xf numFmtId="164" fontId="2" fillId="14" borderId="1" xfId="1" applyNumberFormat="1" applyFont="1" applyFill="1" applyBorder="1"/>
    <xf numFmtId="0" fontId="29" fillId="14" borderId="0" xfId="0" applyFont="1" applyFill="1"/>
    <xf numFmtId="0" fontId="2" fillId="14" borderId="8" xfId="0" applyFont="1" applyFill="1" applyBorder="1"/>
    <xf numFmtId="14" fontId="2" fillId="11" borderId="8" xfId="0" applyNumberFormat="1" applyFont="1" applyFill="1" applyBorder="1"/>
    <xf numFmtId="43" fontId="5" fillId="0" borderId="0" xfId="1" applyFont="1" applyFill="1"/>
    <xf numFmtId="0" fontId="32" fillId="0" borderId="0" xfId="0" applyFont="1" applyFill="1"/>
    <xf numFmtId="0" fontId="33" fillId="0" borderId="0" xfId="0" applyFont="1"/>
    <xf numFmtId="43" fontId="31" fillId="12" borderId="0" xfId="1" applyFont="1" applyFill="1"/>
    <xf numFmtId="0" fontId="2" fillId="0" borderId="0" xfId="0" applyFont="1" applyBorder="1" applyAlignment="1">
      <alignment wrapText="1"/>
    </xf>
    <xf numFmtId="0" fontId="2" fillId="0" borderId="0" xfId="0" applyFont="1" applyAlignment="1">
      <alignment wrapText="1"/>
    </xf>
    <xf numFmtId="0" fontId="3" fillId="0" borderId="12" xfId="0" applyFont="1" applyBorder="1" applyAlignment="1">
      <alignment wrapText="1"/>
    </xf>
    <xf numFmtId="164" fontId="11" fillId="13" borderId="1" xfId="1" applyNumberFormat="1" applyFont="1" applyFill="1" applyBorder="1"/>
    <xf numFmtId="43" fontId="11" fillId="13" borderId="1" xfId="1" applyFont="1" applyFill="1" applyBorder="1"/>
    <xf numFmtId="43" fontId="17" fillId="0" borderId="2" xfId="1" applyFont="1" applyBorder="1" applyAlignment="1">
      <alignment horizontal="center"/>
    </xf>
    <xf numFmtId="43" fontId="17" fillId="0" borderId="3" xfId="1" applyFont="1" applyBorder="1" applyAlignment="1">
      <alignment horizontal="center"/>
    </xf>
    <xf numFmtId="43" fontId="18" fillId="0" borderId="13" xfId="1" applyFont="1" applyFill="1" applyBorder="1" applyAlignment="1">
      <alignment horizontal="center"/>
    </xf>
    <xf numFmtId="43" fontId="18" fillId="0" borderId="5" xfId="1" applyFont="1" applyFill="1" applyBorder="1" applyAlignment="1">
      <alignment horizontal="center"/>
    </xf>
    <xf numFmtId="43" fontId="21" fillId="0" borderId="13" xfId="1" applyFont="1" applyFill="1" applyBorder="1" applyAlignment="1">
      <alignment horizontal="center"/>
    </xf>
    <xf numFmtId="43" fontId="21" fillId="0" borderId="5" xfId="1" applyFont="1" applyFill="1" applyBorder="1" applyAlignment="1">
      <alignment horizontal="center"/>
    </xf>
    <xf numFmtId="43" fontId="20" fillId="0" borderId="13" xfId="1" applyFont="1" applyFill="1" applyBorder="1" applyAlignment="1">
      <alignment horizontal="center"/>
    </xf>
    <xf numFmtId="43" fontId="20" fillId="0" borderId="5" xfId="1" applyFont="1" applyFill="1" applyBorder="1" applyAlignment="1">
      <alignment horizontal="center"/>
    </xf>
    <xf numFmtId="0" fontId="3" fillId="13" borderId="14" xfId="0" applyFont="1" applyFill="1" applyBorder="1" applyAlignment="1">
      <alignment horizontal="center"/>
    </xf>
    <xf numFmtId="0" fontId="3" fillId="13" borderId="12" xfId="0" applyFont="1" applyFill="1" applyBorder="1" applyAlignment="1">
      <alignment horizontal="center"/>
    </xf>
    <xf numFmtId="0" fontId="3" fillId="13" borderId="15" xfId="0" applyFont="1" applyFill="1" applyBorder="1" applyAlignment="1">
      <alignment horizontal="center"/>
    </xf>
    <xf numFmtId="0" fontId="3" fillId="5" borderId="12" xfId="0" applyFont="1" applyFill="1" applyBorder="1" applyAlignment="1">
      <alignment horizontal="center"/>
    </xf>
    <xf numFmtId="43" fontId="5" fillId="0" borderId="13" xfId="1" applyFont="1" applyBorder="1" applyAlignment="1">
      <alignment horizontal="center"/>
    </xf>
    <xf numFmtId="43" fontId="5" fillId="0" borderId="5" xfId="1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6" fillId="0" borderId="4" xfId="0" applyFont="1" applyBorder="1" applyAlignment="1">
      <alignment horizontal="right"/>
    </xf>
    <xf numFmtId="0" fontId="6" fillId="0" borderId="5" xfId="0" applyFont="1" applyBorder="1" applyAlignment="1">
      <alignment horizontal="right"/>
    </xf>
    <xf numFmtId="0" fontId="2" fillId="0" borderId="9" xfId="0" applyFont="1" applyBorder="1" applyAlignment="1">
      <alignment horizontal="center" wrapText="1"/>
    </xf>
    <xf numFmtId="0" fontId="2" fillId="0" borderId="11" xfId="0" applyFont="1" applyBorder="1" applyAlignment="1">
      <alignment horizontal="center" wrapText="1"/>
    </xf>
    <xf numFmtId="0" fontId="2" fillId="0" borderId="2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6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43" fontId="21" fillId="0" borderId="13" xfId="1" applyFont="1" applyFill="1" applyBorder="1" applyAlignment="1">
      <alignment horizontal="center" wrapText="1"/>
    </xf>
    <xf numFmtId="43" fontId="21" fillId="0" borderId="5" xfId="1" applyFont="1" applyFill="1" applyBorder="1" applyAlignment="1">
      <alignment horizontal="center" wrapText="1"/>
    </xf>
    <xf numFmtId="43" fontId="20" fillId="0" borderId="13" xfId="1" applyFont="1" applyFill="1" applyBorder="1" applyAlignment="1">
      <alignment horizontal="center" wrapText="1"/>
    </xf>
    <xf numFmtId="43" fontId="20" fillId="0" borderId="5" xfId="1" applyFont="1" applyFill="1" applyBorder="1" applyAlignment="1">
      <alignment horizontal="center" wrapText="1"/>
    </xf>
    <xf numFmtId="43" fontId="18" fillId="0" borderId="13" xfId="1" applyFont="1" applyFill="1" applyBorder="1" applyAlignment="1">
      <alignment horizontal="center" wrapText="1"/>
    </xf>
    <xf numFmtId="43" fontId="18" fillId="0" borderId="5" xfId="1" applyFont="1" applyFill="1" applyBorder="1" applyAlignment="1">
      <alignment horizontal="center" wrapText="1"/>
    </xf>
    <xf numFmtId="43" fontId="17" fillId="0" borderId="2" xfId="1" applyFont="1" applyBorder="1" applyAlignment="1">
      <alignment horizontal="center" wrapText="1"/>
    </xf>
    <xf numFmtId="43" fontId="17" fillId="0" borderId="3" xfId="1" applyFont="1" applyBorder="1" applyAlignment="1">
      <alignment horizontal="center" wrapText="1"/>
    </xf>
    <xf numFmtId="0" fontId="2" fillId="0" borderId="2" xfId="0" applyFont="1" applyFill="1" applyBorder="1" applyAlignment="1">
      <alignment horizontal="center" wrapText="1"/>
    </xf>
    <xf numFmtId="0" fontId="2" fillId="0" borderId="6" xfId="0" applyFont="1" applyFill="1" applyBorder="1" applyAlignment="1">
      <alignment horizontal="center" wrapText="1"/>
    </xf>
    <xf numFmtId="0" fontId="2" fillId="0" borderId="3" xfId="0" applyFont="1" applyFill="1" applyBorder="1" applyAlignment="1">
      <alignment horizontal="center" wrapText="1"/>
    </xf>
    <xf numFmtId="0" fontId="3" fillId="13" borderId="14" xfId="0" applyFont="1" applyFill="1" applyBorder="1" applyAlignment="1">
      <alignment horizontal="center" wrapText="1"/>
    </xf>
    <xf numFmtId="0" fontId="3" fillId="13" borderId="12" xfId="0" applyFont="1" applyFill="1" applyBorder="1" applyAlignment="1">
      <alignment horizontal="center" wrapText="1"/>
    </xf>
    <xf numFmtId="0" fontId="3" fillId="13" borderId="15" xfId="0" applyFont="1" applyFill="1" applyBorder="1" applyAlignment="1">
      <alignment horizontal="center" wrapText="1"/>
    </xf>
    <xf numFmtId="0" fontId="3" fillId="0" borderId="14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5" borderId="12" xfId="0" applyFont="1" applyFill="1" applyBorder="1" applyAlignment="1">
      <alignment horizontal="center" wrapText="1"/>
    </xf>
    <xf numFmtId="0" fontId="9" fillId="0" borderId="9" xfId="0" applyFont="1" applyBorder="1" applyAlignment="1">
      <alignment horizontal="center" wrapText="1"/>
    </xf>
    <xf numFmtId="0" fontId="9" fillId="0" borderId="11" xfId="0" applyFont="1" applyBorder="1" applyAlignment="1">
      <alignment horizontal="center" wrapText="1"/>
    </xf>
    <xf numFmtId="43" fontId="14" fillId="0" borderId="13" xfId="1" applyFont="1" applyBorder="1" applyAlignment="1">
      <alignment horizontal="center" wrapText="1"/>
    </xf>
    <xf numFmtId="43" fontId="14" fillId="0" borderId="5" xfId="1" applyFont="1" applyBorder="1" applyAlignment="1">
      <alignment horizontal="center" wrapText="1"/>
    </xf>
  </cellXfs>
  <cellStyles count="2">
    <cellStyle name="Κανονικό" xfId="0" builtinId="0"/>
    <cellStyle name="Κόμμα" xfId="1" builtinId="3"/>
  </cellStyles>
  <dxfs count="0"/>
  <tableStyles count="0" defaultTableStyle="TableStyleMedium9" defaultPivotStyle="PivotStyleLight16"/>
  <colors>
    <mruColors>
      <color rgb="FF00FF00"/>
      <color rgb="FFFF99FF"/>
      <color rgb="FF00FFFF"/>
      <color rgb="FFFF66FF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381"/>
  <sheetViews>
    <sheetView tabSelected="1" zoomScale="80" zoomScaleNormal="80" workbookViewId="0">
      <pane ySplit="3" topLeftCell="A76" activePane="bottomLeft" state="frozen"/>
      <selection pane="bottomLeft" activeCell="S89" sqref="S89"/>
    </sheetView>
  </sheetViews>
  <sheetFormatPr defaultRowHeight="12.75"/>
  <cols>
    <col min="1" max="1" width="12.88671875" style="1" customWidth="1"/>
    <col min="2" max="2" width="10.77734375" style="1" customWidth="1"/>
    <col min="3" max="3" width="8.77734375" style="1" customWidth="1"/>
    <col min="4" max="4" width="10.6640625" style="1" bestFit="1" customWidth="1"/>
    <col min="5" max="5" width="11.6640625" style="1" customWidth="1"/>
    <col min="6" max="6" width="11.33203125" style="21" customWidth="1"/>
    <col min="7" max="7" width="11.44140625" style="21" customWidth="1"/>
    <col min="8" max="8" width="12" style="21" customWidth="1"/>
    <col min="9" max="9" width="11" style="21" customWidth="1"/>
    <col min="10" max="12" width="12.21875" style="21" customWidth="1"/>
    <col min="13" max="13" width="10.77734375" style="1" customWidth="1"/>
    <col min="14" max="14" width="11.5546875" style="1" bestFit="1" customWidth="1"/>
    <col min="15" max="15" width="10.5546875" style="1" customWidth="1"/>
    <col min="16" max="16" width="11" style="54" customWidth="1"/>
    <col min="17" max="18" width="11" style="1" customWidth="1"/>
    <col min="19" max="19" width="11.109375" style="1" customWidth="1"/>
    <col min="20" max="20" width="11.21875" style="54" customWidth="1"/>
    <col min="21" max="21" width="12.5546875" style="1" customWidth="1"/>
    <col min="22" max="22" width="13.21875" style="1" customWidth="1"/>
    <col min="23" max="23" width="11.88671875" style="1" customWidth="1"/>
    <col min="24" max="24" width="7.44140625" style="1" bestFit="1" customWidth="1"/>
    <col min="25" max="25" width="10" style="1" bestFit="1" customWidth="1"/>
    <col min="26" max="16384" width="8.88671875" style="1"/>
  </cols>
  <sheetData>
    <row r="1" spans="1:25">
      <c r="A1" s="204" t="s">
        <v>0</v>
      </c>
      <c r="B1" s="211" t="s">
        <v>1</v>
      </c>
      <c r="C1" s="212"/>
      <c r="D1" s="213"/>
      <c r="E1" s="198" t="s">
        <v>288</v>
      </c>
      <c r="F1" s="199"/>
      <c r="G1" s="199"/>
      <c r="H1" s="199"/>
      <c r="I1" s="199"/>
      <c r="J1" s="199"/>
      <c r="K1" s="199"/>
      <c r="L1" s="200"/>
      <c r="M1" s="198" t="s">
        <v>289</v>
      </c>
      <c r="N1" s="199"/>
      <c r="O1" s="201" t="s">
        <v>177</v>
      </c>
      <c r="P1" s="201"/>
      <c r="Q1" s="105"/>
      <c r="R1" s="105"/>
      <c r="S1" s="105"/>
      <c r="T1" s="105"/>
    </row>
    <row r="2" spans="1:25" ht="12.75" customHeight="1">
      <c r="A2" s="205"/>
      <c r="B2" s="209" t="s">
        <v>175</v>
      </c>
      <c r="C2" s="209" t="s">
        <v>176</v>
      </c>
      <c r="D2" s="209" t="s">
        <v>167</v>
      </c>
      <c r="E2" s="202" t="s">
        <v>2</v>
      </c>
      <c r="F2" s="203"/>
      <c r="G2" s="194" t="s">
        <v>116</v>
      </c>
      <c r="H2" s="195"/>
      <c r="I2" s="194" t="s">
        <v>115</v>
      </c>
      <c r="J2" s="195"/>
      <c r="K2" s="196" t="s">
        <v>85</v>
      </c>
      <c r="L2" s="197"/>
      <c r="M2" s="192" t="s">
        <v>170</v>
      </c>
      <c r="N2" s="193"/>
      <c r="O2" s="192" t="s">
        <v>77</v>
      </c>
      <c r="P2" s="193"/>
      <c r="Q2" s="192" t="s">
        <v>95</v>
      </c>
      <c r="R2" s="193"/>
      <c r="S2" s="190" t="s">
        <v>86</v>
      </c>
      <c r="T2" s="191"/>
      <c r="U2" s="2"/>
      <c r="V2" s="142" t="s">
        <v>299</v>
      </c>
      <c r="Y2" s="60"/>
    </row>
    <row r="3" spans="1:25" ht="25.5" customHeight="1" thickBot="1">
      <c r="A3" s="206"/>
      <c r="B3" s="210"/>
      <c r="C3" s="210"/>
      <c r="D3" s="210"/>
      <c r="E3" s="43" t="s">
        <v>45</v>
      </c>
      <c r="F3" s="57" t="s">
        <v>65</v>
      </c>
      <c r="G3" s="45" t="s">
        <v>45</v>
      </c>
      <c r="H3" s="45" t="s">
        <v>65</v>
      </c>
      <c r="I3" s="45" t="s">
        <v>45</v>
      </c>
      <c r="J3" s="45" t="s">
        <v>65</v>
      </c>
      <c r="K3" s="44" t="s">
        <v>45</v>
      </c>
      <c r="L3" s="62" t="s">
        <v>65</v>
      </c>
      <c r="M3" s="47" t="s">
        <v>45</v>
      </c>
      <c r="N3" s="47" t="s">
        <v>65</v>
      </c>
      <c r="O3" s="47" t="s">
        <v>45</v>
      </c>
      <c r="P3" s="65" t="s">
        <v>65</v>
      </c>
      <c r="Q3" s="47" t="s">
        <v>45</v>
      </c>
      <c r="R3" s="47" t="s">
        <v>65</v>
      </c>
      <c r="S3" s="46" t="s">
        <v>45</v>
      </c>
      <c r="T3" s="48" t="s">
        <v>65</v>
      </c>
      <c r="U3" s="2"/>
      <c r="Y3" s="61"/>
    </row>
    <row r="4" spans="1:25">
      <c r="A4" s="22" t="s">
        <v>4</v>
      </c>
      <c r="B4" s="3">
        <f>'204-283σ'!B33</f>
        <v>20658.052898019076</v>
      </c>
      <c r="C4" s="103" t="s">
        <v>172</v>
      </c>
      <c r="D4" s="82">
        <v>45666</v>
      </c>
      <c r="E4" s="3"/>
      <c r="F4" s="49"/>
      <c r="G4" s="3"/>
      <c r="H4" s="3"/>
      <c r="I4" s="3"/>
      <c r="J4" s="3"/>
      <c r="K4" s="49"/>
      <c r="L4" s="49"/>
      <c r="M4" s="3"/>
      <c r="N4" s="3"/>
      <c r="O4" s="3"/>
      <c r="P4" s="49"/>
      <c r="Q4" s="3"/>
      <c r="R4" s="3"/>
      <c r="S4" s="3">
        <f t="shared" ref="S4:S13" si="0">B4</f>
        <v>20658.052898019076</v>
      </c>
      <c r="T4" s="49" t="s">
        <v>186</v>
      </c>
      <c r="U4" s="79"/>
      <c r="V4" s="4" t="s">
        <v>35</v>
      </c>
      <c r="X4" s="29"/>
    </row>
    <row r="5" spans="1:25">
      <c r="A5" s="22" t="s">
        <v>130</v>
      </c>
      <c r="B5" s="168">
        <v>3684.72</v>
      </c>
      <c r="C5" s="22"/>
      <c r="D5" s="149">
        <v>45882</v>
      </c>
      <c r="E5" s="3"/>
      <c r="F5" s="49"/>
      <c r="G5" s="3"/>
      <c r="H5" s="3"/>
      <c r="I5" s="3"/>
      <c r="J5" s="3"/>
      <c r="K5" s="3"/>
      <c r="L5" s="49"/>
      <c r="M5" s="3"/>
      <c r="N5" s="3"/>
      <c r="O5" s="3"/>
      <c r="P5" s="49"/>
      <c r="Q5" s="3"/>
      <c r="R5" s="3"/>
      <c r="S5" s="168">
        <f t="shared" si="0"/>
        <v>3684.72</v>
      </c>
      <c r="T5" s="167">
        <v>17066</v>
      </c>
      <c r="U5" s="11" t="s">
        <v>146</v>
      </c>
      <c r="X5" s="11"/>
    </row>
    <row r="6" spans="1:25">
      <c r="A6" s="22" t="s">
        <v>131</v>
      </c>
      <c r="B6" s="168">
        <v>11839.83</v>
      </c>
      <c r="C6" s="22"/>
      <c r="D6" s="149">
        <v>45882</v>
      </c>
      <c r="E6" s="5"/>
      <c r="F6" s="5"/>
      <c r="G6" s="3"/>
      <c r="H6" s="3"/>
      <c r="I6" s="3"/>
      <c r="J6" s="3"/>
      <c r="K6" s="3"/>
      <c r="L6" s="49"/>
      <c r="M6" s="3"/>
      <c r="N6" s="3"/>
      <c r="O6" s="3"/>
      <c r="P6" s="49"/>
      <c r="Q6" s="3"/>
      <c r="R6" s="3"/>
      <c r="S6" s="168">
        <f t="shared" si="0"/>
        <v>11839.83</v>
      </c>
      <c r="T6" s="167">
        <v>54837</v>
      </c>
      <c r="U6" s="11" t="s">
        <v>146</v>
      </c>
      <c r="X6" s="11"/>
    </row>
    <row r="7" spans="1:25" s="11" customFormat="1">
      <c r="A7" s="22" t="s">
        <v>182</v>
      </c>
      <c r="B7" s="3">
        <v>135.04</v>
      </c>
      <c r="C7" s="22"/>
      <c r="D7" s="6">
        <v>45660</v>
      </c>
      <c r="E7" s="3"/>
      <c r="F7" s="49"/>
      <c r="G7" s="3"/>
      <c r="H7" s="3"/>
      <c r="I7" s="3"/>
      <c r="J7" s="3"/>
      <c r="K7" s="3"/>
      <c r="L7" s="49"/>
      <c r="M7" s="3"/>
      <c r="N7" s="3"/>
      <c r="O7" s="3"/>
      <c r="P7" s="49"/>
      <c r="Q7" s="3"/>
      <c r="R7" s="3"/>
      <c r="S7" s="3">
        <f t="shared" si="0"/>
        <v>135.04</v>
      </c>
      <c r="T7" s="49">
        <v>20479</v>
      </c>
      <c r="U7" s="100" t="s">
        <v>147</v>
      </c>
      <c r="V7" s="142" t="s">
        <v>299</v>
      </c>
    </row>
    <row r="8" spans="1:25" s="11" customFormat="1">
      <c r="A8" s="22" t="s">
        <v>180</v>
      </c>
      <c r="B8" s="3">
        <v>7.58</v>
      </c>
      <c r="C8" s="22"/>
      <c r="D8" s="6">
        <v>45613</v>
      </c>
      <c r="E8" s="3"/>
      <c r="F8" s="49"/>
      <c r="G8" s="3"/>
      <c r="H8" s="3"/>
      <c r="I8" s="3"/>
      <c r="J8" s="3"/>
      <c r="K8" s="3"/>
      <c r="L8" s="49"/>
      <c r="M8" s="3"/>
      <c r="N8" s="3"/>
      <c r="O8" s="3"/>
      <c r="P8" s="49"/>
      <c r="Q8" s="3"/>
      <c r="R8" s="3"/>
      <c r="S8" s="3">
        <f t="shared" si="0"/>
        <v>7.58</v>
      </c>
      <c r="T8" s="49">
        <v>9911</v>
      </c>
      <c r="U8" s="100" t="s">
        <v>147</v>
      </c>
      <c r="V8" s="142" t="s">
        <v>299</v>
      </c>
    </row>
    <row r="9" spans="1:25" s="11" customFormat="1">
      <c r="A9" s="22" t="s">
        <v>181</v>
      </c>
      <c r="B9" s="3">
        <v>4</v>
      </c>
      <c r="C9" s="22"/>
      <c r="D9" s="6">
        <v>45613</v>
      </c>
      <c r="E9" s="3"/>
      <c r="F9" s="49"/>
      <c r="G9" s="3"/>
      <c r="H9" s="3"/>
      <c r="I9" s="3"/>
      <c r="J9" s="3"/>
      <c r="K9" s="3"/>
      <c r="L9" s="49"/>
      <c r="M9" s="3"/>
      <c r="N9" s="3"/>
      <c r="O9" s="3"/>
      <c r="P9" s="49"/>
      <c r="Q9" s="3"/>
      <c r="R9" s="3"/>
      <c r="S9" s="3">
        <f t="shared" si="0"/>
        <v>4</v>
      </c>
      <c r="T9" s="49">
        <v>721</v>
      </c>
      <c r="U9" s="100" t="s">
        <v>147</v>
      </c>
      <c r="V9" s="142" t="s">
        <v>299</v>
      </c>
    </row>
    <row r="10" spans="1:25">
      <c r="A10" s="22" t="s">
        <v>179</v>
      </c>
      <c r="B10" s="3">
        <v>128.15</v>
      </c>
      <c r="C10" s="22"/>
      <c r="D10" s="82">
        <v>45666</v>
      </c>
      <c r="E10" s="3"/>
      <c r="F10" s="3"/>
      <c r="G10" s="3"/>
      <c r="H10" s="3"/>
      <c r="I10" s="3"/>
      <c r="J10" s="3"/>
      <c r="K10" s="10"/>
      <c r="L10" s="49"/>
      <c r="M10" s="3"/>
      <c r="N10" s="3"/>
      <c r="O10" s="3"/>
      <c r="P10" s="49"/>
      <c r="Q10" s="3"/>
      <c r="R10" s="3"/>
      <c r="S10" s="3">
        <f t="shared" si="0"/>
        <v>128.15</v>
      </c>
      <c r="T10" s="49">
        <v>17095</v>
      </c>
      <c r="U10" s="100" t="s">
        <v>147</v>
      </c>
      <c r="X10" s="11"/>
    </row>
    <row r="11" spans="1:25">
      <c r="A11" s="22" t="s">
        <v>33</v>
      </c>
      <c r="B11" s="145">
        <v>101897.22</v>
      </c>
      <c r="C11" s="22"/>
      <c r="D11" s="149">
        <v>45882</v>
      </c>
      <c r="E11" s="5"/>
      <c r="F11" s="58"/>
      <c r="G11" s="3"/>
      <c r="H11" s="3"/>
      <c r="I11" s="3"/>
      <c r="J11" s="3"/>
      <c r="K11" s="5"/>
      <c r="L11" s="5"/>
      <c r="M11" s="3"/>
      <c r="N11" s="3"/>
      <c r="O11" s="3"/>
      <c r="P11" s="49"/>
      <c r="Q11" s="3"/>
      <c r="R11" s="3"/>
      <c r="S11" s="168">
        <f t="shared" si="0"/>
        <v>101897.22</v>
      </c>
      <c r="T11" s="167">
        <v>1049015</v>
      </c>
      <c r="U11" s="100" t="s">
        <v>147</v>
      </c>
      <c r="V11" s="21"/>
      <c r="X11" s="11"/>
    </row>
    <row r="12" spans="1:25" s="11" customFormat="1">
      <c r="A12" s="22" t="s">
        <v>145</v>
      </c>
      <c r="B12" s="3">
        <v>2761.72</v>
      </c>
      <c r="C12" s="22"/>
      <c r="D12" s="149">
        <v>45882</v>
      </c>
      <c r="E12" s="3"/>
      <c r="F12" s="49"/>
      <c r="G12" s="3"/>
      <c r="H12" s="3"/>
      <c r="I12" s="3"/>
      <c r="J12" s="3"/>
      <c r="K12" s="5"/>
      <c r="L12" s="5"/>
      <c r="M12" s="3"/>
      <c r="N12" s="3"/>
      <c r="O12" s="3"/>
      <c r="P12" s="49"/>
      <c r="Q12" s="3"/>
      <c r="R12" s="3"/>
      <c r="S12" s="3">
        <f t="shared" si="0"/>
        <v>2761.72</v>
      </c>
      <c r="T12" s="167">
        <v>35928</v>
      </c>
      <c r="U12" s="100" t="s">
        <v>147</v>
      </c>
      <c r="V12" s="13"/>
    </row>
    <row r="13" spans="1:25">
      <c r="A13" s="22" t="s">
        <v>34</v>
      </c>
      <c r="B13" s="168">
        <v>19024.169999999998</v>
      </c>
      <c r="C13" s="22"/>
      <c r="D13" s="149">
        <v>45882</v>
      </c>
      <c r="E13" s="3"/>
      <c r="F13" s="49"/>
      <c r="G13" s="3"/>
      <c r="H13" s="3"/>
      <c r="I13" s="3"/>
      <c r="J13" s="3"/>
      <c r="K13" s="5"/>
      <c r="L13" s="5"/>
      <c r="M13" s="3"/>
      <c r="N13" s="3"/>
      <c r="O13" s="3"/>
      <c r="P13" s="49"/>
      <c r="Q13" s="3"/>
      <c r="R13" s="3"/>
      <c r="S13" s="168">
        <f t="shared" si="0"/>
        <v>19024.169999999998</v>
      </c>
      <c r="T13" s="167">
        <v>241384</v>
      </c>
      <c r="U13" s="100" t="s">
        <v>147</v>
      </c>
      <c r="V13" s="59" t="s">
        <v>126</v>
      </c>
      <c r="W13" s="59"/>
      <c r="X13" s="11"/>
    </row>
    <row r="14" spans="1:25">
      <c r="A14" s="38" t="s">
        <v>49</v>
      </c>
      <c r="B14" s="39"/>
      <c r="C14" s="38"/>
      <c r="D14" s="40"/>
      <c r="E14" s="39"/>
      <c r="F14" s="50"/>
      <c r="G14" s="39"/>
      <c r="H14" s="39"/>
      <c r="I14" s="39"/>
      <c r="J14" s="39"/>
      <c r="K14" s="39"/>
      <c r="L14" s="50"/>
      <c r="M14" s="39"/>
      <c r="N14" s="39"/>
      <c r="O14" s="39"/>
      <c r="P14" s="50"/>
      <c r="Q14" s="39"/>
      <c r="R14" s="39"/>
      <c r="S14" s="39">
        <v>559106.31999999995</v>
      </c>
      <c r="T14" s="81">
        <v>4409681</v>
      </c>
      <c r="U14" s="101" t="s">
        <v>143</v>
      </c>
      <c r="V14" s="101"/>
      <c r="X14" s="11"/>
      <c r="Y14" s="11"/>
    </row>
    <row r="15" spans="1:25">
      <c r="A15" s="12" t="s">
        <v>56</v>
      </c>
      <c r="B15" s="10">
        <v>11797.06</v>
      </c>
      <c r="C15" s="12"/>
      <c r="D15" s="82">
        <v>45666</v>
      </c>
      <c r="E15" s="10"/>
      <c r="F15" s="51"/>
      <c r="G15" s="10"/>
      <c r="H15" s="10"/>
      <c r="I15" s="10"/>
      <c r="J15" s="10"/>
      <c r="K15" s="10"/>
      <c r="L15" s="51"/>
      <c r="M15" s="10">
        <f>B15</f>
        <v>11797.06</v>
      </c>
      <c r="N15" s="51">
        <v>92460</v>
      </c>
      <c r="O15" s="10"/>
      <c r="P15" s="51"/>
      <c r="Q15" s="10"/>
      <c r="R15" s="10"/>
      <c r="S15" s="10"/>
      <c r="T15" s="51"/>
      <c r="U15" s="101" t="s">
        <v>143</v>
      </c>
      <c r="V15" s="21"/>
      <c r="W15" s="21"/>
      <c r="X15" s="21"/>
      <c r="Y15" s="21"/>
    </row>
    <row r="16" spans="1:25">
      <c r="A16" s="12" t="s">
        <v>57</v>
      </c>
      <c r="B16" s="10">
        <v>22429.16</v>
      </c>
      <c r="C16" s="12"/>
      <c r="D16" s="6">
        <v>44932</v>
      </c>
      <c r="E16" s="10"/>
      <c r="F16" s="51"/>
      <c r="G16" s="10"/>
      <c r="H16" s="10"/>
      <c r="I16" s="10"/>
      <c r="J16" s="10"/>
      <c r="K16" s="10"/>
      <c r="L16" s="51"/>
      <c r="M16" s="68"/>
      <c r="N16" s="70"/>
      <c r="O16" s="10"/>
      <c r="P16" s="51"/>
      <c r="Q16" s="10"/>
      <c r="R16" s="10"/>
      <c r="S16" s="10">
        <v>22429.16</v>
      </c>
      <c r="T16" s="99"/>
      <c r="X16" s="11"/>
      <c r="Y16" s="17"/>
    </row>
    <row r="17" spans="1:25">
      <c r="A17" s="12" t="s">
        <v>190</v>
      </c>
      <c r="B17" s="10">
        <v>360.92</v>
      </c>
      <c r="C17" s="12"/>
      <c r="D17" s="82">
        <v>45666</v>
      </c>
      <c r="E17" s="10"/>
      <c r="F17" s="51"/>
      <c r="G17" s="10"/>
      <c r="H17" s="10"/>
      <c r="I17" s="10"/>
      <c r="J17" s="10"/>
      <c r="K17" s="10"/>
      <c r="L17" s="51"/>
      <c r="M17" s="10">
        <f>B17</f>
        <v>360.92</v>
      </c>
      <c r="N17" s="51">
        <v>8704</v>
      </c>
      <c r="O17" s="10"/>
      <c r="P17" s="51"/>
      <c r="Q17" s="10"/>
      <c r="R17" s="10"/>
      <c r="S17" s="10"/>
      <c r="T17" s="10"/>
      <c r="U17" s="101" t="s">
        <v>143</v>
      </c>
      <c r="X17" s="11"/>
      <c r="Y17" s="17"/>
    </row>
    <row r="18" spans="1:25">
      <c r="A18" s="12" t="s">
        <v>191</v>
      </c>
      <c r="B18" s="10">
        <v>290.49</v>
      </c>
      <c r="C18" s="12"/>
      <c r="D18" s="82">
        <v>45666</v>
      </c>
      <c r="E18" s="10"/>
      <c r="F18" s="51"/>
      <c r="G18" s="10"/>
      <c r="H18" s="10"/>
      <c r="I18" s="10"/>
      <c r="J18" s="10"/>
      <c r="K18" s="10"/>
      <c r="L18" s="51"/>
      <c r="M18" s="68"/>
      <c r="N18" s="70"/>
      <c r="O18" s="10"/>
      <c r="P18" s="51"/>
      <c r="Q18" s="10"/>
      <c r="R18" s="10"/>
      <c r="S18" s="10">
        <f>B18</f>
        <v>290.49</v>
      </c>
      <c r="T18" s="99"/>
      <c r="X18" s="11"/>
      <c r="Y18" s="17"/>
    </row>
    <row r="19" spans="1:25">
      <c r="A19" s="12" t="s">
        <v>58</v>
      </c>
      <c r="B19" s="10">
        <v>1045.3</v>
      </c>
      <c r="C19" s="12"/>
      <c r="D19" s="82">
        <v>45669</v>
      </c>
      <c r="E19" s="10">
        <f>B19</f>
        <v>1045.3</v>
      </c>
      <c r="F19" s="51">
        <v>24167</v>
      </c>
      <c r="G19" s="10"/>
      <c r="H19" s="10"/>
      <c r="I19" s="10"/>
      <c r="J19" s="10"/>
      <c r="K19" s="10"/>
      <c r="L19" s="51"/>
      <c r="M19" s="10"/>
      <c r="N19" s="10"/>
      <c r="O19" s="10"/>
      <c r="P19" s="51"/>
      <c r="Q19" s="10"/>
      <c r="R19" s="10"/>
      <c r="S19" s="10"/>
      <c r="T19" s="51"/>
      <c r="U19" s="101" t="s">
        <v>143</v>
      </c>
      <c r="X19" s="11"/>
      <c r="Y19" s="17"/>
    </row>
    <row r="20" spans="1:25">
      <c r="A20" s="12" t="s">
        <v>59</v>
      </c>
      <c r="B20" s="10">
        <v>32434.03</v>
      </c>
      <c r="C20" s="12"/>
      <c r="D20" s="6">
        <v>44933</v>
      </c>
      <c r="E20" s="3"/>
      <c r="F20" s="49"/>
      <c r="G20" s="3"/>
      <c r="H20" s="3"/>
      <c r="I20" s="3"/>
      <c r="J20" s="3"/>
      <c r="K20" s="3"/>
      <c r="L20" s="49"/>
      <c r="M20" s="3"/>
      <c r="N20" s="3"/>
      <c r="O20" s="3"/>
      <c r="P20" s="49"/>
      <c r="Q20" s="3"/>
      <c r="R20" s="3"/>
      <c r="S20" s="10">
        <v>32434.03</v>
      </c>
      <c r="T20" s="99"/>
      <c r="X20" s="11"/>
      <c r="Y20" s="17"/>
    </row>
    <row r="21" spans="1:25">
      <c r="A21" s="12" t="s">
        <v>60</v>
      </c>
      <c r="B21" s="10">
        <v>3948.7</v>
      </c>
      <c r="C21" s="12"/>
      <c r="D21" s="82">
        <v>45669</v>
      </c>
      <c r="E21" s="10">
        <f>B21</f>
        <v>3948.7</v>
      </c>
      <c r="F21" s="49">
        <v>26742</v>
      </c>
      <c r="G21" s="3"/>
      <c r="H21" s="3"/>
      <c r="I21" s="3"/>
      <c r="J21" s="3"/>
      <c r="K21" s="3"/>
      <c r="L21" s="49"/>
      <c r="M21" s="3"/>
      <c r="N21" s="3"/>
      <c r="O21" s="3"/>
      <c r="P21" s="49"/>
      <c r="Q21" s="3"/>
      <c r="R21" s="3"/>
      <c r="S21" s="3"/>
      <c r="T21" s="49"/>
      <c r="U21" s="101" t="s">
        <v>143</v>
      </c>
      <c r="V21" s="26"/>
      <c r="W21" s="25"/>
      <c r="X21" s="25"/>
      <c r="Y21" s="25"/>
    </row>
    <row r="22" spans="1:25">
      <c r="A22" s="12" t="s">
        <v>61</v>
      </c>
      <c r="B22" s="10">
        <v>325</v>
      </c>
      <c r="C22" s="12"/>
      <c r="D22" s="6">
        <v>45154</v>
      </c>
      <c r="E22" s="3"/>
      <c r="F22" s="49"/>
      <c r="G22" s="3"/>
      <c r="H22" s="3"/>
      <c r="I22" s="3"/>
      <c r="J22" s="3"/>
      <c r="K22" s="3"/>
      <c r="L22" s="49"/>
      <c r="M22" s="3"/>
      <c r="N22" s="3"/>
      <c r="O22" s="3"/>
      <c r="P22" s="49"/>
      <c r="Q22" s="3"/>
      <c r="R22" s="3"/>
      <c r="S22" s="10">
        <v>325</v>
      </c>
      <c r="T22" s="99"/>
      <c r="U22" s="7"/>
      <c r="V22" s="26"/>
      <c r="W22" s="25"/>
      <c r="X22" s="25"/>
      <c r="Y22" s="25"/>
    </row>
    <row r="23" spans="1:25" s="11" customFormat="1" ht="13.5" customHeight="1">
      <c r="A23" s="12" t="s">
        <v>43</v>
      </c>
      <c r="B23" s="10">
        <v>240.65</v>
      </c>
      <c r="C23" s="12"/>
      <c r="D23" s="82">
        <v>45669</v>
      </c>
      <c r="E23" s="10"/>
      <c r="F23" s="49"/>
      <c r="G23" s="3"/>
      <c r="H23" s="10"/>
      <c r="I23" s="10"/>
      <c r="J23" s="10"/>
      <c r="K23" s="68"/>
      <c r="L23" s="70"/>
      <c r="M23" s="10">
        <f>B23</f>
        <v>240.65</v>
      </c>
      <c r="N23" s="51">
        <v>2790</v>
      </c>
      <c r="O23" s="10"/>
      <c r="P23" s="51"/>
      <c r="Q23" s="10"/>
      <c r="R23" s="10"/>
      <c r="S23" s="10"/>
      <c r="T23" s="51" t="s">
        <v>202</v>
      </c>
      <c r="U23" s="102" t="s">
        <v>144</v>
      </c>
    </row>
    <row r="24" spans="1:25" s="11" customFormat="1">
      <c r="A24" s="12" t="s">
        <v>44</v>
      </c>
      <c r="B24" s="10">
        <v>1049.96</v>
      </c>
      <c r="C24" s="12"/>
      <c r="D24" s="82">
        <v>45669</v>
      </c>
      <c r="E24" s="10"/>
      <c r="F24" s="51"/>
      <c r="G24" s="3"/>
      <c r="H24" s="10"/>
      <c r="I24" s="10"/>
      <c r="J24" s="10"/>
      <c r="K24" s="10"/>
      <c r="L24" s="51"/>
      <c r="M24" s="68"/>
      <c r="N24" s="70"/>
      <c r="O24" s="10"/>
      <c r="P24" s="51"/>
      <c r="Q24" s="10"/>
      <c r="R24" s="10"/>
      <c r="S24" s="10">
        <f>B24</f>
        <v>1049.96</v>
      </c>
      <c r="T24" s="51">
        <v>12504</v>
      </c>
      <c r="U24" s="102" t="s">
        <v>144</v>
      </c>
    </row>
    <row r="25" spans="1:25" s="11" customFormat="1">
      <c r="A25" s="12" t="s">
        <v>200</v>
      </c>
      <c r="B25" s="10">
        <v>360.92</v>
      </c>
      <c r="C25" s="12"/>
      <c r="D25" s="82">
        <v>45670</v>
      </c>
      <c r="E25" s="10"/>
      <c r="F25" s="51"/>
      <c r="G25" s="3"/>
      <c r="H25" s="10"/>
      <c r="I25" s="10"/>
      <c r="J25" s="10"/>
      <c r="K25" s="68"/>
      <c r="L25" s="70"/>
      <c r="M25" s="10">
        <f>B25</f>
        <v>360.92</v>
      </c>
      <c r="N25" s="10">
        <v>4459</v>
      </c>
      <c r="O25" s="10"/>
      <c r="P25" s="51"/>
      <c r="Q25" s="10"/>
      <c r="R25" s="10"/>
      <c r="S25" s="10"/>
      <c r="T25" s="51" t="s">
        <v>203</v>
      </c>
      <c r="U25" s="102" t="s">
        <v>144</v>
      </c>
    </row>
    <row r="26" spans="1:25" s="11" customFormat="1">
      <c r="A26" s="12" t="s">
        <v>201</v>
      </c>
      <c r="B26" s="10">
        <v>290.49</v>
      </c>
      <c r="C26" s="12"/>
      <c r="D26" s="82">
        <v>45670</v>
      </c>
      <c r="E26" s="10"/>
      <c r="F26" s="51"/>
      <c r="G26" s="3"/>
      <c r="H26" s="10"/>
      <c r="I26" s="10"/>
      <c r="J26" s="10"/>
      <c r="K26" s="10"/>
      <c r="L26" s="51"/>
      <c r="M26" s="68"/>
      <c r="N26" s="70"/>
      <c r="O26" s="10"/>
      <c r="P26" s="51"/>
      <c r="Q26" s="10"/>
      <c r="R26" s="10"/>
      <c r="S26" s="10">
        <f>B26</f>
        <v>290.49</v>
      </c>
      <c r="T26" s="51">
        <v>1083</v>
      </c>
      <c r="U26" s="102" t="s">
        <v>144</v>
      </c>
    </row>
    <row r="27" spans="1:25" s="11" customFormat="1">
      <c r="A27" s="12" t="s">
        <v>13</v>
      </c>
      <c r="B27" s="10">
        <v>2029.79</v>
      </c>
      <c r="C27" s="12"/>
      <c r="D27" s="82">
        <v>45670</v>
      </c>
      <c r="E27" s="68"/>
      <c r="F27" s="70"/>
      <c r="G27" s="3"/>
      <c r="H27" s="10"/>
      <c r="I27" s="10"/>
      <c r="J27" s="10"/>
      <c r="K27" s="10">
        <f>B27</f>
        <v>2029.79</v>
      </c>
      <c r="L27" s="75">
        <v>15259</v>
      </c>
      <c r="M27" s="10"/>
      <c r="N27" s="10"/>
      <c r="O27" s="10"/>
      <c r="P27" s="51"/>
      <c r="Q27" s="10"/>
      <c r="R27" s="10"/>
      <c r="S27" s="10"/>
      <c r="T27" s="51"/>
      <c r="U27" s="102" t="s">
        <v>144</v>
      </c>
    </row>
    <row r="28" spans="1:25">
      <c r="A28" s="12" t="s">
        <v>14</v>
      </c>
      <c r="B28" s="10">
        <v>4331.67</v>
      </c>
      <c r="C28" s="104" t="s">
        <v>174</v>
      </c>
      <c r="D28" s="82">
        <v>45670</v>
      </c>
      <c r="E28" s="3"/>
      <c r="F28" s="49"/>
      <c r="G28" s="3"/>
      <c r="H28" s="3"/>
      <c r="I28" s="3"/>
      <c r="J28" s="3"/>
      <c r="K28" s="3"/>
      <c r="L28" s="49"/>
      <c r="M28" s="3"/>
      <c r="N28" s="3"/>
      <c r="O28" s="3"/>
      <c r="P28" s="49"/>
      <c r="Q28" s="3"/>
      <c r="R28" s="3"/>
      <c r="S28" s="10">
        <f>B28</f>
        <v>4331.67</v>
      </c>
      <c r="T28" s="51">
        <v>51035</v>
      </c>
      <c r="U28" s="102" t="s">
        <v>144</v>
      </c>
    </row>
    <row r="29" spans="1:25">
      <c r="A29" s="12" t="s">
        <v>206</v>
      </c>
      <c r="B29" s="10">
        <v>204.7</v>
      </c>
      <c r="C29" s="104"/>
      <c r="D29" s="82">
        <v>45670</v>
      </c>
      <c r="E29" s="3"/>
      <c r="F29" s="49"/>
      <c r="G29" s="3"/>
      <c r="H29" s="3"/>
      <c r="I29" s="3"/>
      <c r="J29" s="3"/>
      <c r="K29" s="3">
        <f>B29</f>
        <v>204.7</v>
      </c>
      <c r="L29" s="49">
        <v>2502</v>
      </c>
      <c r="M29" s="3"/>
      <c r="N29" s="3"/>
      <c r="O29" s="3"/>
      <c r="P29" s="49"/>
      <c r="Q29" s="3"/>
      <c r="R29" s="3"/>
      <c r="S29" s="3"/>
      <c r="T29" s="49"/>
      <c r="U29" s="102" t="s">
        <v>144</v>
      </c>
    </row>
    <row r="30" spans="1:25">
      <c r="A30" s="12" t="s">
        <v>207</v>
      </c>
      <c r="B30" s="10">
        <v>608.72</v>
      </c>
      <c r="C30" s="104"/>
      <c r="D30" s="82">
        <v>45670</v>
      </c>
      <c r="E30" s="3"/>
      <c r="F30" s="49"/>
      <c r="G30" s="3"/>
      <c r="H30" s="3"/>
      <c r="I30" s="3"/>
      <c r="J30" s="3"/>
      <c r="K30" s="3"/>
      <c r="L30" s="49"/>
      <c r="M30" s="3"/>
      <c r="N30" s="3"/>
      <c r="O30" s="3"/>
      <c r="P30" s="49"/>
      <c r="Q30" s="3"/>
      <c r="R30" s="3"/>
      <c r="S30" s="3">
        <f>B30</f>
        <v>608.72</v>
      </c>
      <c r="T30" s="49">
        <v>7519</v>
      </c>
      <c r="U30" s="102" t="s">
        <v>144</v>
      </c>
    </row>
    <row r="31" spans="1:25">
      <c r="A31" s="12" t="s">
        <v>15</v>
      </c>
      <c r="B31" s="10">
        <v>993.62</v>
      </c>
      <c r="C31" s="12"/>
      <c r="D31" s="6">
        <v>45674</v>
      </c>
      <c r="E31" s="3">
        <v>169.48</v>
      </c>
      <c r="F31" s="49">
        <v>2159</v>
      </c>
      <c r="G31" s="3"/>
      <c r="H31" s="37"/>
      <c r="I31" s="37"/>
      <c r="J31" s="37"/>
      <c r="K31" s="37"/>
      <c r="L31" s="52"/>
      <c r="M31" s="37"/>
      <c r="N31" s="37"/>
      <c r="O31" s="37"/>
      <c r="P31" s="52"/>
      <c r="Q31" s="37"/>
      <c r="R31" s="37"/>
      <c r="S31" s="120">
        <v>824.14</v>
      </c>
      <c r="T31" s="121">
        <v>4013</v>
      </c>
      <c r="U31" s="102" t="s">
        <v>144</v>
      </c>
      <c r="X31" s="11"/>
    </row>
    <row r="32" spans="1:25">
      <c r="A32" s="12" t="s">
        <v>16</v>
      </c>
      <c r="B32" s="10">
        <v>120.13</v>
      </c>
      <c r="C32" s="12"/>
      <c r="D32" s="82">
        <v>45670</v>
      </c>
      <c r="E32" s="68"/>
      <c r="F32" s="70"/>
      <c r="G32" s="10"/>
      <c r="H32" s="10"/>
      <c r="I32" s="10"/>
      <c r="J32" s="10"/>
      <c r="K32" s="10">
        <v>120.13</v>
      </c>
      <c r="L32" s="51">
        <v>1239</v>
      </c>
      <c r="M32" s="10"/>
      <c r="N32" s="10"/>
      <c r="O32" s="10"/>
      <c r="P32" s="51"/>
      <c r="Q32" s="10"/>
      <c r="R32" s="10"/>
      <c r="S32" s="10"/>
      <c r="T32" s="51"/>
      <c r="U32" s="101" t="s">
        <v>143</v>
      </c>
      <c r="X32" s="11"/>
    </row>
    <row r="33" spans="1:25">
      <c r="A33" s="12" t="s">
        <v>88</v>
      </c>
      <c r="B33" s="10">
        <v>1867.74</v>
      </c>
      <c r="C33" s="12"/>
      <c r="D33" s="82">
        <v>45670</v>
      </c>
      <c r="E33" s="3"/>
      <c r="F33" s="49"/>
      <c r="G33" s="3"/>
      <c r="H33" s="3"/>
      <c r="I33" s="3"/>
      <c r="J33" s="3"/>
      <c r="K33" s="68"/>
      <c r="L33" s="70"/>
      <c r="M33" s="3"/>
      <c r="N33" s="49"/>
      <c r="O33" s="10"/>
      <c r="P33" s="51"/>
      <c r="Q33" s="10"/>
      <c r="R33" s="10"/>
      <c r="S33" s="3">
        <f>B33</f>
        <v>1867.74</v>
      </c>
      <c r="T33" s="49">
        <v>8893</v>
      </c>
      <c r="U33" s="102" t="s">
        <v>144</v>
      </c>
      <c r="V33" s="142" t="s">
        <v>299</v>
      </c>
      <c r="X33" s="11"/>
    </row>
    <row r="34" spans="1:25">
      <c r="A34" s="12" t="s">
        <v>87</v>
      </c>
      <c r="B34" s="10">
        <v>1245.1600000000001</v>
      </c>
      <c r="C34" s="12"/>
      <c r="D34" s="82">
        <v>45670</v>
      </c>
      <c r="E34" s="3"/>
      <c r="F34" s="49"/>
      <c r="G34" s="3"/>
      <c r="H34" s="3"/>
      <c r="I34" s="3"/>
      <c r="J34" s="3"/>
      <c r="K34" s="68"/>
      <c r="L34" s="70"/>
      <c r="M34" s="3"/>
      <c r="N34" s="3"/>
      <c r="O34" s="10"/>
      <c r="P34" s="49"/>
      <c r="Q34" s="10"/>
      <c r="R34" s="10"/>
      <c r="S34" s="3">
        <f t="shared" ref="S34:S35" si="1">B34</f>
        <v>1245.1600000000001</v>
      </c>
      <c r="T34" s="49">
        <v>5929</v>
      </c>
      <c r="U34" s="102" t="s">
        <v>144</v>
      </c>
      <c r="V34" s="142" t="s">
        <v>299</v>
      </c>
      <c r="X34" s="11"/>
    </row>
    <row r="35" spans="1:25">
      <c r="A35" s="12" t="s">
        <v>17</v>
      </c>
      <c r="B35" s="10">
        <v>2406.04</v>
      </c>
      <c r="C35" s="12"/>
      <c r="D35" s="82">
        <v>45670</v>
      </c>
      <c r="E35" s="68"/>
      <c r="F35" s="70"/>
      <c r="G35" s="3"/>
      <c r="H35" s="3"/>
      <c r="I35" s="3"/>
      <c r="J35" s="3"/>
      <c r="K35" s="10"/>
      <c r="L35" s="49"/>
      <c r="M35" s="3"/>
      <c r="N35" s="3"/>
      <c r="O35" s="3"/>
      <c r="P35" s="49"/>
      <c r="Q35" s="10"/>
      <c r="R35" s="10"/>
      <c r="S35" s="3">
        <f t="shared" si="1"/>
        <v>2406.04</v>
      </c>
      <c r="T35" s="49">
        <v>9885</v>
      </c>
      <c r="U35" s="102" t="s">
        <v>144</v>
      </c>
      <c r="V35" s="142" t="s">
        <v>299</v>
      </c>
      <c r="X35" s="11"/>
    </row>
    <row r="36" spans="1:25">
      <c r="A36" s="12" t="s">
        <v>121</v>
      </c>
      <c r="B36" s="10">
        <v>172.27</v>
      </c>
      <c r="C36" s="12"/>
      <c r="D36" s="82">
        <v>45670</v>
      </c>
      <c r="E36" s="3"/>
      <c r="F36" s="49"/>
      <c r="G36" s="3"/>
      <c r="H36" s="3"/>
      <c r="I36" s="3"/>
      <c r="J36" s="3"/>
      <c r="K36" s="68"/>
      <c r="L36" s="70"/>
      <c r="M36" s="3">
        <f>B36</f>
        <v>172.27</v>
      </c>
      <c r="N36" s="49">
        <v>1602</v>
      </c>
      <c r="O36" s="3"/>
      <c r="P36" s="49"/>
      <c r="Q36" s="10"/>
      <c r="R36" s="10"/>
      <c r="S36" s="3"/>
      <c r="T36" s="49"/>
      <c r="U36" s="102" t="s">
        <v>144</v>
      </c>
    </row>
    <row r="37" spans="1:25">
      <c r="A37" s="12" t="s">
        <v>18</v>
      </c>
      <c r="B37" s="10">
        <v>23536.06</v>
      </c>
      <c r="C37" s="12"/>
      <c r="D37" s="6">
        <v>45674</v>
      </c>
      <c r="E37" s="3">
        <f>B37</f>
        <v>23536.06</v>
      </c>
      <c r="F37" s="49">
        <v>108815</v>
      </c>
      <c r="G37" s="10"/>
      <c r="H37" s="10"/>
      <c r="I37" s="10"/>
      <c r="J37" s="10"/>
      <c r="K37" s="10"/>
      <c r="L37" s="51"/>
      <c r="M37" s="10"/>
      <c r="N37" s="51"/>
      <c r="O37" s="10"/>
      <c r="P37" s="51"/>
      <c r="Q37" s="10"/>
      <c r="R37" s="10"/>
      <c r="S37" s="10"/>
      <c r="T37" s="51"/>
      <c r="U37" s="101" t="s">
        <v>143</v>
      </c>
      <c r="X37" s="11"/>
    </row>
    <row r="38" spans="1:25" s="11" customFormat="1">
      <c r="A38" s="12" t="s">
        <v>210</v>
      </c>
      <c r="B38" s="10">
        <v>5000</v>
      </c>
      <c r="C38" s="12"/>
      <c r="D38" s="6">
        <v>45674</v>
      </c>
      <c r="E38" s="3">
        <f>B38</f>
        <v>5000</v>
      </c>
      <c r="F38" s="49">
        <v>31168</v>
      </c>
      <c r="G38" s="10"/>
      <c r="H38" s="10"/>
      <c r="I38" s="10"/>
      <c r="J38" s="10"/>
      <c r="K38" s="10"/>
      <c r="L38" s="51"/>
      <c r="M38" s="10"/>
      <c r="N38" s="51"/>
      <c r="O38" s="10"/>
      <c r="P38" s="51"/>
      <c r="Q38" s="10"/>
      <c r="R38" s="10"/>
      <c r="S38" s="10"/>
      <c r="T38" s="51"/>
      <c r="U38" s="101" t="s">
        <v>143</v>
      </c>
    </row>
    <row r="39" spans="1:25">
      <c r="A39" s="12" t="s">
        <v>156</v>
      </c>
      <c r="B39" s="10">
        <v>1729.03</v>
      </c>
      <c r="C39" s="12"/>
      <c r="D39" s="82">
        <v>45670</v>
      </c>
      <c r="E39" s="69"/>
      <c r="F39" s="72"/>
      <c r="G39" s="10"/>
      <c r="H39" s="10"/>
      <c r="I39" s="10"/>
      <c r="J39" s="10"/>
      <c r="K39" s="68"/>
      <c r="L39" s="70"/>
      <c r="M39" s="10"/>
      <c r="N39" s="51"/>
      <c r="O39" s="10"/>
      <c r="P39" s="51"/>
      <c r="Q39" s="10"/>
      <c r="R39" s="10"/>
      <c r="S39" s="10">
        <f>B39</f>
        <v>1729.03</v>
      </c>
      <c r="T39" s="51">
        <v>5199</v>
      </c>
      <c r="U39" s="102" t="s">
        <v>144</v>
      </c>
      <c r="V39" s="142" t="s">
        <v>299</v>
      </c>
      <c r="X39" s="11"/>
    </row>
    <row r="40" spans="1:25">
      <c r="A40" s="12" t="s">
        <v>157</v>
      </c>
      <c r="B40" s="10">
        <v>2752.28</v>
      </c>
      <c r="C40" s="12"/>
      <c r="D40" s="82">
        <v>45670</v>
      </c>
      <c r="E40" s="69"/>
      <c r="F40" s="72"/>
      <c r="G40" s="10"/>
      <c r="H40" s="10"/>
      <c r="I40" s="10"/>
      <c r="J40" s="10"/>
      <c r="K40" s="68"/>
      <c r="L40" s="70"/>
      <c r="M40" s="10"/>
      <c r="N40" s="51"/>
      <c r="O40" s="10"/>
      <c r="P40" s="51"/>
      <c r="Q40" s="10"/>
      <c r="R40" s="10"/>
      <c r="S40" s="10">
        <f>B40</f>
        <v>2752.28</v>
      </c>
      <c r="T40" s="51">
        <v>10646</v>
      </c>
      <c r="U40" s="102" t="s">
        <v>144</v>
      </c>
      <c r="V40" s="142" t="s">
        <v>299</v>
      </c>
      <c r="X40" s="11"/>
    </row>
    <row r="41" spans="1:25">
      <c r="A41" s="12" t="s">
        <v>55</v>
      </c>
      <c r="B41" s="10">
        <v>47243.23</v>
      </c>
      <c r="C41" s="12"/>
      <c r="D41" s="82">
        <v>45670</v>
      </c>
      <c r="E41" s="69"/>
      <c r="F41" s="70"/>
      <c r="G41" s="33"/>
      <c r="H41" s="33"/>
      <c r="I41" s="33"/>
      <c r="J41" s="33"/>
      <c r="K41" s="10"/>
      <c r="L41" s="51"/>
      <c r="M41" s="69"/>
      <c r="N41" s="70"/>
      <c r="O41" s="33"/>
      <c r="P41" s="53"/>
      <c r="Q41" s="10">
        <v>15389.92</v>
      </c>
      <c r="R41" s="51">
        <v>91436</v>
      </c>
      <c r="S41" s="10"/>
      <c r="T41" s="10"/>
      <c r="U41" s="101" t="s">
        <v>143</v>
      </c>
    </row>
    <row r="42" spans="1:25">
      <c r="A42" s="12" t="s">
        <v>52</v>
      </c>
      <c r="B42" s="10">
        <v>12314.29</v>
      </c>
      <c r="C42" s="12"/>
      <c r="D42" s="82">
        <v>45670</v>
      </c>
      <c r="E42" s="69"/>
      <c r="F42" s="70"/>
      <c r="G42" s="3"/>
      <c r="H42" s="3"/>
      <c r="I42" s="3"/>
      <c r="J42" s="3"/>
      <c r="K42" s="3"/>
      <c r="L42" s="49"/>
      <c r="M42" s="3"/>
      <c r="N42" s="49"/>
      <c r="O42" s="69"/>
      <c r="P42" s="70"/>
      <c r="Q42" s="10">
        <v>4576.42</v>
      </c>
      <c r="R42" s="49">
        <v>42899</v>
      </c>
      <c r="S42" s="10"/>
      <c r="T42" s="10"/>
      <c r="U42" s="101" t="s">
        <v>143</v>
      </c>
    </row>
    <row r="43" spans="1:25" s="11" customFormat="1">
      <c r="A43" s="12" t="s">
        <v>211</v>
      </c>
      <c r="B43" s="10">
        <v>884.29</v>
      </c>
      <c r="C43" s="12"/>
      <c r="D43" s="82">
        <v>45674</v>
      </c>
      <c r="E43" s="3"/>
      <c r="F43" s="10"/>
      <c r="G43" s="3"/>
      <c r="H43" s="3"/>
      <c r="I43" s="3"/>
      <c r="J43" s="3"/>
      <c r="K43" s="3">
        <f>B43</f>
        <v>884.29</v>
      </c>
      <c r="L43" s="49">
        <v>2381</v>
      </c>
      <c r="M43" s="3"/>
      <c r="N43" s="49"/>
      <c r="O43" s="3"/>
      <c r="P43" s="3"/>
      <c r="Q43" s="10"/>
      <c r="R43" s="49"/>
      <c r="S43" s="3"/>
      <c r="T43" s="3"/>
      <c r="U43" s="102" t="s">
        <v>144</v>
      </c>
    </row>
    <row r="44" spans="1:25">
      <c r="A44" s="12" t="s">
        <v>53</v>
      </c>
      <c r="B44" s="10">
        <v>515.66</v>
      </c>
      <c r="C44" s="12"/>
      <c r="D44" s="82">
        <v>45670</v>
      </c>
      <c r="E44" s="69"/>
      <c r="F44" s="70"/>
      <c r="G44" s="3"/>
      <c r="H44" s="3"/>
      <c r="I44" s="3"/>
      <c r="J44" s="3"/>
      <c r="K44" s="10"/>
      <c r="L44" s="49"/>
      <c r="M44" s="3"/>
      <c r="N44" s="49"/>
      <c r="O44" s="3"/>
      <c r="P44" s="49"/>
      <c r="Q44" s="10"/>
      <c r="R44" s="10"/>
      <c r="S44" s="3">
        <f>B44</f>
        <v>515.66</v>
      </c>
      <c r="T44" s="49">
        <v>4727</v>
      </c>
      <c r="U44" s="102" t="s">
        <v>144</v>
      </c>
      <c r="V44" s="142" t="s">
        <v>299</v>
      </c>
    </row>
    <row r="45" spans="1:25" s="11" customFormat="1">
      <c r="A45" s="12" t="s">
        <v>54</v>
      </c>
      <c r="B45" s="10">
        <v>70.84</v>
      </c>
      <c r="C45" s="12"/>
      <c r="D45" s="82">
        <v>45670</v>
      </c>
      <c r="E45" s="3"/>
      <c r="F45" s="49"/>
      <c r="G45" s="3"/>
      <c r="H45" s="3"/>
      <c r="I45" s="3"/>
      <c r="J45" s="3"/>
      <c r="K45" s="10"/>
      <c r="L45" s="49"/>
      <c r="M45" s="3"/>
      <c r="N45" s="49"/>
      <c r="O45" s="3"/>
      <c r="P45" s="49"/>
      <c r="Q45" s="10"/>
      <c r="R45" s="10"/>
      <c r="S45" s="3">
        <f t="shared" ref="S45:S51" si="2">B45</f>
        <v>70.84</v>
      </c>
      <c r="T45" s="49">
        <v>761</v>
      </c>
      <c r="U45" s="102" t="s">
        <v>144</v>
      </c>
      <c r="V45" s="142" t="s">
        <v>299</v>
      </c>
      <c r="W45" s="31"/>
      <c r="X45" s="30"/>
    </row>
    <row r="46" spans="1:25" s="11" customFormat="1">
      <c r="A46" s="12" t="s">
        <v>89</v>
      </c>
      <c r="B46" s="10">
        <v>63.83</v>
      </c>
      <c r="C46" s="12"/>
      <c r="D46" s="6">
        <v>45671</v>
      </c>
      <c r="E46" s="10"/>
      <c r="F46" s="51"/>
      <c r="G46" s="10"/>
      <c r="H46" s="10"/>
      <c r="I46" s="10"/>
      <c r="J46" s="10"/>
      <c r="K46" s="3"/>
      <c r="L46" s="10"/>
      <c r="M46" s="10"/>
      <c r="N46" s="51"/>
      <c r="O46" s="10"/>
      <c r="P46" s="51"/>
      <c r="Q46" s="10"/>
      <c r="R46" s="10"/>
      <c r="S46" s="3">
        <f t="shared" si="2"/>
        <v>63.83</v>
      </c>
      <c r="T46" s="51">
        <v>682</v>
      </c>
      <c r="U46" s="102" t="s">
        <v>144</v>
      </c>
      <c r="V46" s="142" t="s">
        <v>299</v>
      </c>
      <c r="Y46" s="1"/>
    </row>
    <row r="47" spans="1:25" s="11" customFormat="1">
      <c r="A47" s="12" t="s">
        <v>90</v>
      </c>
      <c r="B47" s="10">
        <v>42.55</v>
      </c>
      <c r="C47" s="12"/>
      <c r="D47" s="6">
        <v>45671</v>
      </c>
      <c r="E47" s="3"/>
      <c r="F47" s="49"/>
      <c r="G47" s="3"/>
      <c r="H47" s="3"/>
      <c r="I47" s="3"/>
      <c r="J47" s="3"/>
      <c r="K47" s="3"/>
      <c r="L47" s="10"/>
      <c r="M47" s="3"/>
      <c r="N47" s="3"/>
      <c r="O47" s="3"/>
      <c r="P47" s="49"/>
      <c r="Q47" s="10"/>
      <c r="R47" s="10"/>
      <c r="S47" s="3">
        <f t="shared" si="2"/>
        <v>42.55</v>
      </c>
      <c r="T47" s="49">
        <v>444</v>
      </c>
      <c r="U47" s="102" t="s">
        <v>144</v>
      </c>
      <c r="V47" s="142" t="s">
        <v>299</v>
      </c>
      <c r="Y47" s="1"/>
    </row>
    <row r="48" spans="1:25" s="11" customFormat="1">
      <c r="A48" s="12" t="s">
        <v>91</v>
      </c>
      <c r="B48" s="10">
        <v>35.25</v>
      </c>
      <c r="C48" s="12"/>
      <c r="D48" s="6">
        <v>45671</v>
      </c>
      <c r="E48" s="3"/>
      <c r="F48" s="49"/>
      <c r="G48" s="3"/>
      <c r="H48" s="3"/>
      <c r="I48" s="3"/>
      <c r="J48" s="3"/>
      <c r="K48" s="3"/>
      <c r="L48" s="10"/>
      <c r="M48" s="3"/>
      <c r="N48" s="49"/>
      <c r="O48" s="3"/>
      <c r="P48" s="49"/>
      <c r="Q48" s="10"/>
      <c r="R48" s="10"/>
      <c r="S48" s="3">
        <f t="shared" si="2"/>
        <v>35.25</v>
      </c>
      <c r="T48" s="49">
        <v>365</v>
      </c>
      <c r="U48" s="102" t="s">
        <v>144</v>
      </c>
      <c r="V48" s="142" t="s">
        <v>299</v>
      </c>
      <c r="Y48" s="1"/>
    </row>
    <row r="49" spans="1:25" s="11" customFormat="1">
      <c r="A49" s="12" t="s">
        <v>92</v>
      </c>
      <c r="B49" s="10">
        <v>23.5</v>
      </c>
      <c r="C49" s="12"/>
      <c r="D49" s="6">
        <v>45671</v>
      </c>
      <c r="E49" s="3"/>
      <c r="F49" s="49"/>
      <c r="G49" s="3"/>
      <c r="H49" s="3"/>
      <c r="I49" s="3"/>
      <c r="J49" s="3"/>
      <c r="K49" s="3"/>
      <c r="L49" s="10"/>
      <c r="M49" s="3"/>
      <c r="N49" s="3"/>
      <c r="O49" s="3"/>
      <c r="P49" s="49"/>
      <c r="Q49" s="10"/>
      <c r="R49" s="10"/>
      <c r="S49" s="3">
        <f t="shared" si="2"/>
        <v>23.5</v>
      </c>
      <c r="T49" s="49">
        <v>243</v>
      </c>
      <c r="U49" s="102" t="s">
        <v>144</v>
      </c>
      <c r="V49" s="142" t="s">
        <v>299</v>
      </c>
      <c r="Y49" s="1"/>
    </row>
    <row r="50" spans="1:25" s="11" customFormat="1">
      <c r="A50" s="142" t="s">
        <v>93</v>
      </c>
      <c r="B50" s="10">
        <v>16.68</v>
      </c>
      <c r="C50" s="12"/>
      <c r="D50" s="6">
        <v>45674</v>
      </c>
      <c r="E50" s="3"/>
      <c r="F50" s="49"/>
      <c r="G50" s="3"/>
      <c r="H50" s="3"/>
      <c r="I50" s="3"/>
      <c r="J50" s="3"/>
      <c r="K50" s="3"/>
      <c r="L50" s="10"/>
      <c r="M50" s="10"/>
      <c r="N50" s="49"/>
      <c r="O50" s="3"/>
      <c r="P50" s="49"/>
      <c r="Q50" s="10"/>
      <c r="R50" s="10"/>
      <c r="S50" s="3">
        <f t="shared" si="2"/>
        <v>16.68</v>
      </c>
      <c r="T50" s="49">
        <v>205</v>
      </c>
      <c r="U50" s="102" t="s">
        <v>144</v>
      </c>
      <c r="V50" s="142" t="s">
        <v>299</v>
      </c>
    </row>
    <row r="51" spans="1:25" s="11" customFormat="1">
      <c r="A51" s="142" t="s">
        <v>94</v>
      </c>
      <c r="B51" s="10">
        <f>B50*6/9</f>
        <v>11.12</v>
      </c>
      <c r="C51" s="12"/>
      <c r="D51" s="6">
        <v>45674</v>
      </c>
      <c r="E51" s="3"/>
      <c r="F51" s="49"/>
      <c r="G51" s="3"/>
      <c r="H51" s="3"/>
      <c r="I51" s="3"/>
      <c r="J51" s="3"/>
      <c r="K51" s="3"/>
      <c r="L51" s="10"/>
      <c r="M51" s="10"/>
      <c r="N51" s="49"/>
      <c r="O51" s="3"/>
      <c r="P51" s="49"/>
      <c r="Q51" s="10"/>
      <c r="R51" s="10"/>
      <c r="S51" s="3">
        <f t="shared" si="2"/>
        <v>11.12</v>
      </c>
      <c r="T51" s="49">
        <v>137</v>
      </c>
      <c r="U51" s="102" t="s">
        <v>144</v>
      </c>
      <c r="V51" s="142" t="s">
        <v>299</v>
      </c>
      <c r="Y51" s="1"/>
    </row>
    <row r="52" spans="1:25" s="11" customFormat="1">
      <c r="A52" s="12" t="s">
        <v>100</v>
      </c>
      <c r="B52" s="10">
        <v>999.06</v>
      </c>
      <c r="C52" s="12"/>
      <c r="D52" s="6">
        <v>45731</v>
      </c>
      <c r="E52" s="3"/>
      <c r="F52" s="49"/>
      <c r="G52" s="3"/>
      <c r="H52" s="3"/>
      <c r="I52" s="3"/>
      <c r="J52" s="3"/>
      <c r="K52" s="3"/>
      <c r="L52" s="49"/>
      <c r="M52" s="3">
        <f>B52</f>
        <v>999.06</v>
      </c>
      <c r="N52" s="99">
        <v>13043</v>
      </c>
      <c r="O52" s="3"/>
      <c r="P52" s="49"/>
      <c r="Q52" s="10"/>
      <c r="R52" s="10"/>
      <c r="S52" s="10"/>
      <c r="T52" s="51"/>
      <c r="U52" s="101" t="s">
        <v>143</v>
      </c>
    </row>
    <row r="53" spans="1:25">
      <c r="A53" s="12" t="s">
        <v>20</v>
      </c>
      <c r="B53" s="10">
        <v>258.45</v>
      </c>
      <c r="C53" s="12"/>
      <c r="D53" s="6">
        <v>45731</v>
      </c>
      <c r="E53" s="3">
        <f>B53</f>
        <v>258.45</v>
      </c>
      <c r="F53" s="76">
        <v>6025</v>
      </c>
      <c r="G53" s="3"/>
      <c r="H53" s="3"/>
      <c r="I53" s="3"/>
      <c r="J53" s="3"/>
      <c r="K53" s="3"/>
      <c r="L53" s="49"/>
      <c r="M53" s="3"/>
      <c r="N53" s="3"/>
      <c r="O53" s="3"/>
      <c r="P53" s="49"/>
      <c r="Q53" s="10"/>
      <c r="R53" s="10"/>
      <c r="S53" s="3"/>
      <c r="T53" s="3"/>
      <c r="U53" s="101" t="s">
        <v>143</v>
      </c>
      <c r="X53" s="11"/>
    </row>
    <row r="54" spans="1:25">
      <c r="A54" s="12" t="s">
        <v>102</v>
      </c>
      <c r="B54" s="10">
        <v>562.99</v>
      </c>
      <c r="C54" s="12"/>
      <c r="D54" s="6">
        <v>45671</v>
      </c>
      <c r="E54" s="3"/>
      <c r="F54" s="3"/>
      <c r="G54" s="3"/>
      <c r="H54" s="3"/>
      <c r="I54" s="3"/>
      <c r="J54" s="3"/>
      <c r="K54" s="3"/>
      <c r="L54" s="49"/>
      <c r="M54" s="3">
        <f>B54</f>
        <v>562.99</v>
      </c>
      <c r="N54" s="51">
        <v>7190</v>
      </c>
      <c r="O54" s="3"/>
      <c r="P54" s="49"/>
      <c r="Q54" s="10"/>
      <c r="R54" s="10"/>
      <c r="S54" s="10"/>
      <c r="T54" s="51"/>
      <c r="U54" s="101" t="s">
        <v>143</v>
      </c>
      <c r="X54" s="11"/>
    </row>
    <row r="55" spans="1:25">
      <c r="A55" s="12" t="s">
        <v>21</v>
      </c>
      <c r="B55" s="10">
        <v>474.41</v>
      </c>
      <c r="C55" s="12"/>
      <c r="D55" s="6">
        <v>45671</v>
      </c>
      <c r="E55" s="10">
        <f>B55</f>
        <v>474.41</v>
      </c>
      <c r="F55" s="51">
        <v>5171</v>
      </c>
      <c r="G55" s="10"/>
      <c r="H55" s="10"/>
      <c r="I55" s="3"/>
      <c r="J55" s="3"/>
      <c r="K55" s="10"/>
      <c r="L55" s="51"/>
      <c r="M55" s="3"/>
      <c r="N55" s="3"/>
      <c r="O55" s="10"/>
      <c r="P55" s="51"/>
      <c r="Q55" s="10"/>
      <c r="R55" s="10"/>
      <c r="S55" s="10"/>
      <c r="T55" s="10"/>
      <c r="U55" s="101" t="s">
        <v>143</v>
      </c>
      <c r="X55" s="11"/>
    </row>
    <row r="56" spans="1:25">
      <c r="A56" s="12" t="s">
        <v>104</v>
      </c>
      <c r="B56" s="10">
        <v>449.89</v>
      </c>
      <c r="C56" s="12"/>
      <c r="D56" s="6">
        <v>45671</v>
      </c>
      <c r="E56" s="10"/>
      <c r="F56" s="51"/>
      <c r="G56" s="10"/>
      <c r="H56" s="10"/>
      <c r="I56" s="10"/>
      <c r="J56" s="10"/>
      <c r="K56" s="10"/>
      <c r="L56" s="51"/>
      <c r="M56" s="3">
        <f>B56</f>
        <v>449.89</v>
      </c>
      <c r="N56" s="51">
        <v>5900</v>
      </c>
      <c r="O56" s="3"/>
      <c r="P56" s="49"/>
      <c r="Q56" s="10"/>
      <c r="R56" s="10"/>
      <c r="S56" s="10"/>
      <c r="T56" s="51"/>
      <c r="U56" s="101" t="s">
        <v>143</v>
      </c>
      <c r="X56" s="11"/>
    </row>
    <row r="57" spans="1:25">
      <c r="A57" s="12" t="s">
        <v>22</v>
      </c>
      <c r="B57" s="10">
        <v>3172.01</v>
      </c>
      <c r="C57" s="12"/>
      <c r="D57" s="6">
        <v>45730</v>
      </c>
      <c r="E57" s="10">
        <f>B57</f>
        <v>3172.01</v>
      </c>
      <c r="F57" s="99">
        <v>43404</v>
      </c>
      <c r="G57" s="10"/>
      <c r="H57" s="10"/>
      <c r="I57" s="3"/>
      <c r="J57" s="3"/>
      <c r="K57" s="10"/>
      <c r="L57" s="51"/>
      <c r="M57" s="3"/>
      <c r="N57" s="3"/>
      <c r="O57" s="10"/>
      <c r="P57" s="51"/>
      <c r="Q57" s="10"/>
      <c r="R57" s="10"/>
      <c r="S57" s="10"/>
      <c r="T57" s="10"/>
      <c r="U57" s="101" t="s">
        <v>143</v>
      </c>
      <c r="X57" s="11"/>
    </row>
    <row r="58" spans="1:25">
      <c r="A58" s="12" t="s">
        <v>106</v>
      </c>
      <c r="B58" s="10">
        <v>268.74</v>
      </c>
      <c r="C58" s="12"/>
      <c r="D58" s="6">
        <v>45671</v>
      </c>
      <c r="E58" s="10"/>
      <c r="F58" s="51"/>
      <c r="G58" s="10"/>
      <c r="H58" s="10"/>
      <c r="I58" s="10"/>
      <c r="J58" s="10"/>
      <c r="K58" s="10"/>
      <c r="L58" s="51"/>
      <c r="M58" s="3">
        <f>B58</f>
        <v>268.74</v>
      </c>
      <c r="N58" s="51">
        <v>2627</v>
      </c>
      <c r="O58" s="3"/>
      <c r="P58" s="49"/>
      <c r="Q58" s="10"/>
      <c r="R58" s="10"/>
      <c r="S58" s="10"/>
      <c r="T58" s="51"/>
      <c r="U58" s="101" t="s">
        <v>143</v>
      </c>
      <c r="X58" s="11"/>
    </row>
    <row r="59" spans="1:25">
      <c r="A59" s="12" t="s">
        <v>23</v>
      </c>
      <c r="B59" s="10">
        <v>1177.82</v>
      </c>
      <c r="C59" s="12"/>
      <c r="D59" s="6">
        <v>45730</v>
      </c>
      <c r="E59" s="10">
        <f>B59</f>
        <v>1177.82</v>
      </c>
      <c r="F59" s="99">
        <v>9335</v>
      </c>
      <c r="G59" s="10"/>
      <c r="H59" s="10"/>
      <c r="I59" s="3"/>
      <c r="J59" s="3"/>
      <c r="K59" s="10"/>
      <c r="L59" s="51"/>
      <c r="M59" s="3"/>
      <c r="N59" s="3"/>
      <c r="O59" s="10"/>
      <c r="P59" s="51"/>
      <c r="Q59" s="10"/>
      <c r="R59" s="10"/>
      <c r="S59" s="10"/>
      <c r="T59" s="10"/>
      <c r="U59" s="101" t="s">
        <v>143</v>
      </c>
      <c r="X59" s="11"/>
    </row>
    <row r="60" spans="1:25">
      <c r="A60" s="12" t="s">
        <v>108</v>
      </c>
      <c r="B60" s="10">
        <v>974.08</v>
      </c>
      <c r="C60" s="12"/>
      <c r="D60" s="6">
        <v>45671</v>
      </c>
      <c r="E60" s="10"/>
      <c r="F60" s="10"/>
      <c r="G60" s="10"/>
      <c r="H60" s="10"/>
      <c r="I60" s="10"/>
      <c r="J60" s="10"/>
      <c r="K60" s="10"/>
      <c r="L60" s="51"/>
      <c r="M60" s="3">
        <f>B60</f>
        <v>974.08</v>
      </c>
      <c r="N60" s="51">
        <v>6475</v>
      </c>
      <c r="O60" s="3"/>
      <c r="P60" s="49"/>
      <c r="Q60" s="10"/>
      <c r="R60" s="10"/>
      <c r="S60" s="10"/>
      <c r="T60" s="51"/>
      <c r="U60" s="101" t="s">
        <v>143</v>
      </c>
      <c r="X60" s="11"/>
    </row>
    <row r="61" spans="1:25">
      <c r="A61" s="12" t="s">
        <v>24</v>
      </c>
      <c r="B61" s="10">
        <v>2285.1</v>
      </c>
      <c r="C61" s="12"/>
      <c r="D61" s="6">
        <v>45671</v>
      </c>
      <c r="E61" s="10">
        <f>B61</f>
        <v>2285.1</v>
      </c>
      <c r="F61" s="51">
        <v>19304</v>
      </c>
      <c r="G61" s="10"/>
      <c r="H61" s="10"/>
      <c r="I61" s="3"/>
      <c r="J61" s="3"/>
      <c r="K61" s="10"/>
      <c r="L61" s="51"/>
      <c r="M61" s="51"/>
      <c r="N61" s="51"/>
      <c r="O61" s="10"/>
      <c r="P61" s="51"/>
      <c r="Q61" s="10"/>
      <c r="R61" s="10"/>
      <c r="S61" s="10"/>
      <c r="T61" s="10"/>
      <c r="U61" s="101" t="s">
        <v>143</v>
      </c>
      <c r="X61" s="11"/>
    </row>
    <row r="62" spans="1:25">
      <c r="A62" s="172" t="s">
        <v>110</v>
      </c>
      <c r="B62" s="173"/>
      <c r="C62" s="172"/>
      <c r="D62" s="174"/>
      <c r="E62" s="175"/>
      <c r="F62" s="176"/>
      <c r="G62" s="175"/>
      <c r="H62" s="175"/>
      <c r="I62" s="175"/>
      <c r="J62" s="175"/>
      <c r="K62" s="175"/>
      <c r="L62" s="176"/>
      <c r="M62" s="175"/>
      <c r="N62" s="177"/>
      <c r="O62" s="175"/>
      <c r="P62" s="176"/>
      <c r="Q62" s="173"/>
      <c r="R62" s="173"/>
      <c r="S62" s="173"/>
      <c r="T62" s="177"/>
      <c r="U62" s="178"/>
      <c r="X62" s="11"/>
    </row>
    <row r="63" spans="1:25" ht="15" customHeight="1">
      <c r="A63" s="142" t="s">
        <v>25</v>
      </c>
      <c r="B63" s="10">
        <v>1857.97</v>
      </c>
      <c r="C63" s="12"/>
      <c r="D63" s="82">
        <v>45734</v>
      </c>
      <c r="E63" s="3"/>
      <c r="F63" s="49"/>
      <c r="G63" s="3"/>
      <c r="H63" s="3"/>
      <c r="I63" s="3"/>
      <c r="J63" s="3"/>
      <c r="K63" s="3"/>
      <c r="L63" s="49"/>
      <c r="M63" s="3"/>
      <c r="N63" s="3"/>
      <c r="O63" s="3"/>
      <c r="P63" s="49"/>
      <c r="Q63" s="3"/>
      <c r="R63" s="49"/>
      <c r="S63" s="3">
        <f>B63</f>
        <v>1857.97</v>
      </c>
      <c r="T63" s="3"/>
      <c r="U63" s="101" t="s">
        <v>143</v>
      </c>
      <c r="X63" s="11"/>
    </row>
    <row r="64" spans="1:25">
      <c r="A64" s="12" t="s">
        <v>69</v>
      </c>
      <c r="B64" s="10">
        <v>1004.63</v>
      </c>
      <c r="C64" s="12"/>
      <c r="D64" s="6">
        <v>45671</v>
      </c>
      <c r="E64" s="10"/>
      <c r="F64" s="51"/>
      <c r="G64" s="10"/>
      <c r="H64" s="10"/>
      <c r="I64" s="10"/>
      <c r="J64" s="10"/>
      <c r="K64" s="10"/>
      <c r="L64" s="51"/>
      <c r="M64" s="3">
        <f>B64</f>
        <v>1004.63</v>
      </c>
      <c r="N64" s="51">
        <v>9877</v>
      </c>
      <c r="O64" s="10"/>
      <c r="P64" s="51"/>
      <c r="Q64" s="10"/>
      <c r="R64" s="51"/>
      <c r="S64" s="10"/>
      <c r="T64" s="51"/>
      <c r="U64" s="101" t="s">
        <v>143</v>
      </c>
      <c r="X64" s="11"/>
    </row>
    <row r="65" spans="1:25" s="11" customFormat="1">
      <c r="A65" s="12" t="s">
        <v>112</v>
      </c>
      <c r="B65" s="10">
        <v>5.08</v>
      </c>
      <c r="C65" s="12"/>
      <c r="D65" s="6">
        <v>45671</v>
      </c>
      <c r="E65" s="10"/>
      <c r="F65" s="51"/>
      <c r="G65" s="10"/>
      <c r="H65" s="10"/>
      <c r="I65" s="10"/>
      <c r="J65" s="10"/>
      <c r="K65" s="10"/>
      <c r="L65" s="51"/>
      <c r="M65" s="3">
        <f>B65</f>
        <v>5.08</v>
      </c>
      <c r="N65" s="51">
        <v>39</v>
      </c>
      <c r="O65" s="10"/>
      <c r="P65" s="51"/>
      <c r="Q65" s="10"/>
      <c r="R65" s="51"/>
      <c r="S65" s="10"/>
      <c r="T65" s="10"/>
      <c r="U65" s="101" t="s">
        <v>143</v>
      </c>
    </row>
    <row r="66" spans="1:25" s="11" customFormat="1">
      <c r="A66" s="12" t="s">
        <v>26</v>
      </c>
      <c r="B66" s="10">
        <v>54.79</v>
      </c>
      <c r="C66" s="12"/>
      <c r="D66" s="6">
        <v>45671</v>
      </c>
      <c r="E66" s="10">
        <f>B66</f>
        <v>54.79</v>
      </c>
      <c r="F66" s="51">
        <v>445</v>
      </c>
      <c r="G66" s="10"/>
      <c r="H66" s="10"/>
      <c r="I66" s="10"/>
      <c r="J66" s="10"/>
      <c r="K66" s="10"/>
      <c r="L66" s="51"/>
      <c r="M66" s="10"/>
      <c r="N66" s="10"/>
      <c r="O66" s="10"/>
      <c r="P66" s="51"/>
      <c r="Q66" s="10"/>
      <c r="R66" s="51"/>
      <c r="S66" s="10"/>
      <c r="T66" s="51"/>
      <c r="U66" s="101" t="s">
        <v>143</v>
      </c>
    </row>
    <row r="67" spans="1:25" s="11" customFormat="1">
      <c r="A67" s="12" t="s">
        <v>154</v>
      </c>
      <c r="B67" s="10">
        <v>1638.46</v>
      </c>
      <c r="C67" s="12"/>
      <c r="D67" s="6">
        <v>45671</v>
      </c>
      <c r="E67" s="10"/>
      <c r="F67" s="10"/>
      <c r="G67" s="10"/>
      <c r="H67" s="10"/>
      <c r="I67" s="10"/>
      <c r="J67" s="10"/>
      <c r="K67" s="3"/>
      <c r="L67" s="51"/>
      <c r="M67" s="10">
        <f>B67</f>
        <v>1638.46</v>
      </c>
      <c r="N67" s="51">
        <v>15774</v>
      </c>
      <c r="O67" s="10"/>
      <c r="P67" s="51"/>
      <c r="Q67" s="10"/>
      <c r="R67" s="51"/>
      <c r="S67" s="10"/>
      <c r="T67" s="51"/>
      <c r="U67" s="101" t="s">
        <v>143</v>
      </c>
    </row>
    <row r="68" spans="1:25">
      <c r="A68" s="12" t="s">
        <v>117</v>
      </c>
      <c r="B68" s="10">
        <v>402.01</v>
      </c>
      <c r="C68" s="12"/>
      <c r="D68" s="6">
        <v>45730</v>
      </c>
      <c r="E68" s="10"/>
      <c r="F68" s="51"/>
      <c r="G68" s="10"/>
      <c r="H68" s="10"/>
      <c r="I68" s="10"/>
      <c r="J68" s="10"/>
      <c r="K68" s="69"/>
      <c r="L68" s="70"/>
      <c r="M68" s="10"/>
      <c r="N68" s="10"/>
      <c r="O68" s="10"/>
      <c r="P68" s="51"/>
      <c r="Q68" s="10">
        <f>B68</f>
        <v>402.01</v>
      </c>
      <c r="R68" s="99">
        <v>2737</v>
      </c>
      <c r="S68" s="10"/>
      <c r="T68" s="51"/>
      <c r="U68" s="102" t="s">
        <v>144</v>
      </c>
      <c r="X68" s="11"/>
    </row>
    <row r="69" spans="1:25">
      <c r="A69" s="12" t="s">
        <v>71</v>
      </c>
      <c r="B69" s="10">
        <v>1384.07</v>
      </c>
      <c r="C69" s="12"/>
      <c r="D69" s="6">
        <v>45730</v>
      </c>
      <c r="E69" s="10"/>
      <c r="F69" s="51"/>
      <c r="G69" s="10"/>
      <c r="H69" s="10"/>
      <c r="I69" s="10"/>
      <c r="J69" s="10"/>
      <c r="K69" s="68"/>
      <c r="L69" s="70"/>
      <c r="M69" s="10"/>
      <c r="N69" s="10"/>
      <c r="O69" s="10"/>
      <c r="P69" s="51"/>
      <c r="Q69" s="10">
        <f t="shared" ref="Q69:Q73" si="3">B69</f>
        <v>1384.07</v>
      </c>
      <c r="R69" s="99">
        <v>8141</v>
      </c>
      <c r="S69" s="10"/>
      <c r="T69" s="51"/>
      <c r="U69" s="102" t="s">
        <v>144</v>
      </c>
      <c r="X69" s="30"/>
      <c r="Y69" s="31"/>
    </row>
    <row r="70" spans="1:25">
      <c r="A70" s="12" t="s">
        <v>72</v>
      </c>
      <c r="B70" s="10">
        <v>1107.3</v>
      </c>
      <c r="C70" s="12"/>
      <c r="D70" s="82">
        <v>45672</v>
      </c>
      <c r="E70" s="10"/>
      <c r="F70" s="51"/>
      <c r="G70" s="10"/>
      <c r="H70" s="10"/>
      <c r="I70" s="10"/>
      <c r="J70" s="10"/>
      <c r="K70" s="68"/>
      <c r="L70" s="70"/>
      <c r="M70" s="10"/>
      <c r="N70" s="10"/>
      <c r="O70" s="10"/>
      <c r="P70" s="51"/>
      <c r="Q70" s="10">
        <f t="shared" si="3"/>
        <v>1107.3</v>
      </c>
      <c r="R70" s="51">
        <v>12084</v>
      </c>
      <c r="S70" s="10"/>
      <c r="T70" s="51"/>
      <c r="U70" s="102" t="s">
        <v>144</v>
      </c>
      <c r="X70" s="30"/>
      <c r="Y70" s="31"/>
    </row>
    <row r="71" spans="1:25">
      <c r="A71" s="12" t="s">
        <v>122</v>
      </c>
      <c r="B71" s="10">
        <v>232.51</v>
      </c>
      <c r="C71" s="12"/>
      <c r="D71" s="6">
        <v>45730</v>
      </c>
      <c r="E71" s="10"/>
      <c r="F71" s="51"/>
      <c r="G71" s="10"/>
      <c r="H71" s="10"/>
      <c r="I71" s="10"/>
      <c r="J71" s="10"/>
      <c r="K71" s="68"/>
      <c r="L71" s="70"/>
      <c r="M71" s="10"/>
      <c r="N71" s="10"/>
      <c r="O71" s="10"/>
      <c r="P71" s="51"/>
      <c r="Q71" s="10">
        <f t="shared" si="3"/>
        <v>232.51</v>
      </c>
      <c r="R71" s="99">
        <v>2274</v>
      </c>
      <c r="S71" s="10"/>
      <c r="T71" s="51"/>
      <c r="U71" s="102" t="s">
        <v>144</v>
      </c>
      <c r="X71" s="30"/>
      <c r="Y71" s="31"/>
    </row>
    <row r="72" spans="1:25">
      <c r="A72" s="12" t="s">
        <v>123</v>
      </c>
      <c r="B72" s="10">
        <v>115.38</v>
      </c>
      <c r="C72" s="12"/>
      <c r="D72" s="82">
        <v>45672</v>
      </c>
      <c r="E72" s="10"/>
      <c r="F72" s="51"/>
      <c r="G72" s="10"/>
      <c r="H72" s="51"/>
      <c r="I72" s="10"/>
      <c r="J72" s="10"/>
      <c r="K72" s="68"/>
      <c r="L72" s="70"/>
      <c r="M72" s="10"/>
      <c r="N72" s="10"/>
      <c r="O72" s="10"/>
      <c r="P72" s="51"/>
      <c r="Q72" s="10">
        <f t="shared" si="3"/>
        <v>115.38</v>
      </c>
      <c r="R72" s="51">
        <v>1292</v>
      </c>
      <c r="S72" s="10"/>
      <c r="T72" s="51"/>
      <c r="U72" s="102" t="s">
        <v>144</v>
      </c>
      <c r="X72" s="30"/>
      <c r="Y72" s="31"/>
    </row>
    <row r="73" spans="1:25">
      <c r="A73" s="12" t="s">
        <v>75</v>
      </c>
      <c r="B73" s="10">
        <v>703.14</v>
      </c>
      <c r="C73" s="12"/>
      <c r="D73" s="82">
        <v>45672</v>
      </c>
      <c r="E73" s="10"/>
      <c r="F73" s="51"/>
      <c r="G73" s="10"/>
      <c r="H73" s="51"/>
      <c r="I73" s="10"/>
      <c r="J73" s="10"/>
      <c r="K73" s="68"/>
      <c r="L73" s="70"/>
      <c r="M73" s="10"/>
      <c r="N73" s="10"/>
      <c r="O73" s="10"/>
      <c r="P73" s="51"/>
      <c r="Q73" s="10">
        <f t="shared" si="3"/>
        <v>703.14</v>
      </c>
      <c r="R73" s="51">
        <v>7195</v>
      </c>
      <c r="S73" s="10"/>
      <c r="T73" s="51"/>
      <c r="U73" s="102" t="s">
        <v>144</v>
      </c>
      <c r="X73" s="30"/>
      <c r="Y73" s="31"/>
    </row>
    <row r="74" spans="1:25">
      <c r="A74" s="12" t="s">
        <v>82</v>
      </c>
      <c r="B74" s="10">
        <v>4929.92</v>
      </c>
      <c r="C74" s="12"/>
      <c r="D74" s="82">
        <v>45673</v>
      </c>
      <c r="E74" s="10"/>
      <c r="F74" s="51"/>
      <c r="G74" s="68"/>
      <c r="H74" s="70"/>
      <c r="I74" s="10"/>
      <c r="J74" s="10"/>
      <c r="K74" s="68"/>
      <c r="L74" s="70"/>
      <c r="M74" s="10">
        <f>B74</f>
        <v>4929.92</v>
      </c>
      <c r="N74" s="51">
        <v>8479</v>
      </c>
      <c r="O74" s="10"/>
      <c r="P74" s="51"/>
      <c r="Q74" s="10"/>
      <c r="R74" s="51"/>
      <c r="S74" s="10"/>
      <c r="T74" s="51"/>
      <c r="U74" s="102" t="s">
        <v>144</v>
      </c>
    </row>
    <row r="75" spans="1:25">
      <c r="A75" s="12" t="s">
        <v>83</v>
      </c>
      <c r="B75" s="10">
        <v>4212.7700000000004</v>
      </c>
      <c r="C75" s="12"/>
      <c r="D75" s="82">
        <v>45673</v>
      </c>
      <c r="E75" s="3"/>
      <c r="F75" s="49"/>
      <c r="G75" s="68"/>
      <c r="H75" s="70"/>
      <c r="I75" s="10"/>
      <c r="J75" s="10"/>
      <c r="K75" s="68"/>
      <c r="L75" s="70"/>
      <c r="M75" s="10"/>
      <c r="N75" s="10"/>
      <c r="O75" s="10">
        <v>4212.7700000000004</v>
      </c>
      <c r="P75" s="51">
        <v>7246</v>
      </c>
      <c r="Q75" s="10"/>
      <c r="R75" s="51"/>
      <c r="S75" s="10"/>
      <c r="T75" s="51"/>
      <c r="U75" s="102" t="s">
        <v>144</v>
      </c>
      <c r="V75" s="11"/>
      <c r="W75" s="11"/>
    </row>
    <row r="76" spans="1:25">
      <c r="A76" s="12" t="s">
        <v>257</v>
      </c>
      <c r="B76" s="10">
        <v>75.41</v>
      </c>
      <c r="C76" s="12"/>
      <c r="D76" s="82">
        <v>45724</v>
      </c>
      <c r="E76" s="3"/>
      <c r="F76" s="49"/>
      <c r="G76" s="68"/>
      <c r="H76" s="70"/>
      <c r="I76" s="10"/>
      <c r="J76" s="10"/>
      <c r="K76" s="10"/>
      <c r="L76" s="10"/>
      <c r="M76" s="10">
        <f>B76</f>
        <v>75.41</v>
      </c>
      <c r="N76" s="10">
        <v>168</v>
      </c>
      <c r="O76" s="10"/>
      <c r="P76" s="51"/>
      <c r="Q76" s="10"/>
      <c r="R76" s="51"/>
      <c r="S76" s="10"/>
      <c r="T76" s="51"/>
      <c r="U76" s="102" t="s">
        <v>144</v>
      </c>
      <c r="V76" s="11"/>
      <c r="W76" s="11"/>
    </row>
    <row r="77" spans="1:25">
      <c r="A77" s="12" t="s">
        <v>84</v>
      </c>
      <c r="B77" s="10">
        <v>1090.18</v>
      </c>
      <c r="C77" s="12"/>
      <c r="D77" s="82">
        <v>45724</v>
      </c>
      <c r="E77" s="3"/>
      <c r="F77" s="49"/>
      <c r="G77" s="10">
        <f>B77</f>
        <v>1090.18</v>
      </c>
      <c r="H77" s="10">
        <v>2398</v>
      </c>
      <c r="I77" s="10"/>
      <c r="J77" s="10"/>
      <c r="K77" s="68"/>
      <c r="L77" s="70"/>
      <c r="M77" s="10"/>
      <c r="N77" s="10"/>
      <c r="O77" s="10"/>
      <c r="P77" s="51"/>
      <c r="Q77" s="10"/>
      <c r="R77" s="51"/>
      <c r="S77" s="10"/>
      <c r="T77" s="51"/>
      <c r="U77" s="102" t="s">
        <v>144</v>
      </c>
      <c r="V77" s="11"/>
      <c r="W77" s="11"/>
    </row>
    <row r="78" spans="1:25" s="11" customFormat="1">
      <c r="A78" s="12" t="s">
        <v>96</v>
      </c>
      <c r="B78" s="10">
        <v>14165.67</v>
      </c>
      <c r="C78" s="12"/>
      <c r="D78" s="82">
        <v>45673</v>
      </c>
      <c r="E78" s="10"/>
      <c r="F78" s="51"/>
      <c r="G78" s="68"/>
      <c r="H78" s="70"/>
      <c r="I78" s="10"/>
      <c r="J78" s="10"/>
      <c r="K78" s="68"/>
      <c r="L78" s="70"/>
      <c r="M78" s="10"/>
      <c r="N78" s="10"/>
      <c r="O78" s="10"/>
      <c r="P78" s="51"/>
      <c r="Q78" s="10"/>
      <c r="R78" s="51"/>
      <c r="S78" s="10">
        <v>13075.49</v>
      </c>
      <c r="T78" s="51">
        <v>26976</v>
      </c>
      <c r="U78" s="102" t="s">
        <v>144</v>
      </c>
      <c r="V78" s="29" t="s">
        <v>209</v>
      </c>
    </row>
    <row r="79" spans="1:25" s="11" customFormat="1">
      <c r="A79" s="12" t="s">
        <v>97</v>
      </c>
      <c r="B79" s="10">
        <v>52</v>
      </c>
      <c r="C79" s="12"/>
      <c r="D79" s="82">
        <v>45673</v>
      </c>
      <c r="E79" s="3"/>
      <c r="F79" s="49"/>
      <c r="G79" s="68"/>
      <c r="H79" s="70"/>
      <c r="I79" s="10"/>
      <c r="J79" s="10"/>
      <c r="K79" s="68"/>
      <c r="L79" s="70"/>
      <c r="M79" s="10"/>
      <c r="N79" s="51"/>
      <c r="O79" s="10"/>
      <c r="P79" s="51"/>
      <c r="Q79" s="10"/>
      <c r="R79" s="51"/>
      <c r="S79" s="10">
        <v>52</v>
      </c>
      <c r="T79" s="51">
        <v>114</v>
      </c>
      <c r="U79" s="102" t="s">
        <v>144</v>
      </c>
      <c r="V79" s="29" t="s">
        <v>209</v>
      </c>
    </row>
    <row r="80" spans="1:25">
      <c r="A80" s="12" t="s">
        <v>29</v>
      </c>
      <c r="B80" s="10">
        <v>101946.97</v>
      </c>
      <c r="C80" s="12"/>
      <c r="D80" s="6">
        <v>44073</v>
      </c>
      <c r="E80" s="3"/>
      <c r="F80" s="49"/>
      <c r="G80" s="10"/>
      <c r="H80" s="51"/>
      <c r="I80" s="10"/>
      <c r="J80" s="10"/>
      <c r="K80" s="10"/>
      <c r="L80" s="51"/>
      <c r="M80" s="10"/>
      <c r="N80" s="10"/>
      <c r="O80" s="10"/>
      <c r="P80" s="51"/>
      <c r="Q80" s="10"/>
      <c r="R80" s="51"/>
      <c r="S80" s="10">
        <v>101946</v>
      </c>
      <c r="T80" s="51"/>
      <c r="U80" s="36" t="s">
        <v>38</v>
      </c>
      <c r="W80" s="34" t="s">
        <v>47</v>
      </c>
      <c r="X80" s="20" t="s">
        <v>30</v>
      </c>
      <c r="Y80" s="11"/>
    </row>
    <row r="81" spans="1:26" s="11" customFormat="1">
      <c r="A81" s="12" t="s">
        <v>292</v>
      </c>
      <c r="B81" s="10">
        <v>70853.91</v>
      </c>
      <c r="C81" s="12"/>
      <c r="D81" s="6">
        <v>45737</v>
      </c>
      <c r="E81" s="3"/>
      <c r="F81" s="49"/>
      <c r="G81" s="10"/>
      <c r="H81" s="51"/>
      <c r="I81" s="10"/>
      <c r="J81" s="10"/>
      <c r="K81" s="10"/>
      <c r="L81" s="51"/>
      <c r="M81" s="10"/>
      <c r="N81" s="10"/>
      <c r="O81" s="10"/>
      <c r="P81" s="51"/>
      <c r="Q81" s="10"/>
      <c r="R81" s="51"/>
      <c r="S81" s="10">
        <f>B81</f>
        <v>70853.91</v>
      </c>
      <c r="T81" s="51"/>
      <c r="U81" s="73"/>
      <c r="W81" s="74"/>
      <c r="X81" s="20" t="s">
        <v>31</v>
      </c>
    </row>
    <row r="82" spans="1:26" s="11" customFormat="1">
      <c r="A82" s="12" t="s">
        <v>293</v>
      </c>
      <c r="B82" s="10">
        <v>12837.09</v>
      </c>
      <c r="C82" s="12"/>
      <c r="D82" s="6">
        <v>45737</v>
      </c>
      <c r="E82" s="3"/>
      <c r="F82" s="49"/>
      <c r="G82" s="10"/>
      <c r="H82" s="51"/>
      <c r="I82" s="10"/>
      <c r="J82" s="10"/>
      <c r="K82" s="10"/>
      <c r="L82" s="51"/>
      <c r="M82" s="10"/>
      <c r="N82" s="10"/>
      <c r="O82" s="10"/>
      <c r="P82" s="51"/>
      <c r="Q82" s="10"/>
      <c r="R82" s="51"/>
      <c r="S82" s="10">
        <f>B82</f>
        <v>12837.09</v>
      </c>
      <c r="T82" s="51"/>
      <c r="U82" s="73"/>
      <c r="W82" s="74"/>
      <c r="X82" s="20"/>
    </row>
    <row r="83" spans="1:26">
      <c r="A83" s="12" t="s">
        <v>67</v>
      </c>
      <c r="B83" s="10">
        <v>32940.769999999997</v>
      </c>
      <c r="C83" s="12" t="s">
        <v>19</v>
      </c>
      <c r="D83" s="6">
        <v>45127</v>
      </c>
      <c r="E83" s="3"/>
      <c r="F83" s="49"/>
      <c r="G83" s="10"/>
      <c r="H83" s="51"/>
      <c r="I83" s="10"/>
      <c r="J83" s="10"/>
      <c r="K83" s="10"/>
      <c r="L83" s="51"/>
      <c r="M83" s="10"/>
      <c r="N83" s="10"/>
      <c r="O83" s="10"/>
      <c r="P83" s="51"/>
      <c r="Q83" s="10"/>
      <c r="R83" s="51"/>
      <c r="S83" s="10">
        <v>32940.769999999997</v>
      </c>
      <c r="T83" s="51"/>
      <c r="U83" s="13"/>
      <c r="V83" s="11"/>
      <c r="X83" s="20" t="s">
        <v>32</v>
      </c>
      <c r="Y83" s="11"/>
    </row>
    <row r="84" spans="1:26">
      <c r="A84" s="12" t="s">
        <v>68</v>
      </c>
      <c r="B84" s="10">
        <v>31000.12</v>
      </c>
      <c r="C84" s="12"/>
      <c r="D84" s="6">
        <v>45127</v>
      </c>
      <c r="E84" s="3"/>
      <c r="F84" s="49"/>
      <c r="G84" s="10"/>
      <c r="H84" s="51"/>
      <c r="I84" s="10"/>
      <c r="J84" s="10"/>
      <c r="K84" s="10"/>
      <c r="L84" s="51"/>
      <c r="M84" s="10"/>
      <c r="N84" s="10"/>
      <c r="O84" s="10"/>
      <c r="P84" s="51"/>
      <c r="Q84" s="10"/>
      <c r="R84" s="51"/>
      <c r="S84" s="10">
        <v>31000.12</v>
      </c>
      <c r="T84" s="51"/>
      <c r="U84" s="13"/>
      <c r="X84" s="14"/>
      <c r="Y84" s="11"/>
      <c r="Z84" s="11"/>
    </row>
    <row r="85" spans="1:26" s="11" customFormat="1">
      <c r="A85" s="12" t="s">
        <v>150</v>
      </c>
      <c r="B85" s="168">
        <v>12189.75</v>
      </c>
      <c r="C85" s="12"/>
      <c r="D85" s="149">
        <v>45882</v>
      </c>
      <c r="E85" s="3"/>
      <c r="F85" s="49"/>
      <c r="G85" s="3"/>
      <c r="H85" s="49"/>
      <c r="I85" s="3"/>
      <c r="J85" s="3"/>
      <c r="K85" s="68"/>
      <c r="L85" s="70"/>
      <c r="M85" s="3"/>
      <c r="N85" s="3"/>
      <c r="O85" s="3"/>
      <c r="P85" s="49"/>
      <c r="Q85" s="3"/>
      <c r="R85" s="49"/>
      <c r="S85" s="168">
        <f>B85</f>
        <v>12189.75</v>
      </c>
      <c r="T85" s="167">
        <v>155046</v>
      </c>
      <c r="U85" s="102" t="s">
        <v>144</v>
      </c>
      <c r="W85" s="1" t="s">
        <v>78</v>
      </c>
      <c r="X85" s="14"/>
      <c r="Y85" s="1"/>
    </row>
    <row r="86" spans="1:26" s="11" customFormat="1">
      <c r="A86" s="12" t="s">
        <v>149</v>
      </c>
      <c r="B86" s="3">
        <v>124.4</v>
      </c>
      <c r="C86" s="12"/>
      <c r="D86" s="149">
        <v>45882</v>
      </c>
      <c r="E86" s="68"/>
      <c r="F86" s="70"/>
      <c r="G86" s="3"/>
      <c r="H86" s="49"/>
      <c r="I86" s="3"/>
      <c r="J86" s="49"/>
      <c r="K86" s="68"/>
      <c r="L86" s="70"/>
      <c r="M86" s="3"/>
      <c r="N86" s="3"/>
      <c r="O86" s="3"/>
      <c r="P86" s="49"/>
      <c r="Q86" s="3">
        <f>B86</f>
        <v>124.4</v>
      </c>
      <c r="R86" s="167">
        <v>3176</v>
      </c>
      <c r="S86" s="3"/>
      <c r="T86" s="49"/>
      <c r="U86" s="101" t="s">
        <v>143</v>
      </c>
      <c r="W86" s="1" t="s">
        <v>78</v>
      </c>
      <c r="Y86" s="1"/>
    </row>
    <row r="87" spans="1:26" s="11" customFormat="1">
      <c r="A87" s="12" t="s">
        <v>141</v>
      </c>
      <c r="B87" s="168">
        <v>1302.3800000000001</v>
      </c>
      <c r="C87" s="12"/>
      <c r="D87" s="149">
        <v>45882</v>
      </c>
      <c r="E87" s="68"/>
      <c r="F87" s="70"/>
      <c r="G87" s="3"/>
      <c r="H87" s="49"/>
      <c r="I87" s="3"/>
      <c r="J87" s="49"/>
      <c r="K87" s="68"/>
      <c r="L87" s="70"/>
      <c r="M87" s="3"/>
      <c r="N87" s="3"/>
      <c r="O87" s="3"/>
      <c r="P87" s="49"/>
      <c r="Q87" s="168">
        <f t="shared" ref="Q87:Q88" si="4">B87</f>
        <v>1302.3800000000001</v>
      </c>
      <c r="R87" s="167">
        <v>30888</v>
      </c>
      <c r="S87" s="3"/>
      <c r="T87" s="49"/>
      <c r="U87" s="101" t="s">
        <v>143</v>
      </c>
      <c r="W87" s="1" t="s">
        <v>78</v>
      </c>
      <c r="Y87" s="1"/>
    </row>
    <row r="88" spans="1:26" s="11" customFormat="1">
      <c r="A88" s="12" t="s">
        <v>142</v>
      </c>
      <c r="B88" s="168">
        <v>540.26</v>
      </c>
      <c r="C88" s="12"/>
      <c r="D88" s="149">
        <v>45882</v>
      </c>
      <c r="E88" s="68"/>
      <c r="F88" s="70"/>
      <c r="G88" s="3"/>
      <c r="H88" s="49"/>
      <c r="I88" s="3"/>
      <c r="J88" s="49"/>
      <c r="K88" s="68"/>
      <c r="L88" s="70"/>
      <c r="M88" s="68"/>
      <c r="N88" s="70"/>
      <c r="O88" s="3"/>
      <c r="P88" s="49"/>
      <c r="Q88" s="168">
        <f t="shared" si="4"/>
        <v>540.26</v>
      </c>
      <c r="R88" s="167">
        <v>13147</v>
      </c>
      <c r="S88" s="3"/>
      <c r="T88" s="49"/>
      <c r="U88" s="101" t="s">
        <v>143</v>
      </c>
      <c r="W88" s="1" t="s">
        <v>78</v>
      </c>
      <c r="Y88" s="1"/>
    </row>
    <row r="89" spans="1:26" s="11" customFormat="1">
      <c r="A89" s="12" t="s">
        <v>64</v>
      </c>
      <c r="B89" s="145">
        <v>22741.05</v>
      </c>
      <c r="C89" s="12"/>
      <c r="D89" s="146">
        <v>45883</v>
      </c>
      <c r="E89" s="3"/>
      <c r="F89" s="49"/>
      <c r="G89" s="33"/>
      <c r="H89" s="53"/>
      <c r="I89" s="33"/>
      <c r="J89" s="53"/>
      <c r="K89" s="68"/>
      <c r="L89" s="70"/>
      <c r="M89" s="33"/>
      <c r="N89" s="33"/>
      <c r="O89" s="33"/>
      <c r="P89" s="53"/>
      <c r="Q89" s="145">
        <f>B89</f>
        <v>22741.05</v>
      </c>
      <c r="R89" s="153">
        <v>130152</v>
      </c>
      <c r="S89" s="10"/>
      <c r="T89" s="51"/>
      <c r="U89" s="102" t="s">
        <v>144</v>
      </c>
      <c r="V89" s="1"/>
      <c r="W89" s="102"/>
      <c r="X89" s="30"/>
    </row>
    <row r="90" spans="1:26">
      <c r="A90" s="12" t="s">
        <v>79</v>
      </c>
      <c r="B90" s="10">
        <v>10411</v>
      </c>
      <c r="C90" s="12"/>
      <c r="D90" s="6">
        <v>45726</v>
      </c>
      <c r="E90" s="3"/>
      <c r="F90" s="49"/>
      <c r="G90" s="10">
        <f>B90</f>
        <v>10411</v>
      </c>
      <c r="H90" s="51">
        <v>39424</v>
      </c>
      <c r="I90" s="10"/>
      <c r="J90" s="51"/>
      <c r="K90" s="33"/>
      <c r="L90" s="53"/>
      <c r="M90" s="33"/>
      <c r="N90" s="33"/>
      <c r="O90" s="33"/>
      <c r="P90" s="53"/>
      <c r="Q90" s="33"/>
      <c r="R90" s="53"/>
      <c r="S90" s="33"/>
      <c r="T90" s="53"/>
      <c r="U90" s="101" t="s">
        <v>143</v>
      </c>
      <c r="X90" s="11"/>
    </row>
    <row r="91" spans="1:26">
      <c r="A91" s="12" t="s">
        <v>272</v>
      </c>
      <c r="B91" s="10">
        <v>49047</v>
      </c>
      <c r="C91" s="12"/>
      <c r="D91" s="6">
        <v>45726</v>
      </c>
      <c r="E91" s="3"/>
      <c r="F91" s="49"/>
      <c r="G91" s="10"/>
      <c r="H91" s="49"/>
      <c r="I91" s="10">
        <f>B91</f>
        <v>49047</v>
      </c>
      <c r="J91" s="51">
        <v>116260</v>
      </c>
      <c r="K91" s="33"/>
      <c r="L91" s="53"/>
      <c r="M91" s="33"/>
      <c r="N91" s="33"/>
      <c r="O91" s="33"/>
      <c r="P91" s="53"/>
      <c r="Q91" s="33"/>
      <c r="R91" s="53"/>
      <c r="S91" s="37"/>
      <c r="T91" s="52"/>
      <c r="U91" s="101" t="s">
        <v>143</v>
      </c>
      <c r="X91" s="11"/>
    </row>
    <row r="92" spans="1:26">
      <c r="A92" s="12" t="s">
        <v>212</v>
      </c>
      <c r="B92" s="114">
        <v>3000</v>
      </c>
      <c r="C92" s="12"/>
      <c r="D92" s="6">
        <v>45674</v>
      </c>
      <c r="E92" s="3"/>
      <c r="F92" s="49"/>
      <c r="G92" s="3">
        <f>B92</f>
        <v>3000</v>
      </c>
      <c r="H92" s="49">
        <v>10572</v>
      </c>
      <c r="I92" s="51"/>
      <c r="J92" s="51"/>
      <c r="K92" s="10"/>
      <c r="L92" s="51"/>
      <c r="M92" s="10"/>
      <c r="N92" s="10"/>
      <c r="O92" s="10"/>
      <c r="P92" s="51"/>
      <c r="Q92" s="10"/>
      <c r="R92" s="51"/>
      <c r="S92" s="3"/>
      <c r="T92" s="49"/>
      <c r="U92" s="101" t="s">
        <v>143</v>
      </c>
    </row>
    <row r="93" spans="1:26">
      <c r="A93" s="12" t="s">
        <v>28</v>
      </c>
      <c r="B93" s="10">
        <v>804.43</v>
      </c>
      <c r="C93" s="12"/>
      <c r="D93" s="82">
        <v>45675</v>
      </c>
      <c r="E93" s="3"/>
      <c r="F93" s="49"/>
      <c r="G93" s="68"/>
      <c r="H93" s="71"/>
      <c r="I93" s="10"/>
      <c r="J93" s="51"/>
      <c r="K93" s="33"/>
      <c r="L93" s="53"/>
      <c r="M93" s="33"/>
      <c r="N93" s="33"/>
      <c r="O93" s="33"/>
      <c r="P93" s="53"/>
      <c r="Q93" s="63">
        <f t="shared" ref="Q93:Q98" si="5">B93</f>
        <v>804.43</v>
      </c>
      <c r="R93" s="75">
        <v>2703</v>
      </c>
      <c r="S93" s="33"/>
      <c r="T93" s="53"/>
      <c r="U93" s="14"/>
    </row>
    <row r="94" spans="1:26" s="11" customFormat="1">
      <c r="A94" s="12" t="s">
        <v>136</v>
      </c>
      <c r="B94" s="10">
        <v>1653.82</v>
      </c>
      <c r="C94" s="12"/>
      <c r="D94" s="149">
        <v>45882</v>
      </c>
      <c r="E94" s="68"/>
      <c r="F94" s="70"/>
      <c r="G94" s="10"/>
      <c r="H94" s="51"/>
      <c r="I94" s="10"/>
      <c r="J94" s="51"/>
      <c r="K94" s="69"/>
      <c r="L94" s="72"/>
      <c r="M94" s="10"/>
      <c r="N94" s="10"/>
      <c r="O94" s="63"/>
      <c r="P94" s="75"/>
      <c r="Q94" s="3">
        <f t="shared" si="5"/>
        <v>1653.82</v>
      </c>
      <c r="R94" s="167">
        <v>21110</v>
      </c>
      <c r="S94" s="63"/>
      <c r="T94" s="75"/>
      <c r="U94" s="102" t="s">
        <v>144</v>
      </c>
    </row>
    <row r="95" spans="1:26" s="11" customFormat="1">
      <c r="A95" s="12" t="s">
        <v>137</v>
      </c>
      <c r="B95" s="10">
        <v>363.25</v>
      </c>
      <c r="C95" s="12"/>
      <c r="D95" s="149">
        <v>45882</v>
      </c>
      <c r="E95" s="68"/>
      <c r="F95" s="70"/>
      <c r="G95" s="10"/>
      <c r="H95" s="51"/>
      <c r="I95" s="10"/>
      <c r="J95" s="51"/>
      <c r="K95" s="69"/>
      <c r="L95" s="72"/>
      <c r="M95" s="10"/>
      <c r="N95" s="10"/>
      <c r="O95" s="63"/>
      <c r="P95" s="75"/>
      <c r="Q95" s="63">
        <f t="shared" si="5"/>
        <v>363.25</v>
      </c>
      <c r="R95" s="188">
        <v>4637</v>
      </c>
      <c r="S95" s="63"/>
      <c r="T95" s="75"/>
      <c r="U95" s="102" t="s">
        <v>144</v>
      </c>
    </row>
    <row r="96" spans="1:26" s="11" customFormat="1">
      <c r="A96" s="12" t="s">
        <v>138</v>
      </c>
      <c r="B96" s="10">
        <v>51.33</v>
      </c>
      <c r="C96" s="12"/>
      <c r="D96" s="149">
        <v>45882</v>
      </c>
      <c r="E96" s="68"/>
      <c r="F96" s="70"/>
      <c r="G96" s="10"/>
      <c r="H96" s="51"/>
      <c r="I96" s="10"/>
      <c r="J96" s="51"/>
      <c r="K96" s="69"/>
      <c r="L96" s="72"/>
      <c r="M96" s="10"/>
      <c r="N96" s="10"/>
      <c r="O96" s="63"/>
      <c r="P96" s="75"/>
      <c r="Q96" s="63">
        <f t="shared" si="5"/>
        <v>51.33</v>
      </c>
      <c r="R96" s="188">
        <v>1211</v>
      </c>
      <c r="S96" s="63"/>
      <c r="T96" s="75"/>
      <c r="U96" s="101" t="s">
        <v>143</v>
      </c>
    </row>
    <row r="97" spans="1:25" s="11" customFormat="1">
      <c r="A97" s="12" t="s">
        <v>151</v>
      </c>
      <c r="B97" s="10">
        <v>221.76</v>
      </c>
      <c r="C97" s="12"/>
      <c r="D97" s="149">
        <v>45882</v>
      </c>
      <c r="E97" s="68"/>
      <c r="F97" s="70"/>
      <c r="G97" s="10"/>
      <c r="H97" s="51"/>
      <c r="I97" s="10"/>
      <c r="J97" s="51"/>
      <c r="K97" s="69"/>
      <c r="L97" s="72"/>
      <c r="M97" s="10"/>
      <c r="N97" s="10"/>
      <c r="O97" s="63"/>
      <c r="P97" s="75"/>
      <c r="Q97" s="63">
        <f t="shared" si="5"/>
        <v>221.76</v>
      </c>
      <c r="R97" s="188">
        <v>2831</v>
      </c>
      <c r="S97" s="63"/>
      <c r="T97" s="75"/>
      <c r="U97" s="29"/>
    </row>
    <row r="98" spans="1:25" s="11" customFormat="1">
      <c r="A98" s="12" t="s">
        <v>139</v>
      </c>
      <c r="B98" s="145">
        <v>1233.44</v>
      </c>
      <c r="C98" s="12"/>
      <c r="D98" s="149">
        <v>45882</v>
      </c>
      <c r="E98" s="68"/>
      <c r="F98" s="70"/>
      <c r="G98" s="10"/>
      <c r="H98" s="51"/>
      <c r="I98" s="10"/>
      <c r="J98" s="51"/>
      <c r="K98" s="68"/>
      <c r="L98" s="70"/>
      <c r="M98" s="10"/>
      <c r="N98" s="10"/>
      <c r="O98" s="63"/>
      <c r="P98" s="75"/>
      <c r="Q98" s="189">
        <f t="shared" si="5"/>
        <v>1233.44</v>
      </c>
      <c r="R98" s="167">
        <v>5713</v>
      </c>
      <c r="S98" s="63"/>
      <c r="T98" s="75"/>
      <c r="U98" s="101" t="s">
        <v>143</v>
      </c>
    </row>
    <row r="99" spans="1:25" s="11" customFormat="1">
      <c r="A99" s="12" t="s">
        <v>129</v>
      </c>
      <c r="B99" s="145">
        <v>694.47</v>
      </c>
      <c r="C99" s="12"/>
      <c r="D99" s="149">
        <v>45882</v>
      </c>
      <c r="E99" s="68"/>
      <c r="F99" s="70"/>
      <c r="G99" s="10"/>
      <c r="H99" s="51"/>
      <c r="I99" s="10"/>
      <c r="J99" s="51"/>
      <c r="K99" s="68"/>
      <c r="L99" s="70"/>
      <c r="M99" s="10"/>
      <c r="N99" s="10"/>
      <c r="O99" s="63"/>
      <c r="P99" s="75"/>
      <c r="Q99" s="189">
        <f t="shared" ref="Q99:Q100" si="6">B99</f>
        <v>694.47</v>
      </c>
      <c r="R99" s="167">
        <v>3217</v>
      </c>
      <c r="S99" s="63"/>
      <c r="T99" s="75"/>
      <c r="U99" s="101" t="s">
        <v>143</v>
      </c>
    </row>
    <row r="100" spans="1:25" s="11" customFormat="1">
      <c r="A100" s="12" t="s">
        <v>140</v>
      </c>
      <c r="B100" s="145">
        <v>773.71</v>
      </c>
      <c r="C100" s="12"/>
      <c r="D100" s="149">
        <v>45882</v>
      </c>
      <c r="E100" s="68"/>
      <c r="F100" s="70"/>
      <c r="G100" s="10"/>
      <c r="H100" s="10"/>
      <c r="I100" s="10"/>
      <c r="J100" s="51"/>
      <c r="K100" s="68"/>
      <c r="L100" s="70"/>
      <c r="M100" s="10"/>
      <c r="N100" s="10"/>
      <c r="O100" s="63"/>
      <c r="P100" s="75"/>
      <c r="Q100" s="189">
        <f t="shared" si="6"/>
        <v>773.71</v>
      </c>
      <c r="R100" s="167">
        <v>3584</v>
      </c>
      <c r="S100" s="63"/>
      <c r="T100" s="75"/>
      <c r="U100" s="101" t="s">
        <v>143</v>
      </c>
    </row>
    <row r="101" spans="1:25">
      <c r="A101" s="12" t="s">
        <v>39</v>
      </c>
      <c r="B101" s="10">
        <v>4679.3</v>
      </c>
      <c r="C101" s="12"/>
      <c r="D101" s="6">
        <v>45338</v>
      </c>
      <c r="E101" s="3"/>
      <c r="F101" s="49"/>
      <c r="G101" s="10"/>
      <c r="H101" s="10"/>
      <c r="I101" s="10"/>
      <c r="J101" s="51"/>
      <c r="K101" s="68"/>
      <c r="L101" s="70"/>
      <c r="M101" s="10"/>
      <c r="N101" s="10"/>
      <c r="O101" s="63"/>
      <c r="P101" s="75"/>
      <c r="Q101" s="10"/>
      <c r="R101" s="51"/>
      <c r="S101" s="10">
        <f>B101</f>
        <v>4679.3</v>
      </c>
      <c r="T101" s="51">
        <v>10173</v>
      </c>
      <c r="U101" s="102" t="s">
        <v>144</v>
      </c>
    </row>
    <row r="102" spans="1:25">
      <c r="A102" s="12" t="s">
        <v>40</v>
      </c>
      <c r="B102" s="10">
        <v>951.82</v>
      </c>
      <c r="C102" s="12"/>
      <c r="D102" s="6">
        <v>45675</v>
      </c>
      <c r="E102" s="3"/>
      <c r="F102" s="49"/>
      <c r="G102" s="3"/>
      <c r="H102" s="3"/>
      <c r="I102" s="3"/>
      <c r="J102" s="49"/>
      <c r="K102" s="10">
        <f>B102</f>
        <v>951.82</v>
      </c>
      <c r="L102" s="10">
        <v>1911</v>
      </c>
      <c r="M102" s="3"/>
      <c r="N102" s="3"/>
      <c r="O102" s="3"/>
      <c r="P102" s="49"/>
      <c r="Q102" s="3"/>
      <c r="R102" s="49"/>
      <c r="S102" s="10"/>
      <c r="T102" s="49"/>
      <c r="U102" s="102" t="s">
        <v>144</v>
      </c>
    </row>
    <row r="103" spans="1:25">
      <c r="A103" s="12" t="s">
        <v>296</v>
      </c>
      <c r="B103" s="10">
        <v>609.4</v>
      </c>
      <c r="C103" s="12"/>
      <c r="D103" s="6">
        <v>45561</v>
      </c>
      <c r="E103" s="3"/>
      <c r="F103" s="49"/>
      <c r="G103" s="3"/>
      <c r="H103" s="3"/>
      <c r="I103" s="3"/>
      <c r="J103" s="49"/>
      <c r="K103" s="10"/>
      <c r="L103" s="10"/>
      <c r="M103" s="3"/>
      <c r="N103" s="3"/>
      <c r="O103" s="3"/>
      <c r="P103" s="49"/>
      <c r="Q103" s="3">
        <v>609.4</v>
      </c>
      <c r="R103" s="76"/>
      <c r="S103" s="10"/>
      <c r="T103" s="10"/>
      <c r="U103" s="102"/>
    </row>
    <row r="104" spans="1:25" s="11" customFormat="1">
      <c r="A104" s="12" t="s">
        <v>301</v>
      </c>
      <c r="B104" s="10">
        <v>610</v>
      </c>
      <c r="C104" s="12"/>
      <c r="D104" s="6">
        <v>45780</v>
      </c>
      <c r="E104" s="3"/>
      <c r="F104" s="49"/>
      <c r="G104" s="3"/>
      <c r="H104" s="3"/>
      <c r="I104" s="3"/>
      <c r="J104" s="49"/>
      <c r="K104" s="10"/>
      <c r="L104" s="10"/>
      <c r="M104" s="3"/>
      <c r="N104" s="3"/>
      <c r="O104" s="3"/>
      <c r="P104" s="49"/>
      <c r="Q104" s="3"/>
      <c r="R104" s="49"/>
      <c r="S104" s="10">
        <f>B104</f>
        <v>610</v>
      </c>
      <c r="T104" s="10"/>
      <c r="U104" s="102"/>
    </row>
    <row r="105" spans="1:25">
      <c r="A105" s="12" t="s">
        <v>42</v>
      </c>
      <c r="B105" s="10">
        <v>3500</v>
      </c>
      <c r="C105" s="12"/>
      <c r="D105" s="6">
        <v>45157</v>
      </c>
      <c r="E105" s="3"/>
      <c r="F105" s="49"/>
      <c r="G105" s="10"/>
      <c r="H105" s="10"/>
      <c r="I105" s="10">
        <v>3500</v>
      </c>
      <c r="J105" s="51">
        <v>3500</v>
      </c>
      <c r="K105" s="10"/>
      <c r="L105" s="51"/>
      <c r="M105" s="10"/>
      <c r="N105" s="10"/>
      <c r="O105" s="10"/>
      <c r="P105" s="51"/>
      <c r="Q105" s="10"/>
      <c r="R105" s="51"/>
      <c r="S105" s="10"/>
      <c r="T105" s="51"/>
    </row>
    <row r="106" spans="1:25">
      <c r="A106" s="8"/>
      <c r="B106" s="10"/>
      <c r="C106" s="8"/>
      <c r="D106" s="6"/>
      <c r="E106" s="5"/>
      <c r="F106" s="58"/>
      <c r="G106" s="10"/>
      <c r="H106" s="10"/>
      <c r="I106" s="10"/>
      <c r="J106" s="10"/>
      <c r="K106" s="10"/>
      <c r="L106" s="51"/>
      <c r="M106" s="10"/>
      <c r="N106" s="10"/>
      <c r="O106" s="10"/>
      <c r="P106" s="51"/>
      <c r="Q106" s="10"/>
      <c r="R106" s="51"/>
      <c r="S106" s="10"/>
      <c r="T106" s="51"/>
    </row>
    <row r="107" spans="1:25">
      <c r="C107" s="207" t="s">
        <v>114</v>
      </c>
      <c r="D107" s="208"/>
      <c r="E107" s="23">
        <f t="shared" ref="E107:N107" si="7">SUM(E4:E106)</f>
        <v>41122.120000000003</v>
      </c>
      <c r="F107" s="64">
        <f t="shared" si="7"/>
        <v>276735</v>
      </c>
      <c r="G107" s="23">
        <f t="shared" ref="G107:L107" si="8">SUM(G4:G106)</f>
        <v>14501.18</v>
      </c>
      <c r="H107" s="64">
        <f t="shared" si="8"/>
        <v>52394</v>
      </c>
      <c r="I107" s="23">
        <f t="shared" si="8"/>
        <v>52547</v>
      </c>
      <c r="J107" s="64">
        <f t="shared" si="8"/>
        <v>119760</v>
      </c>
      <c r="K107" s="23">
        <f t="shared" si="8"/>
        <v>4190.7299999999996</v>
      </c>
      <c r="L107" s="64">
        <f t="shared" si="8"/>
        <v>23292</v>
      </c>
      <c r="M107" s="23">
        <f t="shared" si="7"/>
        <v>23840.079999999998</v>
      </c>
      <c r="N107" s="64">
        <f t="shared" si="7"/>
        <v>179587</v>
      </c>
      <c r="O107" s="23">
        <f t="shared" ref="O107" si="9">SUM(O4:O106)</f>
        <v>4212.7700000000004</v>
      </c>
      <c r="P107" s="64">
        <f t="shared" ref="P107" si="10">SUM(P4:P106)</f>
        <v>7246</v>
      </c>
      <c r="Q107" s="23">
        <f t="shared" ref="Q107" si="11">SUM(Q4:Q106)</f>
        <v>55024.450000000004</v>
      </c>
      <c r="R107" s="64">
        <f t="shared" ref="R107" si="12">SUM(R4:R106)</f>
        <v>390427</v>
      </c>
      <c r="S107" s="23"/>
      <c r="T107" s="23"/>
      <c r="V107" s="142" t="s">
        <v>299</v>
      </c>
      <c r="Y107" s="27">
        <f>SUM(Y4:Y106)</f>
        <v>0</v>
      </c>
    </row>
    <row r="108" spans="1:25" ht="12.75" customHeight="1">
      <c r="G108" s="83">
        <f>E107+G107</f>
        <v>55623.3</v>
      </c>
      <c r="H108" s="55">
        <f>F107+H107</f>
        <v>329129</v>
      </c>
      <c r="I108" s="14">
        <f t="shared" ref="I108:N108" si="13">G108+I107</f>
        <v>108170.3</v>
      </c>
      <c r="J108" s="55">
        <f t="shared" si="13"/>
        <v>448889</v>
      </c>
      <c r="K108" s="83">
        <f t="shared" si="13"/>
        <v>112361.03</v>
      </c>
      <c r="L108" s="55">
        <f t="shared" si="13"/>
        <v>472181</v>
      </c>
      <c r="M108" s="83">
        <f t="shared" si="13"/>
        <v>136201.10999999999</v>
      </c>
      <c r="N108" s="55">
        <f t="shared" si="13"/>
        <v>651768</v>
      </c>
      <c r="O108" s="83">
        <f t="shared" ref="O108:R108" si="14">M108+O107</f>
        <v>140413.87999999998</v>
      </c>
      <c r="P108" s="55">
        <f t="shared" si="14"/>
        <v>659014</v>
      </c>
      <c r="Q108" s="83">
        <f t="shared" si="14"/>
        <v>195438.33</v>
      </c>
      <c r="R108" s="55">
        <f t="shared" si="14"/>
        <v>1049441</v>
      </c>
      <c r="S108" s="54"/>
      <c r="V108" s="163">
        <f>S7+S8+S9+S33+S34+S35+S39+S40+S44+S45+S46+S47+S48+S49+S50+S51</f>
        <v>10926.300000000001</v>
      </c>
      <c r="W108" s="163">
        <f>T7+T8+T9+T33+T34+T35+T39+T40+T44+T45+T46+T47+T48+T49+T50+T51</f>
        <v>79227</v>
      </c>
    </row>
    <row r="109" spans="1:25">
      <c r="C109" s="1" t="s">
        <v>171</v>
      </c>
      <c r="G109" s="1"/>
      <c r="H109" s="54"/>
      <c r="I109" s="54"/>
      <c r="J109" s="54"/>
      <c r="K109" s="1"/>
      <c r="L109" s="54"/>
      <c r="N109" s="54"/>
      <c r="Q109" s="107">
        <v>45730</v>
      </c>
      <c r="R109" s="55">
        <v>319199</v>
      </c>
      <c r="S109" s="54" t="s">
        <v>178</v>
      </c>
      <c r="U109" s="17" t="s">
        <v>113</v>
      </c>
    </row>
    <row r="110" spans="1:25">
      <c r="C110" s="1" t="s">
        <v>173</v>
      </c>
      <c r="F110" s="1"/>
      <c r="G110" s="1"/>
      <c r="H110" s="54"/>
      <c r="I110" s="54"/>
      <c r="J110" s="54"/>
      <c r="K110" s="1"/>
      <c r="L110" s="1"/>
      <c r="N110" s="54"/>
      <c r="R110" s="106"/>
      <c r="S110" s="54"/>
    </row>
    <row r="111" spans="1:25">
      <c r="G111" s="1"/>
      <c r="H111" s="1"/>
      <c r="I111" s="1"/>
      <c r="J111" s="1"/>
      <c r="K111" s="1"/>
      <c r="L111" s="54"/>
      <c r="R111" s="108"/>
    </row>
    <row r="112" spans="1:25">
      <c r="G112" s="1"/>
      <c r="H112" s="1"/>
      <c r="I112" s="1"/>
      <c r="J112" s="1"/>
      <c r="K112" s="1"/>
      <c r="L112" s="54"/>
    </row>
    <row r="113" spans="1:25" ht="29.25" customHeight="1">
      <c r="G113" s="1"/>
      <c r="H113" s="1"/>
      <c r="I113" s="1"/>
      <c r="J113" s="1"/>
      <c r="K113" s="1"/>
      <c r="L113" s="54"/>
      <c r="R113" s="25" t="s">
        <v>49</v>
      </c>
      <c r="S113" s="118">
        <v>387671</v>
      </c>
      <c r="T113" s="119">
        <v>3706243</v>
      </c>
      <c r="U113" s="24" t="s">
        <v>48</v>
      </c>
      <c r="W113" s="25"/>
      <c r="X113" s="1" t="s">
        <v>50</v>
      </c>
    </row>
    <row r="114" spans="1:25" ht="34.5">
      <c r="B114" s="15"/>
      <c r="G114" s="1"/>
      <c r="H114" s="1"/>
      <c r="I114" s="1"/>
      <c r="J114" s="1"/>
      <c r="K114" s="1"/>
      <c r="L114" s="54"/>
      <c r="M114" s="11"/>
      <c r="S114" s="28" t="s">
        <v>51</v>
      </c>
      <c r="W114" s="117" t="s">
        <v>215</v>
      </c>
      <c r="Y114" s="28"/>
    </row>
    <row r="115" spans="1:25">
      <c r="A115" s="11"/>
      <c r="G115" s="1"/>
      <c r="H115" s="1"/>
      <c r="I115" s="1"/>
      <c r="J115" s="1"/>
      <c r="K115" s="1"/>
      <c r="L115" s="54"/>
      <c r="M115" s="11" t="s">
        <v>188</v>
      </c>
      <c r="S115" s="11"/>
    </row>
    <row r="116" spans="1:25">
      <c r="A116" s="11"/>
      <c r="G116" s="1"/>
      <c r="H116" s="1"/>
      <c r="I116" s="1"/>
      <c r="J116" s="1"/>
      <c r="K116" s="1"/>
      <c r="L116" s="54"/>
      <c r="M116" s="11"/>
      <c r="S116" s="11" t="s">
        <v>189</v>
      </c>
    </row>
    <row r="117" spans="1:25" s="11" customFormat="1">
      <c r="F117" s="13"/>
      <c r="L117" s="55"/>
      <c r="M117" s="11" t="s">
        <v>192</v>
      </c>
      <c r="P117" s="55"/>
      <c r="T117" s="55"/>
    </row>
    <row r="118" spans="1:25" s="11" customFormat="1">
      <c r="F118" s="13"/>
      <c r="L118" s="55"/>
      <c r="P118" s="55"/>
      <c r="S118" s="11" t="s">
        <v>193</v>
      </c>
      <c r="T118" s="55"/>
    </row>
    <row r="119" spans="1:25">
      <c r="A119" s="11"/>
      <c r="E119" s="11" t="s">
        <v>194</v>
      </c>
      <c r="G119" s="1"/>
      <c r="H119" s="1"/>
      <c r="I119" s="1"/>
      <c r="J119" s="1"/>
      <c r="K119" s="1"/>
      <c r="L119" s="54"/>
      <c r="M119" s="11"/>
      <c r="S119" s="11"/>
    </row>
    <row r="120" spans="1:25">
      <c r="A120" s="11"/>
      <c r="E120" s="11"/>
      <c r="G120" s="1"/>
      <c r="H120" s="1"/>
      <c r="I120" s="1"/>
      <c r="J120" s="1"/>
      <c r="K120" s="1"/>
      <c r="L120" s="54"/>
      <c r="M120" s="11"/>
      <c r="S120" s="11" t="s">
        <v>195</v>
      </c>
    </row>
    <row r="121" spans="1:25">
      <c r="A121" s="11"/>
      <c r="E121" s="11" t="s">
        <v>259</v>
      </c>
      <c r="G121" s="1"/>
      <c r="H121" s="1"/>
      <c r="I121" s="1"/>
      <c r="J121" s="1"/>
      <c r="K121" s="1"/>
      <c r="L121" s="54"/>
      <c r="M121" s="11"/>
      <c r="S121" s="11"/>
    </row>
    <row r="122" spans="1:25">
      <c r="A122" s="11"/>
      <c r="E122" s="11"/>
      <c r="G122" s="1"/>
      <c r="H122" s="1"/>
      <c r="I122" s="1"/>
      <c r="J122" s="1"/>
      <c r="K122" s="1"/>
      <c r="L122" s="54"/>
      <c r="M122" s="11"/>
      <c r="S122" s="11" t="s">
        <v>258</v>
      </c>
    </row>
    <row r="123" spans="1:25">
      <c r="A123" s="11"/>
      <c r="E123" s="11"/>
      <c r="G123" s="1"/>
      <c r="H123" s="1"/>
      <c r="I123" s="1"/>
      <c r="J123" s="1"/>
      <c r="K123" s="11"/>
      <c r="L123" s="54"/>
      <c r="M123" s="11" t="s">
        <v>196</v>
      </c>
      <c r="S123" s="11"/>
    </row>
    <row r="124" spans="1:25">
      <c r="A124" s="11"/>
      <c r="E124" s="11"/>
      <c r="G124" s="1"/>
      <c r="H124" s="1"/>
      <c r="I124" s="1"/>
      <c r="J124" s="1"/>
      <c r="K124" s="1"/>
      <c r="L124" s="54"/>
      <c r="M124" s="11"/>
      <c r="S124" s="11" t="s">
        <v>197</v>
      </c>
    </row>
    <row r="125" spans="1:25">
      <c r="A125" s="11"/>
      <c r="E125" s="11"/>
      <c r="G125" s="1"/>
      <c r="H125" s="1"/>
      <c r="I125" s="1"/>
      <c r="J125" s="1"/>
      <c r="K125" s="1"/>
      <c r="L125" s="54"/>
      <c r="M125" s="11" t="s">
        <v>198</v>
      </c>
      <c r="S125" s="11"/>
    </row>
    <row r="126" spans="1:25">
      <c r="A126" s="11"/>
      <c r="E126" s="11"/>
      <c r="G126" s="1"/>
      <c r="H126" s="1"/>
      <c r="I126" s="1"/>
      <c r="J126" s="1"/>
      <c r="K126" s="1"/>
      <c r="L126" s="54"/>
      <c r="S126" s="11" t="s">
        <v>199</v>
      </c>
    </row>
    <row r="127" spans="1:25">
      <c r="A127" s="11"/>
      <c r="E127" s="11"/>
      <c r="G127" s="1"/>
      <c r="H127" s="1"/>
      <c r="I127" s="1"/>
      <c r="J127" s="1"/>
      <c r="K127" s="11" t="s">
        <v>204</v>
      </c>
      <c r="L127" s="54"/>
      <c r="M127" s="54"/>
      <c r="S127" s="11"/>
    </row>
    <row r="128" spans="1:25">
      <c r="A128" s="11"/>
      <c r="E128" s="11"/>
      <c r="G128" s="1"/>
      <c r="H128" s="1"/>
      <c r="I128" s="1"/>
      <c r="J128" s="1"/>
      <c r="K128" s="1"/>
      <c r="L128" s="54"/>
      <c r="S128" s="11" t="s">
        <v>205</v>
      </c>
    </row>
    <row r="129" spans="1:20">
      <c r="A129" s="11"/>
      <c r="E129" s="11"/>
      <c r="G129" s="1"/>
      <c r="H129" s="1"/>
      <c r="I129" s="1"/>
      <c r="J129" s="1"/>
      <c r="K129" s="11" t="s">
        <v>266</v>
      </c>
      <c r="L129" s="54"/>
      <c r="S129" s="11"/>
    </row>
    <row r="130" spans="1:20">
      <c r="A130" s="11"/>
      <c r="E130" s="11"/>
      <c r="G130" s="1"/>
      <c r="H130" s="1"/>
      <c r="I130" s="1"/>
      <c r="J130" s="1"/>
      <c r="K130" s="1"/>
      <c r="L130" s="54"/>
      <c r="S130" s="11" t="s">
        <v>208</v>
      </c>
    </row>
    <row r="131" spans="1:20">
      <c r="A131" s="11"/>
      <c r="G131" s="11"/>
      <c r="H131" s="11"/>
      <c r="I131" s="11"/>
      <c r="J131" s="11"/>
      <c r="K131" s="11"/>
      <c r="L131" s="55"/>
      <c r="M131" s="11"/>
      <c r="N131" s="11"/>
      <c r="O131" s="11"/>
      <c r="P131" s="55"/>
      <c r="Q131" s="11"/>
      <c r="R131" s="11"/>
      <c r="S131" s="11" t="s">
        <v>220</v>
      </c>
      <c r="T131" s="55"/>
    </row>
    <row r="132" spans="1:20">
      <c r="A132" s="11"/>
      <c r="G132" s="11"/>
      <c r="H132" s="11"/>
      <c r="I132" s="11"/>
      <c r="J132" s="11"/>
      <c r="K132" s="11" t="s">
        <v>27</v>
      </c>
      <c r="L132" s="55"/>
      <c r="M132" s="11"/>
      <c r="N132" s="11"/>
      <c r="O132" s="11"/>
      <c r="P132" s="55"/>
      <c r="Q132" s="11"/>
      <c r="R132" s="11"/>
      <c r="S132" s="11"/>
      <c r="T132" s="55"/>
    </row>
    <row r="133" spans="1:20">
      <c r="A133" s="11"/>
      <c r="G133" s="1"/>
      <c r="H133" s="1"/>
      <c r="I133" s="1"/>
      <c r="J133" s="1"/>
      <c r="K133" s="11"/>
      <c r="L133" s="54"/>
      <c r="M133" s="11" t="s">
        <v>232</v>
      </c>
    </row>
    <row r="134" spans="1:20">
      <c r="A134" s="11"/>
      <c r="G134" s="1"/>
      <c r="H134" s="1"/>
      <c r="I134" s="1"/>
      <c r="J134" s="1"/>
      <c r="K134" s="11"/>
      <c r="L134" s="54"/>
      <c r="O134" s="11" t="s">
        <v>231</v>
      </c>
    </row>
    <row r="135" spans="1:20">
      <c r="A135" s="11"/>
      <c r="G135" s="1"/>
      <c r="H135" s="1"/>
      <c r="I135" s="1"/>
      <c r="J135" s="1"/>
      <c r="K135" s="11" t="s">
        <v>233</v>
      </c>
      <c r="L135" s="54"/>
    </row>
    <row r="136" spans="1:20" s="11" customFormat="1" ht="15" customHeight="1">
      <c r="F136" s="13"/>
      <c r="L136" s="55"/>
      <c r="M136" s="11" t="s">
        <v>225</v>
      </c>
      <c r="P136" s="55"/>
      <c r="T136" s="55"/>
    </row>
    <row r="137" spans="1:20">
      <c r="A137" s="11"/>
      <c r="E137" s="11" t="s">
        <v>80</v>
      </c>
      <c r="G137" s="1"/>
      <c r="H137" s="1"/>
      <c r="I137" s="1"/>
      <c r="J137" s="1"/>
      <c r="K137" s="11"/>
      <c r="L137" s="54"/>
    </row>
    <row r="138" spans="1:20">
      <c r="A138" s="11"/>
      <c r="E138" s="11" t="s">
        <v>216</v>
      </c>
      <c r="G138" s="1"/>
      <c r="H138" s="1"/>
      <c r="I138" s="1"/>
      <c r="J138" s="1"/>
      <c r="K138" s="11"/>
      <c r="L138" s="54"/>
      <c r="M138" s="11"/>
    </row>
    <row r="139" spans="1:20" s="11" customFormat="1">
      <c r="F139" s="13"/>
      <c r="I139" s="29"/>
      <c r="L139" s="55"/>
      <c r="M139" s="11" t="s">
        <v>221</v>
      </c>
      <c r="P139" s="55"/>
      <c r="T139" s="55"/>
    </row>
    <row r="140" spans="1:20" s="11" customFormat="1">
      <c r="F140" s="13"/>
      <c r="I140" s="29"/>
      <c r="L140" s="55"/>
      <c r="O140" s="11" t="s">
        <v>222</v>
      </c>
      <c r="P140" s="55"/>
      <c r="T140" s="55"/>
    </row>
    <row r="141" spans="1:20">
      <c r="A141" s="11"/>
      <c r="E141" s="11"/>
      <c r="G141" s="1"/>
      <c r="H141" s="1"/>
      <c r="I141" s="1"/>
      <c r="J141" s="1"/>
      <c r="K141" s="11"/>
      <c r="L141" s="54"/>
      <c r="Q141" s="11" t="s">
        <v>224</v>
      </c>
    </row>
    <row r="142" spans="1:20">
      <c r="A142" s="11"/>
      <c r="E142" s="11"/>
      <c r="G142" s="1"/>
      <c r="H142" s="1"/>
      <c r="I142" s="1"/>
      <c r="J142" s="1"/>
      <c r="K142" s="11"/>
      <c r="L142" s="54"/>
      <c r="Q142" s="11" t="s">
        <v>223</v>
      </c>
    </row>
    <row r="143" spans="1:20">
      <c r="A143" s="11"/>
      <c r="G143" s="1"/>
      <c r="H143" s="1"/>
      <c r="I143" s="1"/>
      <c r="J143" s="1"/>
      <c r="K143" s="11" t="s">
        <v>226</v>
      </c>
      <c r="L143" s="54"/>
      <c r="Q143" s="11"/>
    </row>
    <row r="144" spans="1:20">
      <c r="A144" s="11"/>
      <c r="E144" s="11"/>
      <c r="G144" s="1"/>
      <c r="H144" s="1"/>
      <c r="I144" s="1"/>
      <c r="J144" s="1"/>
      <c r="K144" s="11" t="s">
        <v>227</v>
      </c>
      <c r="L144" s="54"/>
    </row>
    <row r="145" spans="1:19">
      <c r="A145" s="11"/>
      <c r="G145" s="1"/>
      <c r="H145" s="1"/>
      <c r="I145" s="1"/>
      <c r="J145" s="1"/>
      <c r="K145" s="11" t="s">
        <v>228</v>
      </c>
      <c r="L145" s="54"/>
    </row>
    <row r="146" spans="1:19">
      <c r="A146" s="11"/>
      <c r="E146" s="11" t="s">
        <v>66</v>
      </c>
      <c r="G146" s="1"/>
      <c r="H146" s="1"/>
      <c r="I146" s="1"/>
      <c r="J146" s="1"/>
      <c r="K146" s="11"/>
      <c r="L146" s="54"/>
    </row>
    <row r="147" spans="1:19">
      <c r="G147" s="1"/>
      <c r="H147" s="1"/>
      <c r="I147" s="1"/>
      <c r="J147" s="1"/>
      <c r="K147" s="11"/>
      <c r="L147" s="54"/>
      <c r="M147" s="11" t="s">
        <v>229</v>
      </c>
    </row>
    <row r="148" spans="1:19">
      <c r="G148" s="1"/>
      <c r="H148" s="1"/>
      <c r="I148" s="1"/>
      <c r="J148" s="1"/>
      <c r="K148" s="11"/>
      <c r="L148" s="54"/>
      <c r="O148" s="11" t="s">
        <v>118</v>
      </c>
    </row>
    <row r="149" spans="1:19">
      <c r="G149" s="1"/>
      <c r="H149" s="1"/>
      <c r="I149" s="1"/>
      <c r="J149" s="1"/>
      <c r="K149" s="11"/>
      <c r="L149" s="54"/>
      <c r="M149" s="11" t="s">
        <v>234</v>
      </c>
    </row>
    <row r="150" spans="1:19">
      <c r="G150" s="1"/>
      <c r="H150" s="1"/>
      <c r="I150" s="1"/>
      <c r="J150" s="1"/>
      <c r="K150" s="11"/>
      <c r="L150" s="54"/>
      <c r="O150" s="11" t="s">
        <v>235</v>
      </c>
    </row>
    <row r="151" spans="1:19">
      <c r="G151" s="1"/>
      <c r="H151" s="1"/>
      <c r="I151" s="1"/>
      <c r="J151" s="1"/>
      <c r="K151" s="11"/>
      <c r="L151" s="54"/>
      <c r="M151" s="136" t="s">
        <v>120</v>
      </c>
    </row>
    <row r="152" spans="1:19">
      <c r="G152" s="1"/>
      <c r="H152" s="1"/>
      <c r="I152" s="1"/>
      <c r="J152" s="1"/>
      <c r="K152" s="11"/>
      <c r="L152" s="54"/>
      <c r="O152" s="136" t="s">
        <v>119</v>
      </c>
    </row>
    <row r="153" spans="1:19">
      <c r="G153" s="1"/>
      <c r="H153" s="1"/>
      <c r="I153" s="1"/>
      <c r="J153" s="1"/>
      <c r="K153" s="1"/>
      <c r="L153" s="54"/>
      <c r="M153" s="11" t="s">
        <v>237</v>
      </c>
      <c r="S153" s="11"/>
    </row>
    <row r="154" spans="1:19">
      <c r="E154" s="1" t="s">
        <v>238</v>
      </c>
      <c r="G154" s="1"/>
      <c r="H154" s="1"/>
      <c r="I154" s="1"/>
      <c r="J154" s="1"/>
      <c r="K154" s="1"/>
      <c r="L154" s="54"/>
      <c r="M154" s="11"/>
      <c r="S154" s="11"/>
    </row>
    <row r="155" spans="1:19">
      <c r="G155" s="1"/>
      <c r="H155" s="1"/>
      <c r="I155" s="1"/>
      <c r="J155" s="1"/>
      <c r="K155" s="1"/>
      <c r="L155" s="54"/>
      <c r="M155" s="11" t="s">
        <v>239</v>
      </c>
      <c r="S155" s="11"/>
    </row>
    <row r="156" spans="1:19">
      <c r="E156" s="1" t="s">
        <v>240</v>
      </c>
      <c r="G156" s="1"/>
      <c r="H156" s="1"/>
      <c r="I156" s="1"/>
      <c r="J156" s="1"/>
      <c r="K156" s="1"/>
      <c r="L156" s="54"/>
      <c r="M156" s="11"/>
      <c r="S156" s="11"/>
    </row>
    <row r="157" spans="1:19">
      <c r="G157" s="1"/>
      <c r="H157" s="1"/>
      <c r="I157" s="1"/>
      <c r="J157" s="1"/>
      <c r="K157" s="1"/>
      <c r="L157" s="54"/>
      <c r="M157" s="11" t="s">
        <v>241</v>
      </c>
      <c r="S157" s="11"/>
    </row>
    <row r="158" spans="1:19">
      <c r="E158" s="1" t="s">
        <v>242</v>
      </c>
      <c r="G158" s="1"/>
      <c r="H158" s="1"/>
      <c r="I158" s="1"/>
      <c r="J158" s="1"/>
      <c r="K158" s="1"/>
      <c r="L158" s="54"/>
      <c r="M158" s="11"/>
      <c r="S158" s="11"/>
    </row>
    <row r="159" spans="1:19">
      <c r="G159" s="1"/>
      <c r="H159" s="1"/>
      <c r="I159" s="1"/>
      <c r="J159" s="1"/>
      <c r="K159" s="1"/>
      <c r="L159" s="54"/>
      <c r="M159" s="11" t="s">
        <v>243</v>
      </c>
      <c r="S159" s="11"/>
    </row>
    <row r="160" spans="1:19">
      <c r="E160" s="1" t="s">
        <v>244</v>
      </c>
      <c r="G160" s="1"/>
      <c r="H160" s="1"/>
      <c r="I160" s="1"/>
      <c r="J160" s="1"/>
      <c r="K160" s="1"/>
      <c r="L160" s="54"/>
      <c r="M160" s="11"/>
      <c r="S160" s="11"/>
    </row>
    <row r="161" spans="1:20">
      <c r="G161" s="1"/>
      <c r="H161" s="1"/>
      <c r="I161" s="1"/>
      <c r="J161" s="1"/>
      <c r="K161" s="1"/>
      <c r="L161" s="54"/>
      <c r="M161" s="11" t="s">
        <v>245</v>
      </c>
      <c r="S161" s="11"/>
    </row>
    <row r="162" spans="1:20">
      <c r="E162" s="1" t="s">
        <v>246</v>
      </c>
      <c r="G162" s="1"/>
      <c r="H162" s="1"/>
      <c r="I162" s="1"/>
      <c r="J162" s="1"/>
      <c r="K162" s="1"/>
      <c r="L162" s="54"/>
      <c r="M162" s="11"/>
      <c r="S162" s="11"/>
    </row>
    <row r="163" spans="1:20">
      <c r="G163" s="1"/>
      <c r="H163" s="1"/>
      <c r="I163" s="1"/>
      <c r="J163" s="1"/>
      <c r="K163" s="1"/>
      <c r="L163" s="54"/>
      <c r="M163" s="171" t="s">
        <v>247</v>
      </c>
      <c r="S163" s="11"/>
    </row>
    <row r="164" spans="1:20">
      <c r="A164" s="11"/>
      <c r="E164" s="11"/>
      <c r="G164" s="1"/>
      <c r="H164" s="1"/>
      <c r="I164" s="1"/>
      <c r="J164" s="1"/>
      <c r="K164" s="1"/>
      <c r="L164" s="54"/>
      <c r="M164" s="11"/>
      <c r="S164" s="11" t="s">
        <v>291</v>
      </c>
    </row>
    <row r="165" spans="1:20">
      <c r="A165" s="11"/>
      <c r="G165" s="1"/>
      <c r="H165" s="1"/>
      <c r="I165" s="1"/>
      <c r="J165" s="1"/>
      <c r="K165" s="1"/>
      <c r="L165" s="54"/>
      <c r="M165" s="11" t="s">
        <v>248</v>
      </c>
      <c r="S165" s="11"/>
    </row>
    <row r="166" spans="1:20">
      <c r="A166" s="11"/>
      <c r="G166" s="1"/>
      <c r="H166" s="1"/>
      <c r="I166" s="1"/>
      <c r="J166" s="1"/>
      <c r="K166" s="1"/>
      <c r="L166" s="54"/>
      <c r="M166" s="11" t="s">
        <v>249</v>
      </c>
      <c r="S166" s="11"/>
    </row>
    <row r="167" spans="1:20">
      <c r="A167" s="11"/>
      <c r="E167" s="11" t="s">
        <v>250</v>
      </c>
      <c r="G167" s="1"/>
      <c r="H167" s="1"/>
      <c r="I167" s="1"/>
      <c r="J167" s="1"/>
      <c r="K167" s="1"/>
      <c r="L167" s="54"/>
    </row>
    <row r="168" spans="1:20">
      <c r="A168" s="11"/>
      <c r="E168" s="11"/>
      <c r="G168" s="1"/>
      <c r="H168" s="1"/>
      <c r="I168" s="1"/>
      <c r="J168" s="1"/>
      <c r="K168" s="1"/>
      <c r="L168" s="54"/>
      <c r="M168" s="11" t="s">
        <v>251</v>
      </c>
    </row>
    <row r="169" spans="1:20">
      <c r="A169" s="11"/>
      <c r="E169" s="11"/>
      <c r="G169" s="1"/>
      <c r="H169" s="1"/>
      <c r="I169" s="1"/>
      <c r="J169" s="1"/>
      <c r="K169" s="1"/>
      <c r="L169" s="54"/>
      <c r="Q169" s="1" t="s">
        <v>252</v>
      </c>
    </row>
    <row r="170" spans="1:20">
      <c r="A170" s="11"/>
      <c r="G170" s="1"/>
      <c r="H170" s="1"/>
      <c r="I170" s="1"/>
      <c r="J170" s="1"/>
      <c r="K170" s="11"/>
      <c r="L170" s="54"/>
      <c r="Q170" s="11" t="s">
        <v>74</v>
      </c>
    </row>
    <row r="171" spans="1:20">
      <c r="A171" s="11"/>
      <c r="G171" s="1"/>
      <c r="H171" s="1"/>
      <c r="I171" s="1"/>
      <c r="J171" s="1"/>
      <c r="K171" s="11"/>
      <c r="L171" s="54"/>
      <c r="Q171" s="11" t="s">
        <v>73</v>
      </c>
    </row>
    <row r="172" spans="1:20">
      <c r="A172" s="11"/>
      <c r="G172" s="1"/>
      <c r="H172" s="1"/>
      <c r="I172" s="1"/>
      <c r="J172" s="1"/>
      <c r="K172" s="11"/>
      <c r="L172" s="54"/>
      <c r="Q172" s="11" t="s">
        <v>125</v>
      </c>
    </row>
    <row r="173" spans="1:20">
      <c r="A173" s="11"/>
      <c r="G173" s="1"/>
      <c r="H173" s="1"/>
      <c r="I173" s="1"/>
      <c r="J173" s="1"/>
      <c r="K173" s="11"/>
      <c r="L173" s="54"/>
      <c r="Q173" s="11" t="s">
        <v>124</v>
      </c>
    </row>
    <row r="174" spans="1:20">
      <c r="A174" s="11"/>
      <c r="G174" s="1"/>
      <c r="H174" s="1"/>
      <c r="I174" s="1"/>
      <c r="J174" s="1"/>
      <c r="K174" s="11"/>
      <c r="L174" s="54"/>
      <c r="Q174" s="11" t="s">
        <v>76</v>
      </c>
    </row>
    <row r="175" spans="1:20">
      <c r="A175" s="11"/>
      <c r="G175" s="11"/>
      <c r="H175" s="11"/>
      <c r="I175" s="11"/>
      <c r="J175" s="11"/>
      <c r="K175" s="11"/>
      <c r="L175" s="55"/>
      <c r="M175" s="11" t="s">
        <v>254</v>
      </c>
      <c r="N175" s="11"/>
      <c r="O175" s="11"/>
      <c r="P175" s="55"/>
      <c r="Q175" s="11"/>
      <c r="R175" s="11"/>
      <c r="S175" s="11"/>
      <c r="T175" s="55"/>
    </row>
    <row r="176" spans="1:20">
      <c r="A176" s="11"/>
      <c r="G176" s="11"/>
      <c r="H176" s="11"/>
      <c r="I176" s="11"/>
      <c r="J176" s="11"/>
      <c r="K176" s="11"/>
      <c r="L176" s="55"/>
      <c r="M176" s="11"/>
      <c r="N176" s="11"/>
      <c r="O176" s="11" t="s">
        <v>253</v>
      </c>
      <c r="P176" s="55"/>
      <c r="Q176" s="11"/>
      <c r="R176" s="11"/>
      <c r="S176" s="11"/>
      <c r="T176" s="55"/>
    </row>
    <row r="177" spans="1:20">
      <c r="A177" s="11"/>
      <c r="G177" s="11"/>
      <c r="H177" s="11"/>
      <c r="I177" s="11"/>
      <c r="J177" s="11"/>
      <c r="K177" s="11"/>
      <c r="L177" s="55"/>
      <c r="M177" s="147" t="s">
        <v>256</v>
      </c>
      <c r="N177" s="11"/>
      <c r="O177" s="11"/>
      <c r="P177" s="55"/>
      <c r="Q177" s="11"/>
      <c r="R177" s="11"/>
      <c r="S177" s="11"/>
      <c r="T177" s="55"/>
    </row>
    <row r="178" spans="1:20">
      <c r="A178" s="11"/>
      <c r="G178" s="147" t="s">
        <v>255</v>
      </c>
      <c r="H178" s="11"/>
      <c r="I178" s="11"/>
      <c r="J178" s="11"/>
      <c r="K178" s="11"/>
      <c r="L178" s="55"/>
      <c r="M178" s="11"/>
      <c r="N178" s="11"/>
      <c r="O178" s="11"/>
      <c r="P178" s="55"/>
      <c r="Q178" s="11"/>
      <c r="R178" s="11"/>
      <c r="S178" s="11"/>
      <c r="T178" s="55"/>
    </row>
    <row r="179" spans="1:20">
      <c r="A179" s="11"/>
      <c r="G179" s="11"/>
      <c r="H179" s="1"/>
      <c r="I179" s="1"/>
      <c r="J179" s="1"/>
      <c r="K179" s="11"/>
      <c r="L179" s="54"/>
      <c r="Q179" s="147" t="s">
        <v>260</v>
      </c>
    </row>
    <row r="180" spans="1:20">
      <c r="A180" s="11"/>
      <c r="G180" s="11"/>
      <c r="H180" s="1"/>
      <c r="I180" s="1"/>
      <c r="J180" s="1"/>
      <c r="K180" s="11"/>
      <c r="L180" s="54"/>
      <c r="Q180" s="147" t="s">
        <v>261</v>
      </c>
    </row>
    <row r="181" spans="1:20">
      <c r="A181" s="11"/>
      <c r="G181" s="11"/>
      <c r="H181" s="1"/>
      <c r="I181" s="1"/>
      <c r="J181" s="1"/>
      <c r="K181" s="11"/>
      <c r="L181" s="54"/>
      <c r="S181" s="11" t="s">
        <v>81</v>
      </c>
    </row>
    <row r="182" spans="1:20">
      <c r="A182" s="11"/>
      <c r="G182" s="11"/>
      <c r="H182" s="1"/>
      <c r="I182" s="1"/>
      <c r="J182" s="1"/>
      <c r="K182" s="11"/>
      <c r="L182" s="54"/>
      <c r="S182" s="147" t="s">
        <v>294</v>
      </c>
    </row>
    <row r="183" spans="1:20">
      <c r="A183" s="11"/>
      <c r="G183" s="11"/>
      <c r="H183" s="1"/>
      <c r="I183" s="1"/>
      <c r="J183" s="1"/>
      <c r="K183" s="11"/>
      <c r="L183" s="54"/>
      <c r="S183" s="147" t="s">
        <v>295</v>
      </c>
    </row>
    <row r="184" spans="1:20">
      <c r="A184" s="11"/>
      <c r="G184" s="11"/>
      <c r="H184" s="1"/>
      <c r="I184" s="1"/>
      <c r="J184" s="1"/>
      <c r="K184" s="11"/>
      <c r="L184" s="54"/>
      <c r="S184" s="11" t="s">
        <v>262</v>
      </c>
    </row>
    <row r="185" spans="1:20">
      <c r="A185" s="11"/>
      <c r="G185" s="11"/>
      <c r="H185" s="1"/>
      <c r="I185" s="1"/>
      <c r="J185" s="1"/>
      <c r="K185" s="11"/>
      <c r="L185" s="54"/>
      <c r="S185" s="11" t="s">
        <v>263</v>
      </c>
    </row>
    <row r="186" spans="1:20">
      <c r="A186" s="11"/>
      <c r="G186" s="11"/>
      <c r="H186" s="1"/>
      <c r="I186" s="1"/>
      <c r="J186" s="1"/>
      <c r="K186" s="11"/>
      <c r="L186" s="54"/>
      <c r="S186" s="11" t="s">
        <v>217</v>
      </c>
    </row>
    <row r="187" spans="1:20">
      <c r="A187" s="11"/>
      <c r="G187" s="11"/>
      <c r="H187" s="1"/>
      <c r="I187" s="1"/>
      <c r="J187" s="1"/>
      <c r="K187" s="11"/>
      <c r="L187" s="54"/>
      <c r="S187" s="11" t="s">
        <v>218</v>
      </c>
    </row>
    <row r="188" spans="1:20">
      <c r="A188" s="11"/>
      <c r="G188" s="11"/>
      <c r="H188" s="1"/>
      <c r="I188" s="1"/>
      <c r="J188" s="1"/>
      <c r="K188" s="11"/>
      <c r="L188" s="54"/>
      <c r="Q188" s="11" t="s">
        <v>264</v>
      </c>
      <c r="S188" s="11"/>
    </row>
    <row r="189" spans="1:20">
      <c r="A189" s="11"/>
      <c r="G189" s="11"/>
      <c r="H189" s="1"/>
      <c r="I189" s="1"/>
      <c r="J189" s="1"/>
      <c r="K189" s="11"/>
      <c r="L189" s="54"/>
      <c r="Q189" s="11" t="s">
        <v>265</v>
      </c>
      <c r="S189" s="11"/>
    </row>
    <row r="190" spans="1:20">
      <c r="A190" s="11"/>
      <c r="G190" s="11"/>
      <c r="H190" s="1"/>
      <c r="I190" s="1"/>
      <c r="J190" s="1"/>
      <c r="K190" s="11"/>
      <c r="L190" s="54"/>
      <c r="Q190" s="11" t="s">
        <v>127</v>
      </c>
      <c r="S190" s="11"/>
    </row>
    <row r="191" spans="1:20">
      <c r="A191" s="11"/>
      <c r="G191" s="11"/>
      <c r="H191" s="1"/>
      <c r="I191" s="1"/>
      <c r="J191" s="1"/>
      <c r="K191" s="11"/>
      <c r="L191" s="54"/>
      <c r="Q191" s="11" t="s">
        <v>128</v>
      </c>
      <c r="S191" s="11"/>
    </row>
    <row r="192" spans="1:20">
      <c r="A192" s="32" t="s">
        <v>62</v>
      </c>
      <c r="B192" s="54"/>
      <c r="D192" s="32" t="s">
        <v>63</v>
      </c>
      <c r="E192" s="32" t="s">
        <v>63</v>
      </c>
      <c r="F192" s="66"/>
      <c r="G192" s="11"/>
      <c r="H192" s="1"/>
      <c r="I192" s="1"/>
      <c r="J192" s="1"/>
      <c r="K192" s="11"/>
      <c r="L192" s="54"/>
    </row>
    <row r="193" spans="1:20">
      <c r="A193" s="11"/>
      <c r="G193" s="11"/>
      <c r="H193" s="11"/>
      <c r="I193" s="11"/>
      <c r="J193" s="11"/>
      <c r="K193" s="11"/>
      <c r="L193" s="55"/>
      <c r="M193" s="11"/>
      <c r="N193" s="11"/>
      <c r="O193" s="11"/>
      <c r="P193" s="55"/>
      <c r="Q193" s="11" t="s">
        <v>98</v>
      </c>
      <c r="R193" s="11"/>
      <c r="S193" s="11"/>
      <c r="T193" s="55"/>
    </row>
    <row r="194" spans="1:20">
      <c r="A194" s="11"/>
      <c r="G194" s="147" t="s">
        <v>270</v>
      </c>
      <c r="H194" s="11"/>
      <c r="I194" s="11"/>
      <c r="J194" s="11"/>
      <c r="K194" s="11"/>
      <c r="L194" s="55"/>
      <c r="M194" s="11"/>
      <c r="N194" s="11"/>
      <c r="O194" s="11"/>
      <c r="P194" s="55"/>
      <c r="Q194" s="11"/>
      <c r="R194" s="11"/>
      <c r="S194" s="11"/>
      <c r="T194" s="55"/>
    </row>
    <row r="195" spans="1:20">
      <c r="A195" s="11"/>
      <c r="G195" s="11"/>
      <c r="H195" s="11"/>
      <c r="I195" s="147" t="s">
        <v>271</v>
      </c>
      <c r="J195" s="11"/>
      <c r="K195" s="11"/>
      <c r="L195" s="55"/>
      <c r="M195" s="11"/>
      <c r="N195" s="11"/>
      <c r="O195" s="11"/>
      <c r="P195" s="55"/>
      <c r="Q195" s="11"/>
      <c r="R195" s="11"/>
      <c r="S195" s="11"/>
      <c r="T195" s="55"/>
    </row>
    <row r="196" spans="1:20">
      <c r="E196" s="11"/>
      <c r="G196" s="11" t="s">
        <v>273</v>
      </c>
      <c r="H196" s="1"/>
      <c r="I196" s="1"/>
      <c r="J196" s="1"/>
      <c r="K196" s="11"/>
      <c r="L196" s="54"/>
    </row>
    <row r="197" spans="1:20">
      <c r="G197" s="11"/>
      <c r="H197" s="1"/>
      <c r="I197" s="1"/>
      <c r="J197" s="1"/>
      <c r="K197" s="11"/>
      <c r="L197" s="1"/>
      <c r="Q197" s="11" t="s">
        <v>267</v>
      </c>
    </row>
    <row r="198" spans="1:20">
      <c r="A198" s="154" t="s">
        <v>268</v>
      </c>
      <c r="G198" s="11"/>
      <c r="H198" s="1"/>
      <c r="I198" s="1"/>
      <c r="J198" s="1"/>
      <c r="K198" s="11"/>
      <c r="L198" s="1"/>
      <c r="Q198" s="11"/>
    </row>
    <row r="199" spans="1:20">
      <c r="A199" s="154" t="s">
        <v>269</v>
      </c>
      <c r="G199" s="11"/>
      <c r="H199" s="1"/>
      <c r="I199" s="1"/>
      <c r="J199" s="1"/>
      <c r="K199" s="11"/>
      <c r="L199" s="1"/>
      <c r="Q199" s="11"/>
    </row>
    <row r="200" spans="1:20">
      <c r="G200" s="11"/>
      <c r="H200" s="1"/>
      <c r="I200" s="1"/>
      <c r="J200" s="1"/>
      <c r="K200" s="11"/>
      <c r="L200" s="1"/>
      <c r="Q200" s="11" t="s">
        <v>280</v>
      </c>
    </row>
    <row r="201" spans="1:20">
      <c r="G201" s="11"/>
      <c r="H201" s="1"/>
      <c r="I201" s="1"/>
      <c r="J201" s="1"/>
      <c r="K201" s="11"/>
      <c r="L201" s="1"/>
      <c r="Q201" s="11" t="s">
        <v>274</v>
      </c>
    </row>
    <row r="202" spans="1:20">
      <c r="G202" s="11"/>
      <c r="H202" s="1"/>
      <c r="I202" s="1"/>
      <c r="J202" s="1"/>
      <c r="K202" s="11"/>
      <c r="L202" s="1"/>
      <c r="Q202" s="11" t="s">
        <v>152</v>
      </c>
    </row>
    <row r="203" spans="1:20">
      <c r="G203" s="11"/>
      <c r="H203" s="1"/>
      <c r="I203" s="1"/>
      <c r="J203" s="1"/>
      <c r="K203" s="11"/>
      <c r="L203" s="1"/>
      <c r="Q203" s="11" t="s">
        <v>275</v>
      </c>
    </row>
    <row r="204" spans="1:20">
      <c r="G204" s="11"/>
      <c r="H204" s="1"/>
      <c r="I204" s="1"/>
      <c r="J204" s="1"/>
      <c r="K204" s="11"/>
      <c r="L204" s="1"/>
      <c r="Q204" s="11" t="s">
        <v>276</v>
      </c>
    </row>
    <row r="205" spans="1:20">
      <c r="G205" s="11"/>
      <c r="H205" s="1"/>
      <c r="I205" s="1"/>
      <c r="J205" s="1"/>
      <c r="K205" s="11"/>
      <c r="L205" s="1"/>
      <c r="Q205" s="11" t="s">
        <v>277</v>
      </c>
    </row>
    <row r="206" spans="1:20">
      <c r="G206" s="11"/>
      <c r="H206" s="1"/>
      <c r="I206" s="1"/>
      <c r="J206" s="1"/>
      <c r="K206" s="11"/>
      <c r="L206" s="1"/>
      <c r="Q206" s="11" t="s">
        <v>153</v>
      </c>
    </row>
    <row r="207" spans="1:20">
      <c r="G207" s="11"/>
      <c r="H207" s="1"/>
      <c r="I207" s="1"/>
      <c r="J207" s="1"/>
      <c r="K207" s="11"/>
      <c r="L207" s="54"/>
      <c r="S207" s="11" t="s">
        <v>278</v>
      </c>
    </row>
    <row r="208" spans="1:20">
      <c r="G208" s="11"/>
      <c r="H208" s="1"/>
      <c r="I208" s="1"/>
      <c r="J208" s="1"/>
      <c r="K208" s="11" t="s">
        <v>279</v>
      </c>
      <c r="L208" s="54"/>
      <c r="Q208" s="11"/>
    </row>
    <row r="209" spans="1:22">
      <c r="A209" s="35" t="s">
        <v>77</v>
      </c>
      <c r="G209" s="11"/>
      <c r="H209" s="1"/>
      <c r="I209" s="1"/>
      <c r="J209" s="1"/>
      <c r="K209" s="1"/>
      <c r="L209" s="54"/>
    </row>
    <row r="210" spans="1:22">
      <c r="A210" s="11"/>
      <c r="G210" s="11"/>
      <c r="H210" s="1"/>
      <c r="I210" s="1"/>
      <c r="J210" s="1"/>
      <c r="K210" s="1"/>
      <c r="L210" s="54"/>
      <c r="Q210" s="1" t="s">
        <v>281</v>
      </c>
    </row>
    <row r="211" spans="1:22">
      <c r="A211" s="11"/>
      <c r="G211" s="11"/>
      <c r="H211" s="1"/>
      <c r="I211" s="1"/>
      <c r="J211" s="1"/>
      <c r="K211" s="1"/>
      <c r="L211" s="54"/>
      <c r="S211" s="147" t="s">
        <v>302</v>
      </c>
    </row>
    <row r="212" spans="1:22">
      <c r="A212" s="11"/>
      <c r="G212" s="11"/>
      <c r="H212" s="11"/>
      <c r="I212" s="11" t="s">
        <v>41</v>
      </c>
      <c r="J212" s="11"/>
      <c r="K212" s="11"/>
      <c r="L212" s="55"/>
      <c r="M212" s="11"/>
      <c r="N212" s="11"/>
      <c r="O212" s="11"/>
      <c r="P212" s="55"/>
      <c r="Q212" s="11"/>
      <c r="R212" s="11"/>
      <c r="S212" s="11"/>
      <c r="T212" s="55"/>
    </row>
    <row r="213" spans="1:22">
      <c r="A213" s="16"/>
      <c r="B213" s="16"/>
      <c r="C213" s="16"/>
      <c r="D213" s="16"/>
      <c r="E213" s="16"/>
      <c r="F213" s="67"/>
      <c r="G213" s="16"/>
      <c r="H213" s="16"/>
      <c r="I213" s="16"/>
      <c r="J213" s="16"/>
      <c r="K213" s="16"/>
      <c r="L213" s="56"/>
      <c r="M213" s="16"/>
      <c r="N213" s="16"/>
      <c r="O213" s="16"/>
      <c r="P213" s="56"/>
      <c r="Q213" s="16"/>
      <c r="R213" s="16"/>
      <c r="S213" s="16"/>
      <c r="T213" s="56"/>
      <c r="U213" s="16"/>
      <c r="V213" s="16"/>
    </row>
    <row r="214" spans="1:22">
      <c r="G214" s="1"/>
      <c r="H214" s="1"/>
      <c r="I214" s="1"/>
      <c r="J214" s="1"/>
      <c r="K214" s="1"/>
      <c r="L214" s="1"/>
      <c r="S214" s="1" t="s">
        <v>3</v>
      </c>
    </row>
    <row r="215" spans="1:22">
      <c r="G215" s="1"/>
      <c r="H215" s="1"/>
      <c r="I215" s="1"/>
      <c r="J215" s="1"/>
      <c r="K215" s="1"/>
      <c r="L215" s="1"/>
      <c r="S215" s="1" t="s">
        <v>5</v>
      </c>
    </row>
    <row r="216" spans="1:22">
      <c r="G216" s="1"/>
      <c r="H216" s="1"/>
      <c r="I216" s="1"/>
      <c r="J216" s="1"/>
      <c r="K216" s="1"/>
      <c r="L216" s="1"/>
      <c r="S216" s="1" t="s">
        <v>9</v>
      </c>
    </row>
    <row r="217" spans="1:22">
      <c r="B217" s="15"/>
      <c r="G217" s="1"/>
      <c r="H217" s="1"/>
      <c r="I217" s="1"/>
      <c r="J217" s="1"/>
      <c r="K217" s="1"/>
      <c r="L217" s="1"/>
      <c r="T217" s="15" t="s">
        <v>11</v>
      </c>
    </row>
    <row r="218" spans="1:22">
      <c r="B218" s="15"/>
      <c r="G218" s="1"/>
      <c r="H218" s="1"/>
      <c r="I218" s="1"/>
      <c r="J218" s="1"/>
      <c r="K218" s="1"/>
      <c r="L218" s="1"/>
      <c r="T218" s="15" t="s">
        <v>10</v>
      </c>
    </row>
    <row r="219" spans="1:22">
      <c r="B219" s="15"/>
      <c r="G219" s="1"/>
      <c r="H219" s="1"/>
      <c r="I219" s="1"/>
      <c r="J219" s="1"/>
      <c r="K219" s="1"/>
      <c r="L219" s="1"/>
      <c r="T219" s="15" t="s">
        <v>6</v>
      </c>
    </row>
    <row r="220" spans="1:22">
      <c r="B220" s="15"/>
      <c r="G220" s="1"/>
      <c r="H220" s="1"/>
      <c r="I220" s="1"/>
      <c r="J220" s="1"/>
      <c r="K220" s="1"/>
      <c r="L220" s="1"/>
      <c r="T220" s="15" t="s">
        <v>7</v>
      </c>
    </row>
    <row r="221" spans="1:22">
      <c r="B221" s="15"/>
      <c r="G221" s="1"/>
      <c r="H221" s="1"/>
      <c r="I221" s="1"/>
      <c r="J221" s="1"/>
      <c r="K221" s="1"/>
      <c r="L221" s="1"/>
      <c r="T221" s="15" t="s">
        <v>8</v>
      </c>
    </row>
    <row r="222" spans="1:22">
      <c r="B222" s="15"/>
      <c r="G222" s="1"/>
      <c r="H222" s="1"/>
      <c r="I222" s="1"/>
      <c r="J222" s="1"/>
      <c r="K222" s="1"/>
      <c r="L222" s="1"/>
      <c r="T222" s="15" t="s">
        <v>12</v>
      </c>
    </row>
    <row r="223" spans="1:22">
      <c r="B223" s="15"/>
      <c r="G223" s="1"/>
      <c r="H223" s="1"/>
      <c r="I223" s="1"/>
      <c r="J223" s="1"/>
      <c r="K223" s="11"/>
      <c r="L223" s="1"/>
      <c r="S223" s="11" t="s">
        <v>133</v>
      </c>
    </row>
    <row r="224" spans="1:22">
      <c r="B224" s="15"/>
      <c r="G224" s="1"/>
      <c r="H224" s="1"/>
      <c r="I224" s="1"/>
      <c r="J224" s="1"/>
      <c r="K224" s="11"/>
      <c r="L224" s="1"/>
      <c r="S224" s="11" t="s">
        <v>134</v>
      </c>
    </row>
    <row r="225" spans="2:21">
      <c r="B225" s="15"/>
      <c r="G225" s="1"/>
      <c r="H225" s="1"/>
      <c r="I225" s="1"/>
      <c r="J225" s="1"/>
      <c r="K225" s="11"/>
      <c r="L225" s="1"/>
      <c r="S225" s="11" t="s">
        <v>132</v>
      </c>
      <c r="U225" s="29" t="s">
        <v>135</v>
      </c>
    </row>
    <row r="226" spans="2:21">
      <c r="B226" s="15"/>
      <c r="G226" s="1"/>
      <c r="H226" s="1"/>
      <c r="I226" s="1"/>
      <c r="J226" s="1"/>
      <c r="K226" s="1"/>
      <c r="L226" s="1"/>
      <c r="S226" s="1" t="s">
        <v>37</v>
      </c>
    </row>
    <row r="227" spans="2:21">
      <c r="B227" s="15"/>
      <c r="G227" s="1"/>
      <c r="H227" s="1"/>
      <c r="I227" s="1"/>
      <c r="J227" s="1"/>
      <c r="K227" s="1"/>
      <c r="L227" s="1"/>
      <c r="S227" s="1" t="s">
        <v>36</v>
      </c>
    </row>
    <row r="228" spans="2:21">
      <c r="G228" s="1"/>
      <c r="H228" s="1"/>
      <c r="I228" s="1"/>
      <c r="J228" s="1"/>
      <c r="K228" s="1"/>
      <c r="L228" s="54"/>
      <c r="S228" s="11" t="s">
        <v>187</v>
      </c>
    </row>
    <row r="229" spans="2:21">
      <c r="G229" s="1"/>
      <c r="H229" s="1"/>
      <c r="I229" s="1"/>
      <c r="J229" s="1"/>
      <c r="K229" s="1"/>
      <c r="L229" s="54"/>
      <c r="S229" s="11" t="s">
        <v>183</v>
      </c>
    </row>
    <row r="230" spans="2:21">
      <c r="G230" s="1"/>
      <c r="H230" s="1"/>
      <c r="I230" s="1"/>
      <c r="J230" s="1"/>
      <c r="K230" s="1"/>
      <c r="L230" s="54"/>
      <c r="S230" s="11" t="s">
        <v>184</v>
      </c>
    </row>
    <row r="231" spans="2:21">
      <c r="G231" s="1"/>
      <c r="H231" s="1"/>
      <c r="I231" s="1"/>
      <c r="J231" s="1"/>
      <c r="K231" s="11"/>
      <c r="L231" s="54"/>
      <c r="S231" s="11" t="s">
        <v>158</v>
      </c>
    </row>
    <row r="232" spans="2:21">
      <c r="G232" s="1"/>
      <c r="H232" s="1"/>
      <c r="I232" s="1"/>
      <c r="J232" s="1"/>
      <c r="K232" s="1"/>
      <c r="L232" s="54"/>
    </row>
    <row r="233" spans="2:21">
      <c r="G233" s="1"/>
      <c r="H233" s="1"/>
      <c r="I233" s="1"/>
      <c r="J233" s="1"/>
      <c r="K233" s="1"/>
      <c r="L233" s="54"/>
    </row>
    <row r="234" spans="2:21">
      <c r="G234" s="1"/>
      <c r="H234" s="1"/>
      <c r="I234" s="1"/>
      <c r="J234" s="1"/>
      <c r="K234" s="1"/>
      <c r="L234" s="54"/>
    </row>
    <row r="235" spans="2:21">
      <c r="G235" s="1"/>
      <c r="H235" s="1"/>
      <c r="I235" s="1"/>
      <c r="J235" s="1"/>
      <c r="K235" s="1"/>
      <c r="L235" s="54"/>
    </row>
    <row r="236" spans="2:21">
      <c r="G236" s="1"/>
      <c r="H236" s="1"/>
      <c r="I236" s="1"/>
      <c r="J236" s="1"/>
      <c r="K236" s="1"/>
      <c r="L236" s="54"/>
    </row>
    <row r="237" spans="2:21">
      <c r="G237" s="1"/>
      <c r="H237" s="1"/>
      <c r="I237" s="1"/>
      <c r="J237" s="1"/>
      <c r="K237" s="1"/>
      <c r="L237" s="54"/>
    </row>
    <row r="238" spans="2:21">
      <c r="G238" s="1"/>
      <c r="H238" s="1"/>
      <c r="I238" s="1"/>
      <c r="J238" s="1"/>
      <c r="K238" s="1"/>
      <c r="L238" s="54"/>
    </row>
    <row r="239" spans="2:21">
      <c r="G239" s="1"/>
      <c r="H239" s="1"/>
      <c r="I239" s="1"/>
      <c r="J239" s="1"/>
      <c r="K239" s="1"/>
      <c r="L239" s="54"/>
    </row>
    <row r="240" spans="2:21">
      <c r="G240" s="1"/>
      <c r="H240" s="1"/>
      <c r="I240" s="1"/>
      <c r="J240" s="1"/>
      <c r="K240" s="1"/>
      <c r="L240" s="54"/>
    </row>
    <row r="241" spans="7:12">
      <c r="G241" s="1"/>
      <c r="H241" s="1"/>
      <c r="I241" s="1"/>
      <c r="J241" s="1"/>
      <c r="K241" s="1"/>
      <c r="L241" s="54"/>
    </row>
    <row r="242" spans="7:12">
      <c r="G242" s="1"/>
      <c r="H242" s="1"/>
      <c r="I242" s="1"/>
      <c r="J242" s="1"/>
      <c r="K242" s="1"/>
      <c r="L242" s="54"/>
    </row>
    <row r="243" spans="7:12">
      <c r="G243" s="1"/>
      <c r="H243" s="1"/>
      <c r="I243" s="1"/>
      <c r="J243" s="1"/>
      <c r="K243" s="1"/>
      <c r="L243" s="54"/>
    </row>
    <row r="244" spans="7:12">
      <c r="G244" s="1"/>
      <c r="H244" s="1"/>
      <c r="I244" s="1"/>
      <c r="J244" s="1"/>
      <c r="K244" s="1"/>
      <c r="L244" s="54"/>
    </row>
    <row r="245" spans="7:12">
      <c r="G245" s="1"/>
      <c r="H245" s="1"/>
      <c r="I245" s="1"/>
      <c r="J245" s="1"/>
      <c r="K245" s="1"/>
      <c r="L245" s="54"/>
    </row>
    <row r="246" spans="7:12">
      <c r="G246" s="1"/>
      <c r="H246" s="1"/>
      <c r="I246" s="1"/>
      <c r="J246" s="1"/>
      <c r="K246" s="1"/>
      <c r="L246" s="54"/>
    </row>
    <row r="247" spans="7:12">
      <c r="G247" s="1"/>
      <c r="H247" s="1"/>
      <c r="I247" s="1"/>
      <c r="J247" s="1"/>
      <c r="K247" s="1"/>
      <c r="L247" s="54"/>
    </row>
    <row r="248" spans="7:12">
      <c r="G248" s="1"/>
      <c r="H248" s="1"/>
      <c r="I248" s="1"/>
      <c r="J248" s="1"/>
      <c r="K248" s="1"/>
      <c r="L248" s="54"/>
    </row>
    <row r="249" spans="7:12">
      <c r="G249" s="1"/>
      <c r="H249" s="1"/>
      <c r="I249" s="1"/>
      <c r="J249" s="1"/>
      <c r="K249" s="1"/>
      <c r="L249" s="54"/>
    </row>
    <row r="250" spans="7:12">
      <c r="G250" s="1"/>
      <c r="H250" s="1"/>
      <c r="I250" s="1"/>
      <c r="J250" s="1"/>
      <c r="K250" s="1"/>
      <c r="L250" s="1"/>
    </row>
    <row r="251" spans="7:12">
      <c r="G251" s="1"/>
      <c r="H251" s="1"/>
      <c r="I251" s="1"/>
      <c r="J251" s="1"/>
      <c r="K251" s="1"/>
      <c r="L251" s="1"/>
    </row>
    <row r="252" spans="7:12">
      <c r="G252" s="1"/>
      <c r="H252" s="1"/>
      <c r="I252" s="1"/>
      <c r="J252" s="1"/>
      <c r="K252" s="1"/>
      <c r="L252" s="1"/>
    </row>
    <row r="253" spans="7:12">
      <c r="G253" s="1"/>
      <c r="H253" s="1"/>
      <c r="I253" s="1"/>
      <c r="J253" s="1"/>
      <c r="K253" s="1"/>
      <c r="L253" s="1"/>
    </row>
    <row r="254" spans="7:12">
      <c r="G254" s="1"/>
      <c r="H254" s="1"/>
      <c r="I254" s="1"/>
      <c r="J254" s="1"/>
      <c r="K254" s="1"/>
      <c r="L254" s="1"/>
    </row>
    <row r="255" spans="7:12">
      <c r="G255" s="1"/>
      <c r="H255" s="1"/>
      <c r="I255" s="1"/>
      <c r="J255" s="1"/>
      <c r="K255" s="1"/>
      <c r="L255" s="1"/>
    </row>
    <row r="256" spans="7:12">
      <c r="G256" s="1"/>
      <c r="H256" s="1"/>
      <c r="I256" s="1"/>
      <c r="J256" s="1"/>
      <c r="K256" s="1"/>
      <c r="L256" s="1"/>
    </row>
    <row r="257" spans="7:12">
      <c r="G257" s="1"/>
      <c r="H257" s="1"/>
      <c r="I257" s="1"/>
      <c r="J257" s="1"/>
      <c r="K257" s="1"/>
      <c r="L257" s="1"/>
    </row>
    <row r="258" spans="7:12">
      <c r="G258" s="1"/>
      <c r="H258" s="1"/>
      <c r="I258" s="1"/>
      <c r="J258" s="1"/>
      <c r="K258" s="1"/>
      <c r="L258" s="1"/>
    </row>
    <row r="259" spans="7:12">
      <c r="G259" s="1"/>
      <c r="H259" s="1"/>
      <c r="I259" s="1"/>
      <c r="J259" s="1"/>
      <c r="K259" s="1"/>
      <c r="L259" s="1"/>
    </row>
    <row r="260" spans="7:12">
      <c r="G260" s="1"/>
      <c r="H260" s="1"/>
      <c r="I260" s="1"/>
      <c r="J260" s="1"/>
      <c r="K260" s="1"/>
      <c r="L260" s="1"/>
    </row>
    <row r="261" spans="7:12">
      <c r="G261" s="1"/>
      <c r="H261" s="1"/>
      <c r="I261" s="1"/>
      <c r="J261" s="1"/>
      <c r="K261" s="1"/>
      <c r="L261" s="1"/>
    </row>
    <row r="262" spans="7:12">
      <c r="G262" s="1"/>
      <c r="H262" s="1"/>
      <c r="I262" s="1"/>
      <c r="J262" s="1"/>
      <c r="K262" s="1"/>
      <c r="L262" s="1"/>
    </row>
    <row r="263" spans="7:12">
      <c r="G263" s="1"/>
      <c r="H263" s="1"/>
      <c r="I263" s="1"/>
      <c r="J263" s="1"/>
      <c r="K263" s="1"/>
      <c r="L263" s="1"/>
    </row>
    <row r="264" spans="7:12">
      <c r="G264" s="1"/>
      <c r="H264" s="1"/>
      <c r="I264" s="1"/>
      <c r="J264" s="1"/>
      <c r="K264" s="1"/>
      <c r="L264" s="1"/>
    </row>
    <row r="265" spans="7:12">
      <c r="G265" s="1"/>
      <c r="H265" s="1"/>
      <c r="I265" s="1"/>
      <c r="J265" s="1"/>
      <c r="K265" s="1"/>
      <c r="L265" s="1"/>
    </row>
    <row r="266" spans="7:12">
      <c r="G266" s="1"/>
      <c r="H266" s="1"/>
      <c r="I266" s="1"/>
      <c r="J266" s="1"/>
      <c r="K266" s="1"/>
      <c r="L266" s="1"/>
    </row>
    <row r="267" spans="7:12">
      <c r="G267" s="1"/>
      <c r="H267" s="1"/>
      <c r="I267" s="1"/>
      <c r="J267" s="1"/>
      <c r="K267" s="1"/>
      <c r="L267" s="1"/>
    </row>
    <row r="268" spans="7:12">
      <c r="G268" s="1"/>
      <c r="H268" s="1"/>
      <c r="I268" s="1"/>
      <c r="J268" s="1"/>
      <c r="K268" s="1"/>
      <c r="L268" s="1"/>
    </row>
    <row r="269" spans="7:12">
      <c r="G269" s="1"/>
      <c r="H269" s="1"/>
      <c r="I269" s="1"/>
      <c r="J269" s="1"/>
      <c r="K269" s="1"/>
      <c r="L269" s="1"/>
    </row>
    <row r="270" spans="7:12">
      <c r="G270" s="1"/>
      <c r="H270" s="1"/>
      <c r="I270" s="1"/>
      <c r="J270" s="1"/>
      <c r="K270" s="1"/>
      <c r="L270" s="1"/>
    </row>
    <row r="271" spans="7:12">
      <c r="G271" s="1"/>
      <c r="H271" s="1"/>
      <c r="I271" s="1"/>
      <c r="J271" s="1"/>
      <c r="K271" s="1"/>
      <c r="L271" s="1"/>
    </row>
    <row r="272" spans="7:12">
      <c r="G272" s="1"/>
      <c r="H272" s="1"/>
      <c r="I272" s="1"/>
      <c r="J272" s="1"/>
      <c r="K272" s="1"/>
      <c r="L272" s="1"/>
    </row>
    <row r="273" spans="7:12">
      <c r="G273" s="1"/>
      <c r="H273" s="1"/>
      <c r="I273" s="1"/>
      <c r="J273" s="1"/>
      <c r="K273" s="1"/>
      <c r="L273" s="1"/>
    </row>
    <row r="274" spans="7:12">
      <c r="G274" s="1"/>
      <c r="H274" s="1"/>
      <c r="I274" s="1"/>
      <c r="J274" s="1"/>
      <c r="K274" s="1"/>
      <c r="L274" s="1"/>
    </row>
    <row r="275" spans="7:12">
      <c r="G275" s="1"/>
      <c r="H275" s="1"/>
      <c r="I275" s="1"/>
      <c r="J275" s="1"/>
      <c r="K275" s="1"/>
      <c r="L275" s="1"/>
    </row>
    <row r="276" spans="7:12">
      <c r="G276" s="1"/>
      <c r="H276" s="1"/>
      <c r="I276" s="1"/>
      <c r="J276" s="1"/>
      <c r="K276" s="1"/>
      <c r="L276" s="1"/>
    </row>
    <row r="277" spans="7:12">
      <c r="G277" s="1"/>
      <c r="H277" s="1"/>
      <c r="I277" s="1"/>
      <c r="J277" s="1"/>
      <c r="K277" s="1"/>
      <c r="L277" s="1"/>
    </row>
    <row r="278" spans="7:12">
      <c r="G278" s="1"/>
      <c r="H278" s="1"/>
      <c r="I278" s="1"/>
      <c r="J278" s="1"/>
      <c r="K278" s="1"/>
      <c r="L278" s="1"/>
    </row>
    <row r="279" spans="7:12">
      <c r="G279" s="1"/>
      <c r="H279" s="1"/>
      <c r="I279" s="1"/>
      <c r="J279" s="1"/>
      <c r="K279" s="1"/>
      <c r="L279" s="1"/>
    </row>
    <row r="280" spans="7:12">
      <c r="G280" s="1"/>
      <c r="H280" s="1"/>
      <c r="I280" s="1"/>
      <c r="J280" s="1"/>
      <c r="K280" s="1"/>
      <c r="L280" s="1"/>
    </row>
    <row r="281" spans="7:12">
      <c r="G281" s="1"/>
      <c r="H281" s="1"/>
      <c r="I281" s="1"/>
      <c r="J281" s="1"/>
      <c r="K281" s="1"/>
      <c r="L281" s="1"/>
    </row>
    <row r="282" spans="7:12">
      <c r="G282" s="1"/>
      <c r="H282" s="1"/>
      <c r="I282" s="1"/>
      <c r="J282" s="1"/>
      <c r="K282" s="1"/>
      <c r="L282" s="1"/>
    </row>
    <row r="283" spans="7:12">
      <c r="G283" s="1"/>
      <c r="H283" s="1"/>
      <c r="I283" s="1"/>
      <c r="J283" s="1"/>
      <c r="K283" s="1"/>
      <c r="L283" s="1"/>
    </row>
    <row r="284" spans="7:12">
      <c r="G284" s="1"/>
      <c r="H284" s="1"/>
      <c r="I284" s="1"/>
      <c r="J284" s="1"/>
      <c r="K284" s="1"/>
      <c r="L284" s="1"/>
    </row>
    <row r="285" spans="7:12">
      <c r="G285" s="1"/>
      <c r="H285" s="1"/>
      <c r="I285" s="1"/>
      <c r="J285" s="1"/>
      <c r="K285" s="1"/>
      <c r="L285" s="1"/>
    </row>
    <row r="286" spans="7:12">
      <c r="G286" s="1"/>
      <c r="H286" s="1"/>
      <c r="I286" s="1"/>
      <c r="J286" s="1"/>
      <c r="K286" s="1"/>
      <c r="L286" s="1"/>
    </row>
    <row r="287" spans="7:12">
      <c r="G287" s="1"/>
      <c r="H287" s="1"/>
      <c r="I287" s="1"/>
      <c r="J287" s="1"/>
      <c r="K287" s="1"/>
      <c r="L287" s="1"/>
    </row>
    <row r="288" spans="7:12">
      <c r="G288" s="1"/>
      <c r="H288" s="1"/>
      <c r="I288" s="1"/>
      <c r="J288" s="1"/>
      <c r="K288" s="1"/>
      <c r="L288" s="1"/>
    </row>
    <row r="289" spans="7:12">
      <c r="G289" s="1"/>
      <c r="H289" s="1"/>
      <c r="I289" s="1"/>
      <c r="J289" s="1"/>
      <c r="K289" s="1"/>
      <c r="L289" s="1"/>
    </row>
    <row r="290" spans="7:12">
      <c r="G290" s="1"/>
      <c r="H290" s="1"/>
      <c r="I290" s="1"/>
      <c r="J290" s="1"/>
      <c r="K290" s="1"/>
      <c r="L290" s="1"/>
    </row>
    <row r="291" spans="7:12">
      <c r="G291" s="1"/>
      <c r="H291" s="1"/>
      <c r="I291" s="1"/>
      <c r="J291" s="1"/>
      <c r="K291" s="1"/>
      <c r="L291" s="1"/>
    </row>
    <row r="292" spans="7:12">
      <c r="G292" s="1"/>
      <c r="H292" s="1"/>
      <c r="I292" s="1"/>
      <c r="J292" s="1"/>
      <c r="K292" s="1"/>
      <c r="L292" s="1"/>
    </row>
    <row r="293" spans="7:12">
      <c r="G293" s="1"/>
      <c r="H293" s="1"/>
      <c r="I293" s="1"/>
      <c r="J293" s="1"/>
      <c r="K293" s="1"/>
      <c r="L293" s="1"/>
    </row>
    <row r="294" spans="7:12">
      <c r="G294" s="1"/>
      <c r="H294" s="1"/>
      <c r="I294" s="1"/>
      <c r="J294" s="1"/>
      <c r="K294" s="1"/>
      <c r="L294" s="1"/>
    </row>
    <row r="295" spans="7:12">
      <c r="G295" s="1"/>
      <c r="H295" s="1"/>
      <c r="I295" s="1"/>
      <c r="J295" s="1"/>
      <c r="K295" s="1"/>
      <c r="L295" s="1"/>
    </row>
    <row r="296" spans="7:12">
      <c r="G296" s="1"/>
      <c r="H296" s="1"/>
      <c r="I296" s="1"/>
      <c r="J296" s="1"/>
      <c r="K296" s="1"/>
      <c r="L296" s="1"/>
    </row>
    <row r="297" spans="7:12">
      <c r="G297" s="1"/>
      <c r="H297" s="1"/>
      <c r="I297" s="1"/>
      <c r="J297" s="1"/>
      <c r="K297" s="1"/>
      <c r="L297" s="1"/>
    </row>
    <row r="298" spans="7:12">
      <c r="G298" s="1"/>
      <c r="H298" s="1"/>
      <c r="I298" s="1"/>
      <c r="J298" s="1"/>
      <c r="K298" s="1"/>
      <c r="L298" s="1"/>
    </row>
    <row r="299" spans="7:12">
      <c r="G299" s="1"/>
      <c r="H299" s="1"/>
      <c r="I299" s="1"/>
      <c r="J299" s="1"/>
      <c r="K299" s="1"/>
      <c r="L299" s="1"/>
    </row>
    <row r="300" spans="7:12">
      <c r="G300" s="1"/>
      <c r="H300" s="1"/>
      <c r="I300" s="1"/>
      <c r="J300" s="1"/>
      <c r="K300" s="1"/>
      <c r="L300" s="1"/>
    </row>
    <row r="301" spans="7:12">
      <c r="G301" s="1"/>
      <c r="H301" s="1"/>
      <c r="I301" s="1"/>
      <c r="J301" s="1"/>
      <c r="K301" s="1"/>
      <c r="L301" s="1"/>
    </row>
    <row r="302" spans="7:12">
      <c r="G302" s="1"/>
      <c r="H302" s="1"/>
      <c r="I302" s="1"/>
      <c r="J302" s="1"/>
      <c r="K302" s="1"/>
      <c r="L302" s="1"/>
    </row>
    <row r="303" spans="7:12">
      <c r="G303" s="1"/>
      <c r="H303" s="1"/>
      <c r="I303" s="1"/>
      <c r="J303" s="1"/>
      <c r="K303" s="1"/>
      <c r="L303" s="1"/>
    </row>
    <row r="304" spans="7:12">
      <c r="G304" s="1"/>
      <c r="H304" s="1"/>
      <c r="I304" s="1"/>
      <c r="J304" s="1"/>
      <c r="K304" s="1"/>
      <c r="L304" s="1"/>
    </row>
    <row r="305" spans="7:12">
      <c r="G305" s="1"/>
      <c r="H305" s="1"/>
      <c r="I305" s="1"/>
      <c r="J305" s="1"/>
      <c r="K305" s="1"/>
      <c r="L305" s="1"/>
    </row>
    <row r="306" spans="7:12">
      <c r="G306" s="1"/>
      <c r="H306" s="1"/>
      <c r="I306" s="1"/>
      <c r="J306" s="1"/>
      <c r="K306" s="1"/>
      <c r="L306" s="1"/>
    </row>
    <row r="307" spans="7:12">
      <c r="G307" s="1"/>
      <c r="H307" s="1"/>
      <c r="I307" s="1"/>
      <c r="J307" s="1"/>
      <c r="K307" s="1"/>
      <c r="L307" s="1"/>
    </row>
    <row r="308" spans="7:12">
      <c r="G308" s="1"/>
      <c r="H308" s="1"/>
      <c r="I308" s="1"/>
      <c r="J308" s="1"/>
      <c r="K308" s="1"/>
      <c r="L308" s="1"/>
    </row>
    <row r="309" spans="7:12">
      <c r="G309" s="1"/>
      <c r="H309" s="1"/>
      <c r="I309" s="1"/>
      <c r="J309" s="1"/>
      <c r="K309" s="1"/>
      <c r="L309" s="1"/>
    </row>
    <row r="310" spans="7:12">
      <c r="G310" s="1"/>
      <c r="H310" s="1"/>
      <c r="I310" s="1"/>
      <c r="J310" s="1"/>
      <c r="K310" s="1"/>
      <c r="L310" s="1"/>
    </row>
    <row r="311" spans="7:12">
      <c r="G311" s="1"/>
      <c r="H311" s="1"/>
      <c r="I311" s="1"/>
      <c r="J311" s="1"/>
      <c r="K311" s="1"/>
      <c r="L311" s="1"/>
    </row>
    <row r="312" spans="7:12">
      <c r="G312" s="1"/>
      <c r="H312" s="1"/>
      <c r="I312" s="1"/>
      <c r="J312" s="1"/>
      <c r="K312" s="1"/>
      <c r="L312" s="1"/>
    </row>
    <row r="313" spans="7:12">
      <c r="G313" s="1"/>
      <c r="H313" s="1"/>
      <c r="I313" s="1"/>
      <c r="J313" s="1"/>
      <c r="K313" s="1"/>
      <c r="L313" s="1"/>
    </row>
    <row r="314" spans="7:12">
      <c r="G314" s="1"/>
      <c r="H314" s="1"/>
      <c r="I314" s="1"/>
      <c r="J314" s="1"/>
      <c r="K314" s="1"/>
      <c r="L314" s="1"/>
    </row>
    <row r="315" spans="7:12">
      <c r="G315" s="1"/>
      <c r="H315" s="1"/>
      <c r="I315" s="1"/>
      <c r="J315" s="1"/>
      <c r="K315" s="1"/>
      <c r="L315" s="1"/>
    </row>
    <row r="316" spans="7:12">
      <c r="G316" s="1"/>
      <c r="H316" s="1"/>
      <c r="I316" s="1"/>
      <c r="J316" s="1"/>
      <c r="K316" s="1"/>
      <c r="L316" s="1"/>
    </row>
    <row r="317" spans="7:12">
      <c r="G317" s="1"/>
      <c r="H317" s="1"/>
      <c r="I317" s="1"/>
      <c r="J317" s="1"/>
      <c r="K317" s="1"/>
      <c r="L317" s="1"/>
    </row>
    <row r="318" spans="7:12">
      <c r="G318" s="1"/>
      <c r="H318" s="1"/>
      <c r="I318" s="1"/>
      <c r="J318" s="1"/>
      <c r="K318" s="1"/>
      <c r="L318" s="1"/>
    </row>
    <row r="319" spans="7:12">
      <c r="G319" s="1"/>
      <c r="H319" s="1"/>
      <c r="I319" s="1"/>
      <c r="J319" s="1"/>
      <c r="K319" s="1"/>
      <c r="L319" s="1"/>
    </row>
    <row r="320" spans="7:12">
      <c r="G320" s="1"/>
      <c r="H320" s="1"/>
      <c r="I320" s="1"/>
      <c r="J320" s="1"/>
      <c r="K320" s="1"/>
      <c r="L320" s="1"/>
    </row>
    <row r="321" spans="7:12">
      <c r="G321" s="1"/>
      <c r="H321" s="1"/>
      <c r="I321" s="1"/>
      <c r="J321" s="1"/>
      <c r="K321" s="1"/>
      <c r="L321" s="1"/>
    </row>
    <row r="322" spans="7:12">
      <c r="G322" s="1"/>
      <c r="H322" s="1"/>
      <c r="I322" s="1"/>
      <c r="J322" s="1"/>
      <c r="K322" s="1"/>
      <c r="L322" s="1"/>
    </row>
    <row r="323" spans="7:12">
      <c r="G323" s="1"/>
      <c r="H323" s="1"/>
      <c r="I323" s="1"/>
      <c r="J323" s="1"/>
      <c r="K323" s="1"/>
      <c r="L323" s="1"/>
    </row>
    <row r="324" spans="7:12">
      <c r="G324" s="1"/>
      <c r="H324" s="1"/>
      <c r="I324" s="1"/>
      <c r="J324" s="1"/>
      <c r="K324" s="1"/>
      <c r="L324" s="1"/>
    </row>
    <row r="325" spans="7:12">
      <c r="G325" s="1"/>
      <c r="H325" s="1"/>
      <c r="I325" s="1"/>
      <c r="J325" s="1"/>
      <c r="K325" s="1"/>
      <c r="L325" s="1"/>
    </row>
    <row r="326" spans="7:12">
      <c r="G326" s="1"/>
      <c r="H326" s="1"/>
      <c r="I326" s="1"/>
      <c r="J326" s="1"/>
      <c r="K326" s="1"/>
      <c r="L326" s="1"/>
    </row>
    <row r="327" spans="7:12">
      <c r="G327" s="1"/>
      <c r="H327" s="1"/>
      <c r="I327" s="1"/>
      <c r="J327" s="1"/>
      <c r="K327" s="1"/>
      <c r="L327" s="1"/>
    </row>
    <row r="328" spans="7:12">
      <c r="G328" s="1"/>
      <c r="H328" s="1"/>
      <c r="I328" s="1"/>
      <c r="J328" s="1"/>
      <c r="K328" s="1"/>
      <c r="L328" s="1"/>
    </row>
    <row r="329" spans="7:12">
      <c r="G329" s="1"/>
      <c r="H329" s="1"/>
      <c r="I329" s="1"/>
      <c r="J329" s="1"/>
      <c r="K329" s="1"/>
      <c r="L329" s="1"/>
    </row>
    <row r="330" spans="7:12">
      <c r="G330" s="1"/>
      <c r="H330" s="1"/>
      <c r="I330" s="1"/>
      <c r="J330" s="1"/>
      <c r="K330" s="1"/>
      <c r="L330" s="1"/>
    </row>
    <row r="331" spans="7:12">
      <c r="G331" s="1"/>
      <c r="H331" s="1"/>
      <c r="I331" s="1"/>
      <c r="J331" s="1"/>
      <c r="K331" s="1"/>
      <c r="L331" s="1"/>
    </row>
    <row r="332" spans="7:12">
      <c r="G332" s="1"/>
      <c r="H332" s="1"/>
      <c r="I332" s="1"/>
      <c r="J332" s="1"/>
      <c r="K332" s="1"/>
      <c r="L332" s="1"/>
    </row>
    <row r="333" spans="7:12">
      <c r="G333" s="1"/>
      <c r="H333" s="1"/>
      <c r="I333" s="1"/>
      <c r="J333" s="1"/>
      <c r="K333" s="1"/>
      <c r="L333" s="1"/>
    </row>
    <row r="334" spans="7:12">
      <c r="G334" s="1"/>
      <c r="H334" s="1"/>
      <c r="I334" s="1"/>
      <c r="J334" s="1"/>
      <c r="K334" s="1"/>
      <c r="L334" s="1"/>
    </row>
    <row r="335" spans="7:12">
      <c r="G335" s="1"/>
      <c r="H335" s="1"/>
      <c r="I335" s="1"/>
      <c r="J335" s="1"/>
      <c r="K335" s="1"/>
      <c r="L335" s="1"/>
    </row>
    <row r="336" spans="7:12">
      <c r="G336" s="1"/>
      <c r="H336" s="1"/>
      <c r="I336" s="1"/>
      <c r="J336" s="1"/>
      <c r="K336" s="1"/>
      <c r="L336" s="1"/>
    </row>
    <row r="337" spans="7:12">
      <c r="G337" s="1"/>
      <c r="H337" s="1"/>
      <c r="I337" s="1"/>
      <c r="J337" s="1"/>
      <c r="K337" s="1"/>
      <c r="L337" s="1"/>
    </row>
    <row r="338" spans="7:12">
      <c r="G338" s="1"/>
      <c r="H338" s="1"/>
      <c r="I338" s="1"/>
      <c r="J338" s="1"/>
      <c r="K338" s="1"/>
      <c r="L338" s="1"/>
    </row>
    <row r="339" spans="7:12">
      <c r="G339" s="1"/>
      <c r="H339" s="1"/>
      <c r="I339" s="1"/>
      <c r="J339" s="1"/>
      <c r="K339" s="1"/>
      <c r="L339" s="1"/>
    </row>
    <row r="340" spans="7:12">
      <c r="G340" s="1"/>
      <c r="H340" s="1"/>
      <c r="I340" s="1"/>
      <c r="J340" s="1"/>
      <c r="K340" s="1"/>
      <c r="L340" s="1"/>
    </row>
    <row r="341" spans="7:12">
      <c r="G341" s="1"/>
      <c r="H341" s="1"/>
      <c r="I341" s="1"/>
      <c r="J341" s="1"/>
      <c r="K341" s="1"/>
      <c r="L341" s="1"/>
    </row>
    <row r="342" spans="7:12">
      <c r="G342" s="1"/>
      <c r="H342" s="1"/>
      <c r="I342" s="1"/>
      <c r="J342" s="1"/>
      <c r="K342" s="1"/>
      <c r="L342" s="1"/>
    </row>
    <row r="343" spans="7:12">
      <c r="G343" s="1"/>
      <c r="H343" s="1"/>
      <c r="I343" s="1"/>
      <c r="J343" s="1"/>
      <c r="K343" s="1"/>
      <c r="L343" s="1"/>
    </row>
    <row r="344" spans="7:12">
      <c r="G344" s="1"/>
      <c r="H344" s="1"/>
      <c r="I344" s="1"/>
      <c r="J344" s="1"/>
      <c r="K344" s="1"/>
      <c r="L344" s="1"/>
    </row>
    <row r="345" spans="7:12">
      <c r="G345" s="1"/>
      <c r="H345" s="1"/>
      <c r="I345" s="1"/>
      <c r="J345" s="1"/>
      <c r="K345" s="1"/>
      <c r="L345" s="1"/>
    </row>
    <row r="346" spans="7:12">
      <c r="G346" s="1"/>
      <c r="H346" s="1"/>
      <c r="I346" s="1"/>
      <c r="J346" s="1"/>
      <c r="K346" s="1"/>
      <c r="L346" s="1"/>
    </row>
    <row r="347" spans="7:12">
      <c r="G347" s="1"/>
      <c r="H347" s="1"/>
      <c r="I347" s="1"/>
      <c r="J347" s="1"/>
      <c r="K347" s="1"/>
      <c r="L347" s="1"/>
    </row>
    <row r="348" spans="7:12">
      <c r="G348" s="1"/>
      <c r="H348" s="1"/>
      <c r="I348" s="1"/>
      <c r="J348" s="1"/>
      <c r="K348" s="1"/>
      <c r="L348" s="1"/>
    </row>
    <row r="349" spans="7:12">
      <c r="G349" s="1"/>
      <c r="H349" s="1"/>
      <c r="I349" s="1"/>
      <c r="J349" s="1"/>
      <c r="K349" s="1"/>
      <c r="L349" s="1"/>
    </row>
    <row r="350" spans="7:12">
      <c r="G350" s="1"/>
      <c r="H350" s="1"/>
      <c r="I350" s="1"/>
      <c r="J350" s="1"/>
      <c r="K350" s="1"/>
      <c r="L350" s="1"/>
    </row>
    <row r="351" spans="7:12">
      <c r="G351" s="1"/>
      <c r="H351" s="1"/>
      <c r="I351" s="1"/>
      <c r="J351" s="1"/>
      <c r="K351" s="1"/>
      <c r="L351" s="1"/>
    </row>
    <row r="352" spans="7:12">
      <c r="G352" s="1"/>
      <c r="H352" s="1"/>
      <c r="I352" s="1"/>
      <c r="J352" s="1"/>
      <c r="K352" s="1"/>
      <c r="L352" s="1"/>
    </row>
    <row r="353" spans="7:12">
      <c r="G353" s="1"/>
      <c r="H353" s="1"/>
      <c r="I353" s="1"/>
      <c r="J353" s="1"/>
      <c r="K353" s="1"/>
      <c r="L353" s="1"/>
    </row>
    <row r="354" spans="7:12">
      <c r="G354" s="1"/>
      <c r="H354" s="1"/>
      <c r="I354" s="1"/>
      <c r="J354" s="1"/>
      <c r="K354" s="1"/>
      <c r="L354" s="1"/>
    </row>
    <row r="355" spans="7:12">
      <c r="G355" s="1"/>
      <c r="H355" s="1"/>
      <c r="I355" s="1"/>
      <c r="J355" s="1"/>
      <c r="K355" s="1"/>
      <c r="L355" s="1"/>
    </row>
    <row r="356" spans="7:12">
      <c r="G356" s="1"/>
      <c r="H356" s="1"/>
      <c r="I356" s="1"/>
      <c r="J356" s="1"/>
      <c r="K356" s="1"/>
      <c r="L356" s="1"/>
    </row>
    <row r="357" spans="7:12">
      <c r="G357" s="1"/>
      <c r="H357" s="1"/>
      <c r="I357" s="1"/>
      <c r="J357" s="1"/>
      <c r="K357" s="1"/>
      <c r="L357" s="1"/>
    </row>
    <row r="358" spans="7:12">
      <c r="G358" s="1"/>
      <c r="H358" s="1"/>
      <c r="I358" s="1"/>
      <c r="J358" s="1"/>
      <c r="K358" s="1"/>
      <c r="L358" s="1"/>
    </row>
    <row r="359" spans="7:12">
      <c r="G359" s="1"/>
      <c r="H359" s="1"/>
      <c r="I359" s="1"/>
      <c r="J359" s="1"/>
      <c r="K359" s="1"/>
      <c r="L359" s="1"/>
    </row>
    <row r="360" spans="7:12">
      <c r="G360" s="1"/>
      <c r="H360" s="1"/>
      <c r="I360" s="1"/>
      <c r="J360" s="1"/>
      <c r="K360" s="1"/>
      <c r="L360" s="1"/>
    </row>
    <row r="361" spans="7:12">
      <c r="G361" s="1"/>
      <c r="H361" s="1"/>
      <c r="I361" s="1"/>
      <c r="J361" s="1"/>
      <c r="K361" s="1"/>
      <c r="L361" s="1"/>
    </row>
    <row r="362" spans="7:12">
      <c r="G362" s="1"/>
      <c r="H362" s="1"/>
      <c r="I362" s="1"/>
      <c r="J362" s="1"/>
      <c r="K362" s="1"/>
      <c r="L362" s="1"/>
    </row>
    <row r="363" spans="7:12">
      <c r="G363" s="1"/>
      <c r="H363" s="1"/>
      <c r="I363" s="1"/>
      <c r="J363" s="1"/>
      <c r="K363" s="1"/>
      <c r="L363" s="1"/>
    </row>
    <row r="364" spans="7:12">
      <c r="G364" s="1"/>
      <c r="H364" s="1"/>
      <c r="I364" s="1"/>
      <c r="J364" s="1"/>
      <c r="K364" s="1"/>
      <c r="L364" s="1"/>
    </row>
    <row r="365" spans="7:12">
      <c r="G365" s="1"/>
      <c r="H365" s="1"/>
      <c r="I365" s="1"/>
      <c r="J365" s="1"/>
      <c r="K365" s="1"/>
      <c r="L365" s="1"/>
    </row>
    <row r="366" spans="7:12">
      <c r="G366" s="1"/>
      <c r="H366" s="1"/>
      <c r="I366" s="1"/>
      <c r="J366" s="1"/>
      <c r="K366" s="1"/>
      <c r="L366" s="1"/>
    </row>
    <row r="367" spans="7:12">
      <c r="G367" s="1"/>
      <c r="H367" s="1"/>
      <c r="I367" s="1"/>
      <c r="J367" s="1"/>
      <c r="K367" s="1"/>
      <c r="L367" s="1"/>
    </row>
    <row r="368" spans="7:12">
      <c r="G368" s="1"/>
      <c r="H368" s="1"/>
      <c r="I368" s="1"/>
      <c r="J368" s="1"/>
      <c r="K368" s="1"/>
      <c r="L368" s="1"/>
    </row>
    <row r="369" spans="7:12">
      <c r="G369" s="1"/>
      <c r="H369" s="1"/>
      <c r="I369" s="1"/>
      <c r="J369" s="1"/>
      <c r="K369" s="1"/>
      <c r="L369" s="1"/>
    </row>
    <row r="370" spans="7:12">
      <c r="G370" s="1"/>
      <c r="H370" s="1"/>
      <c r="I370" s="1"/>
      <c r="J370" s="1"/>
      <c r="K370" s="1"/>
      <c r="L370" s="1"/>
    </row>
    <row r="371" spans="7:12">
      <c r="G371" s="1"/>
      <c r="H371" s="1"/>
      <c r="I371" s="1"/>
      <c r="J371" s="1"/>
      <c r="K371" s="1"/>
      <c r="L371" s="1"/>
    </row>
    <row r="372" spans="7:12">
      <c r="G372" s="1"/>
      <c r="H372" s="1"/>
      <c r="I372" s="1"/>
      <c r="J372" s="1"/>
      <c r="K372" s="1"/>
      <c r="L372" s="1"/>
    </row>
    <row r="373" spans="7:12">
      <c r="G373" s="1"/>
      <c r="H373" s="1"/>
      <c r="I373" s="1"/>
      <c r="J373" s="1"/>
      <c r="K373" s="1"/>
      <c r="L373" s="1"/>
    </row>
    <row r="374" spans="7:12">
      <c r="G374" s="1"/>
      <c r="H374" s="1"/>
      <c r="I374" s="1"/>
      <c r="J374" s="1"/>
      <c r="K374" s="1"/>
      <c r="L374" s="1"/>
    </row>
    <row r="375" spans="7:12">
      <c r="G375" s="1"/>
      <c r="H375" s="1"/>
      <c r="I375" s="1"/>
      <c r="J375" s="1"/>
      <c r="K375" s="1"/>
      <c r="L375" s="1"/>
    </row>
    <row r="376" spans="7:12">
      <c r="G376" s="1"/>
      <c r="H376" s="1"/>
      <c r="I376" s="1"/>
      <c r="J376" s="1"/>
      <c r="K376" s="1"/>
      <c r="L376" s="1"/>
    </row>
    <row r="377" spans="7:12">
      <c r="G377" s="1"/>
      <c r="H377" s="1"/>
      <c r="I377" s="1"/>
      <c r="J377" s="1"/>
      <c r="K377" s="1"/>
      <c r="L377" s="1"/>
    </row>
    <row r="378" spans="7:12">
      <c r="G378" s="1"/>
      <c r="H378" s="1"/>
      <c r="I378" s="1"/>
      <c r="J378" s="1"/>
      <c r="K378" s="1"/>
      <c r="L378" s="1"/>
    </row>
    <row r="379" spans="7:12">
      <c r="G379" s="1"/>
      <c r="H379" s="1"/>
      <c r="I379" s="1"/>
      <c r="J379" s="1"/>
      <c r="K379" s="1"/>
      <c r="L379" s="1"/>
    </row>
    <row r="380" spans="7:12">
      <c r="G380" s="1"/>
      <c r="H380" s="1"/>
      <c r="I380" s="1"/>
      <c r="J380" s="1"/>
      <c r="K380" s="1"/>
      <c r="L380" s="1"/>
    </row>
    <row r="381" spans="7:12">
      <c r="G381" s="1"/>
      <c r="H381" s="1"/>
      <c r="I381" s="1"/>
      <c r="J381" s="1"/>
      <c r="K381" s="1"/>
      <c r="L381" s="1"/>
    </row>
  </sheetData>
  <mergeCells count="17">
    <mergeCell ref="A1:A3"/>
    <mergeCell ref="C107:D107"/>
    <mergeCell ref="B2:B3"/>
    <mergeCell ref="C2:C3"/>
    <mergeCell ref="D2:D3"/>
    <mergeCell ref="B1:D1"/>
    <mergeCell ref="E1:L1"/>
    <mergeCell ref="O1:P1"/>
    <mergeCell ref="M1:N1"/>
    <mergeCell ref="E2:F2"/>
    <mergeCell ref="M2:N2"/>
    <mergeCell ref="S2:T2"/>
    <mergeCell ref="O2:P2"/>
    <mergeCell ref="Q2:R2"/>
    <mergeCell ref="G2:H2"/>
    <mergeCell ref="I2:J2"/>
    <mergeCell ref="K2:L2"/>
  </mergeCells>
  <pageMargins left="0.70866141732283472" right="0.70866141732283472" top="0.74803149606299213" bottom="0.74803149606299213" header="0.31496062992125984" footer="0.31496062992125984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35"/>
  <sheetViews>
    <sheetView workbookViewId="0">
      <pane ySplit="2" topLeftCell="A3" activePane="bottomLeft" state="frozen"/>
      <selection pane="bottomLeft" activeCell="G26" sqref="G26"/>
    </sheetView>
  </sheetViews>
  <sheetFormatPr defaultRowHeight="15"/>
  <cols>
    <col min="1" max="1" width="6.88671875" bestFit="1" customWidth="1"/>
    <col min="2" max="2" width="9.21875" bestFit="1" customWidth="1"/>
    <col min="3" max="3" width="11.44140625" bestFit="1" customWidth="1"/>
    <col min="4" max="4" width="11" bestFit="1" customWidth="1"/>
    <col min="5" max="5" width="11.44140625" bestFit="1" customWidth="1"/>
  </cols>
  <sheetData>
    <row r="1" spans="1:5">
      <c r="A1" s="1"/>
      <c r="B1" s="1"/>
      <c r="C1" s="215" t="s">
        <v>169</v>
      </c>
      <c r="D1" s="215"/>
    </row>
    <row r="2" spans="1:5">
      <c r="A2" s="18" t="s">
        <v>46</v>
      </c>
      <c r="B2" s="96" t="s">
        <v>45</v>
      </c>
      <c r="C2" s="214" t="s">
        <v>168</v>
      </c>
      <c r="D2" s="214"/>
    </row>
    <row r="3" spans="1:5">
      <c r="A3" s="17">
        <v>1969</v>
      </c>
      <c r="B3" s="9">
        <v>2.11</v>
      </c>
      <c r="C3" s="41">
        <v>18899.574035768484</v>
      </c>
      <c r="D3" s="41">
        <v>9544.2848880631136</v>
      </c>
    </row>
    <row r="4" spans="1:5">
      <c r="A4" s="17">
        <v>1970</v>
      </c>
      <c r="B4" s="9">
        <v>36.630000000000003</v>
      </c>
      <c r="C4" s="41">
        <v>291172.25775518332</v>
      </c>
      <c r="D4" s="41">
        <v>147041.99016636764</v>
      </c>
    </row>
    <row r="5" spans="1:5">
      <c r="A5" s="17">
        <v>1971</v>
      </c>
      <c r="B5" s="9">
        <v>22.54</v>
      </c>
      <c r="C5" s="41">
        <v>159004.89766481717</v>
      </c>
      <c r="D5" s="41">
        <v>80297.473320732795</v>
      </c>
    </row>
    <row r="6" spans="1:5">
      <c r="A6" s="17">
        <v>1972</v>
      </c>
      <c r="B6" s="9">
        <v>19.02</v>
      </c>
      <c r="C6" s="41">
        <v>119072.26562285084</v>
      </c>
      <c r="D6" s="41">
        <v>60131.494139539631</v>
      </c>
    </row>
    <row r="7" spans="1:5">
      <c r="A7" s="17">
        <v>1973</v>
      </c>
      <c r="B7" s="9">
        <v>37.56</v>
      </c>
      <c r="C7" s="41">
        <v>208674.414079988</v>
      </c>
      <c r="D7" s="41">
        <v>105380.57911039378</v>
      </c>
    </row>
    <row r="8" spans="1:5">
      <c r="A8" s="17">
        <v>1974</v>
      </c>
      <c r="B8" s="9">
        <v>44.67</v>
      </c>
      <c r="C8" s="41">
        <v>220243.49300617422</v>
      </c>
      <c r="D8" s="41">
        <v>111222.96396811798</v>
      </c>
    </row>
    <row r="9" spans="1:5">
      <c r="A9" s="17">
        <v>1975</v>
      </c>
      <c r="B9" s="9">
        <v>83.11</v>
      </c>
      <c r="C9" s="41">
        <v>363650.28367252887</v>
      </c>
      <c r="D9" s="41">
        <v>183643.39325462762</v>
      </c>
      <c r="E9" s="19"/>
    </row>
    <row r="10" spans="1:5">
      <c r="A10" s="17">
        <v>1976</v>
      </c>
      <c r="B10" s="9">
        <v>77.48</v>
      </c>
      <c r="C10" s="41">
        <v>300859.53160244628</v>
      </c>
      <c r="D10" s="41">
        <v>151934.06345923536</v>
      </c>
      <c r="E10" s="19"/>
    </row>
    <row r="11" spans="1:5">
      <c r="A11" s="17">
        <v>1977</v>
      </c>
      <c r="B11" s="9">
        <v>81.7</v>
      </c>
      <c r="C11" s="41">
        <v>281539.75874724326</v>
      </c>
      <c r="D11" s="41">
        <v>142177.57816735786</v>
      </c>
      <c r="E11" s="19"/>
    </row>
    <row r="12" spans="1:5">
      <c r="A12" s="17">
        <v>1978</v>
      </c>
      <c r="B12" s="9">
        <v>91.562729273661049</v>
      </c>
      <c r="C12" s="41">
        <v>280005.76702523214</v>
      </c>
      <c r="D12" s="41">
        <v>141402.91234774166</v>
      </c>
      <c r="E12" s="19"/>
    </row>
    <row r="13" spans="1:5">
      <c r="A13" s="17">
        <v>1979</v>
      </c>
      <c r="B13" s="9">
        <v>88.481291269258989</v>
      </c>
      <c r="C13" s="41">
        <v>233129.72120289784</v>
      </c>
      <c r="D13" s="41">
        <v>118604.74566197391</v>
      </c>
      <c r="E13" s="19"/>
    </row>
    <row r="14" spans="1:5">
      <c r="A14" s="17">
        <v>1980</v>
      </c>
      <c r="B14" s="9">
        <v>232.73367571533382</v>
      </c>
      <c r="C14" s="41">
        <v>497957.04962327663</v>
      </c>
      <c r="D14" s="41">
        <v>253335.64899584209</v>
      </c>
      <c r="E14" s="19"/>
    </row>
    <row r="15" spans="1:5">
      <c r="A15" s="17">
        <v>1981</v>
      </c>
      <c r="B15" s="9">
        <v>205.85179750550256</v>
      </c>
      <c r="C15" s="41">
        <v>357665.76479351986</v>
      </c>
      <c r="D15" s="41">
        <v>181962.4578387035</v>
      </c>
      <c r="E15" s="19"/>
    </row>
    <row r="16" spans="1:5">
      <c r="A16" s="17">
        <v>1982</v>
      </c>
      <c r="B16" s="9">
        <v>285.95744680851061</v>
      </c>
      <c r="C16" s="41">
        <v>403476.99202488776</v>
      </c>
      <c r="D16" s="41">
        <v>205268.91969266123</v>
      </c>
      <c r="E16" s="19"/>
    </row>
    <row r="17" spans="1:5">
      <c r="A17" s="17">
        <v>1983</v>
      </c>
      <c r="B17" s="9">
        <v>255.28980190755686</v>
      </c>
      <c r="C17" s="41">
        <v>292505.66033056047</v>
      </c>
      <c r="D17" s="41">
        <v>148812.25469317252</v>
      </c>
      <c r="E17" s="19"/>
    </row>
    <row r="18" spans="1:5">
      <c r="A18" s="17">
        <v>1984</v>
      </c>
      <c r="B18" s="9">
        <v>218.6529713866471</v>
      </c>
      <c r="C18" s="41">
        <v>203440.2768608605</v>
      </c>
      <c r="D18" s="41">
        <v>103500.24085296271</v>
      </c>
      <c r="E18" s="19"/>
    </row>
    <row r="19" spans="1:5">
      <c r="A19" s="17">
        <v>1985</v>
      </c>
      <c r="B19" s="9">
        <v>229.38</v>
      </c>
      <c r="C19" s="41">
        <v>173312.54119567701</v>
      </c>
      <c r="D19" s="41">
        <v>88172.755333300825</v>
      </c>
      <c r="E19" s="19"/>
    </row>
    <row r="20" spans="1:5">
      <c r="A20" s="17">
        <v>1986</v>
      </c>
      <c r="B20" s="9">
        <v>292.13206162876008</v>
      </c>
      <c r="C20" s="41">
        <v>179241.09388272659</v>
      </c>
      <c r="D20" s="41">
        <v>91188.906512837028</v>
      </c>
      <c r="E20" s="19"/>
    </row>
    <row r="21" spans="1:5">
      <c r="A21" s="17">
        <v>1987</v>
      </c>
      <c r="B21" s="9">
        <v>347.33969185619958</v>
      </c>
      <c r="C21" s="41">
        <v>173062.59526965264</v>
      </c>
      <c r="D21" s="41">
        <v>88045.595343435853</v>
      </c>
      <c r="E21" s="19"/>
    </row>
    <row r="22" spans="1:5">
      <c r="A22" s="17">
        <v>1988</v>
      </c>
      <c r="B22" s="9">
        <v>393.37344093910491</v>
      </c>
      <c r="C22" s="41">
        <v>159160.99050614744</v>
      </c>
      <c r="D22" s="41">
        <v>80973.153920002675</v>
      </c>
      <c r="E22" s="19"/>
    </row>
    <row r="23" spans="1:5">
      <c r="A23" s="17">
        <v>1989</v>
      </c>
      <c r="B23" s="9">
        <v>445.28833455612619</v>
      </c>
      <c r="C23" s="41">
        <v>146307.07397393277</v>
      </c>
      <c r="D23" s="41">
        <v>74433.723884238309</v>
      </c>
      <c r="E23" s="19"/>
    </row>
    <row r="24" spans="1:5">
      <c r="A24" s="17">
        <v>1990</v>
      </c>
      <c r="B24" s="9">
        <v>1138.9640498899487</v>
      </c>
      <c r="C24" s="41">
        <v>297541.12732119748</v>
      </c>
      <c r="D24" s="41">
        <v>152980.77061219377</v>
      </c>
      <c r="E24" s="19"/>
    </row>
    <row r="25" spans="1:5">
      <c r="A25" s="17">
        <v>1991</v>
      </c>
      <c r="B25" s="9">
        <v>1051.063829787234</v>
      </c>
      <c r="C25" s="41">
        <v>196439.13404516896</v>
      </c>
      <c r="D25" s="41">
        <v>100999.18076932375</v>
      </c>
      <c r="E25" s="19"/>
    </row>
    <row r="26" spans="1:5">
      <c r="A26" s="17">
        <v>1992</v>
      </c>
      <c r="B26" s="9">
        <v>1288.2817314746883</v>
      </c>
      <c r="C26" s="41">
        <v>169478.95704917354</v>
      </c>
      <c r="D26" s="41">
        <v>87493.511576635647</v>
      </c>
      <c r="E26" s="19"/>
    </row>
    <row r="27" spans="1:5">
      <c r="A27" s="17">
        <v>1993</v>
      </c>
      <c r="B27" s="9">
        <v>2076.6192223037419</v>
      </c>
      <c r="C27" s="41">
        <v>192099.13942610158</v>
      </c>
      <c r="D27" s="41">
        <v>98767.772535930213</v>
      </c>
      <c r="E27" s="19"/>
    </row>
    <row r="28" spans="1:5">
      <c r="A28" s="17">
        <v>1994</v>
      </c>
      <c r="B28" s="9">
        <v>1977.2325752017607</v>
      </c>
      <c r="C28" s="41">
        <v>129275.03920227304</v>
      </c>
      <c r="D28" s="41">
        <v>66466.761405848825</v>
      </c>
      <c r="E28" s="19"/>
    </row>
    <row r="29" spans="1:5">
      <c r="A29" s="17">
        <v>1995</v>
      </c>
      <c r="B29" s="9">
        <v>1768.4225972120323</v>
      </c>
      <c r="C29" s="41">
        <v>85341.702419839072</v>
      </c>
      <c r="D29" s="41">
        <v>43703.485809199541</v>
      </c>
      <c r="E29" s="19"/>
    </row>
    <row r="30" spans="1:5">
      <c r="A30" s="17">
        <v>1996</v>
      </c>
      <c r="B30" s="9">
        <v>2232.1056493030082</v>
      </c>
      <c r="C30" s="41">
        <v>82210.430284944596</v>
      </c>
      <c r="D30" s="41">
        <v>41960.203617435669</v>
      </c>
      <c r="E30" s="19"/>
    </row>
    <row r="31" spans="1:5">
      <c r="A31" s="17">
        <v>1997</v>
      </c>
      <c r="B31" s="9">
        <v>3720.06</v>
      </c>
      <c r="C31" s="41">
        <v>106440.37192582959</v>
      </c>
      <c r="D31" s="41">
        <v>54240.416927823928</v>
      </c>
      <c r="E31" s="19"/>
    </row>
    <row r="32" spans="1:5">
      <c r="A32" s="17">
        <v>1998</v>
      </c>
      <c r="B32" s="9">
        <v>1914.44</v>
      </c>
      <c r="C32" s="41">
        <v>44162.320227842305</v>
      </c>
      <c r="D32" s="41">
        <v>22504.455953304998</v>
      </c>
      <c r="E32" s="19"/>
    </row>
    <row r="33" spans="1:5">
      <c r="A33" s="17"/>
      <c r="B33" s="98">
        <f>SUM(B3:B32)</f>
        <v>20658.052898019076</v>
      </c>
      <c r="C33" s="42">
        <v>6515373</v>
      </c>
      <c r="D33" s="42">
        <v>3312454</v>
      </c>
      <c r="E33" s="78"/>
    </row>
    <row r="34" spans="1:5" s="109" customFormat="1" ht="12">
      <c r="B34" s="110" t="s">
        <v>185</v>
      </c>
      <c r="C34" s="111">
        <v>6365370</v>
      </c>
      <c r="D34" s="112">
        <v>3236192</v>
      </c>
    </row>
    <row r="35" spans="1:5">
      <c r="B35" s="97">
        <v>45666</v>
      </c>
      <c r="C35" s="77" t="s">
        <v>143</v>
      </c>
      <c r="D35" t="s">
        <v>159</v>
      </c>
    </row>
  </sheetData>
  <mergeCells count="2">
    <mergeCell ref="C2:D2"/>
    <mergeCell ref="C1:D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3:G34"/>
  <sheetViews>
    <sheetView workbookViewId="0">
      <selection activeCell="C24" sqref="C24"/>
    </sheetView>
  </sheetViews>
  <sheetFormatPr defaultRowHeight="15"/>
  <cols>
    <col min="1" max="1" width="11.77734375" style="84" bestFit="1" customWidth="1"/>
    <col min="2" max="2" width="13.5546875" style="84" bestFit="1" customWidth="1"/>
    <col min="3" max="3" width="21.88671875" style="84" bestFit="1" customWidth="1"/>
    <col min="4" max="4" width="26.109375" style="84" bestFit="1" customWidth="1"/>
    <col min="5" max="5" width="4" style="84" customWidth="1"/>
    <col min="6" max="6" width="9.88671875" style="84" bestFit="1" customWidth="1"/>
    <col min="7" max="7" width="20.33203125" style="84" bestFit="1" customWidth="1"/>
    <col min="8" max="16384" width="8.88671875" style="84"/>
  </cols>
  <sheetData>
    <row r="3" spans="1:7" ht="15.75">
      <c r="B3" s="85" t="s">
        <v>45</v>
      </c>
      <c r="C3" s="86" t="s">
        <v>161</v>
      </c>
      <c r="D3" s="87" t="s">
        <v>160</v>
      </c>
    </row>
    <row r="5" spans="1:7">
      <c r="A5" s="95" t="s">
        <v>165</v>
      </c>
      <c r="B5" s="78">
        <v>9871235</v>
      </c>
      <c r="C5" s="89"/>
      <c r="D5" s="88">
        <v>131409314</v>
      </c>
      <c r="F5" s="80">
        <v>45675</v>
      </c>
      <c r="G5" s="90" t="s">
        <v>164</v>
      </c>
    </row>
    <row r="6" spans="1:7">
      <c r="A6" s="95" t="s">
        <v>87</v>
      </c>
      <c r="B6" s="88">
        <f>B5*6/9</f>
        <v>6580823.333333333</v>
      </c>
      <c r="C6" s="89"/>
      <c r="D6" s="88">
        <v>129385290</v>
      </c>
      <c r="F6" s="80">
        <v>45675</v>
      </c>
      <c r="G6" s="90" t="s">
        <v>164</v>
      </c>
    </row>
    <row r="7" spans="1:7">
      <c r="A7" s="95" t="s">
        <v>17</v>
      </c>
      <c r="B7" s="88">
        <v>21597840</v>
      </c>
      <c r="C7" s="89"/>
      <c r="D7" s="88">
        <v>172933195</v>
      </c>
      <c r="F7" s="80">
        <v>45675</v>
      </c>
      <c r="G7" s="90" t="s">
        <v>164</v>
      </c>
    </row>
    <row r="8" spans="1:7">
      <c r="A8" s="95" t="s">
        <v>156</v>
      </c>
      <c r="B8" s="78">
        <v>43201235</v>
      </c>
      <c r="C8" s="88">
        <v>470680834</v>
      </c>
      <c r="D8" s="89"/>
      <c r="F8" s="80">
        <v>45675</v>
      </c>
      <c r="G8" s="90" t="s">
        <v>162</v>
      </c>
    </row>
    <row r="9" spans="1:7">
      <c r="A9" s="95" t="s">
        <v>157</v>
      </c>
      <c r="B9" s="88">
        <v>54439000</v>
      </c>
      <c r="C9" s="88">
        <v>794272462</v>
      </c>
      <c r="D9" s="89"/>
      <c r="F9" s="80">
        <v>45675</v>
      </c>
      <c r="G9" s="90" t="s">
        <v>162</v>
      </c>
    </row>
    <row r="10" spans="1:7">
      <c r="A10" s="95" t="s">
        <v>54</v>
      </c>
      <c r="B10" s="88">
        <v>1972025</v>
      </c>
      <c r="C10" s="89"/>
      <c r="D10" s="88">
        <v>36765478</v>
      </c>
      <c r="E10" s="91"/>
      <c r="F10" s="80">
        <v>45675</v>
      </c>
      <c r="G10" s="90" t="s">
        <v>164</v>
      </c>
    </row>
    <row r="11" spans="1:7">
      <c r="A11" s="95" t="s">
        <v>166</v>
      </c>
      <c r="B11" s="88">
        <v>7399260</v>
      </c>
      <c r="C11" s="89"/>
      <c r="D11" s="88">
        <v>23503670</v>
      </c>
      <c r="F11" s="80">
        <v>45675</v>
      </c>
      <c r="G11" s="90" t="s">
        <v>164</v>
      </c>
    </row>
    <row r="12" spans="1:7">
      <c r="A12" s="95" t="s">
        <v>100</v>
      </c>
      <c r="B12" s="88">
        <v>9871235</v>
      </c>
      <c r="C12" s="88">
        <v>229253645</v>
      </c>
      <c r="D12" s="89"/>
      <c r="F12" s="80">
        <v>45675</v>
      </c>
      <c r="G12" s="90" t="s">
        <v>162</v>
      </c>
    </row>
    <row r="13" spans="1:7">
      <c r="A13" s="95" t="s">
        <v>20</v>
      </c>
      <c r="B13" s="88">
        <v>4621760</v>
      </c>
      <c r="C13" s="88">
        <v>235686193</v>
      </c>
      <c r="D13" s="89"/>
      <c r="E13" s="91"/>
      <c r="F13" s="80">
        <v>45675</v>
      </c>
      <c r="G13" s="90" t="s">
        <v>162</v>
      </c>
    </row>
    <row r="14" spans="1:7">
      <c r="A14" s="95" t="s">
        <v>102</v>
      </c>
      <c r="B14" s="88">
        <v>4621760</v>
      </c>
      <c r="C14" s="88">
        <v>161595833</v>
      </c>
      <c r="D14" s="89"/>
      <c r="E14" s="91"/>
      <c r="F14" s="80">
        <v>45675</v>
      </c>
      <c r="G14" s="90" t="s">
        <v>162</v>
      </c>
    </row>
    <row r="15" spans="1:7">
      <c r="A15" s="95" t="s">
        <v>21</v>
      </c>
      <c r="B15" s="88">
        <v>4316235</v>
      </c>
      <c r="C15" s="88">
        <v>104661396</v>
      </c>
      <c r="D15" s="89"/>
      <c r="E15" s="91"/>
      <c r="F15" s="80">
        <v>45675</v>
      </c>
      <c r="G15" s="90" t="s">
        <v>162</v>
      </c>
    </row>
    <row r="16" spans="1:7">
      <c r="A16" s="95" t="s">
        <v>104</v>
      </c>
      <c r="B16" s="88">
        <v>2710840</v>
      </c>
      <c r="C16" s="88">
        <v>102036837</v>
      </c>
      <c r="D16" s="89"/>
      <c r="E16" s="91"/>
      <c r="F16" s="80">
        <v>45675</v>
      </c>
      <c r="G16" s="90" t="s">
        <v>162</v>
      </c>
    </row>
    <row r="17" spans="1:7">
      <c r="A17" s="95" t="s">
        <v>22</v>
      </c>
      <c r="B17" s="88">
        <v>21597840</v>
      </c>
      <c r="C17" s="88">
        <v>640197471</v>
      </c>
      <c r="D17" s="89"/>
      <c r="E17" s="91"/>
      <c r="F17" s="80">
        <v>45675</v>
      </c>
      <c r="G17" s="90" t="s">
        <v>162</v>
      </c>
    </row>
    <row r="18" spans="1:7">
      <c r="A18" s="95" t="s">
        <v>106</v>
      </c>
      <c r="B18" s="88">
        <v>983235</v>
      </c>
      <c r="C18" s="88">
        <v>20471909</v>
      </c>
      <c r="D18" s="89"/>
      <c r="E18" s="91"/>
      <c r="F18" s="80">
        <v>45675</v>
      </c>
      <c r="G18" s="90" t="s">
        <v>162</v>
      </c>
    </row>
    <row r="19" spans="1:7">
      <c r="A19" s="95" t="s">
        <v>23</v>
      </c>
      <c r="B19" s="88">
        <v>6782655</v>
      </c>
      <c r="C19" s="88">
        <v>172553943</v>
      </c>
      <c r="D19" s="89"/>
      <c r="E19" s="91"/>
      <c r="F19" s="80">
        <v>45675</v>
      </c>
      <c r="G19" s="90" t="s">
        <v>162</v>
      </c>
    </row>
    <row r="20" spans="1:7">
      <c r="A20" s="95" t="s">
        <v>108</v>
      </c>
      <c r="B20" s="88">
        <v>8015865</v>
      </c>
      <c r="C20" s="88">
        <v>132790056</v>
      </c>
      <c r="D20" s="89"/>
      <c r="E20" s="91"/>
      <c r="F20" s="80">
        <v>45675</v>
      </c>
      <c r="G20" s="90" t="s">
        <v>162</v>
      </c>
    </row>
    <row r="21" spans="1:7">
      <c r="A21" s="95" t="s">
        <v>24</v>
      </c>
      <c r="B21" s="88">
        <v>2710840</v>
      </c>
      <c r="C21" s="88">
        <v>131253624</v>
      </c>
      <c r="D21" s="89"/>
      <c r="E21" s="91"/>
      <c r="F21" s="80">
        <v>45675</v>
      </c>
      <c r="G21" s="90" t="s">
        <v>162</v>
      </c>
    </row>
    <row r="22" spans="1:7">
      <c r="A22" s="95" t="s">
        <v>69</v>
      </c>
      <c r="B22" s="88">
        <v>9865680</v>
      </c>
      <c r="C22" s="88">
        <v>199003702</v>
      </c>
      <c r="D22" s="89"/>
      <c r="E22" s="91"/>
      <c r="F22" s="80">
        <v>45675</v>
      </c>
      <c r="G22" s="90" t="s">
        <v>162</v>
      </c>
    </row>
    <row r="23" spans="1:7">
      <c r="A23" s="95" t="s">
        <v>26</v>
      </c>
      <c r="B23" s="88">
        <v>549945</v>
      </c>
      <c r="C23" s="88">
        <v>10259227</v>
      </c>
      <c r="D23" s="89"/>
      <c r="E23" s="91"/>
      <c r="F23" s="80">
        <v>45675</v>
      </c>
      <c r="G23" s="90" t="s">
        <v>162</v>
      </c>
    </row>
    <row r="24" spans="1:7">
      <c r="A24" s="95" t="s">
        <v>154</v>
      </c>
      <c r="B24" s="88">
        <v>17270495</v>
      </c>
      <c r="C24" s="88">
        <v>300208515</v>
      </c>
      <c r="D24" s="89"/>
      <c r="E24" s="91"/>
      <c r="F24" s="80">
        <v>45675</v>
      </c>
      <c r="G24" s="90" t="s">
        <v>162</v>
      </c>
    </row>
    <row r="25" spans="1:7">
      <c r="A25" s="95" t="s">
        <v>71</v>
      </c>
      <c r="B25" s="88">
        <v>22214445</v>
      </c>
      <c r="C25" s="89"/>
      <c r="D25" s="88">
        <v>165506307</v>
      </c>
      <c r="E25" s="91"/>
      <c r="F25" s="80">
        <v>45675</v>
      </c>
      <c r="G25" s="90" t="s">
        <v>164</v>
      </c>
    </row>
    <row r="26" spans="1:7">
      <c r="A26" s="95" t="s">
        <v>72</v>
      </c>
      <c r="B26" s="88">
        <v>160472840</v>
      </c>
      <c r="C26" s="89"/>
      <c r="D26" s="88">
        <v>3081159031</v>
      </c>
      <c r="E26" s="91"/>
      <c r="F26" s="80">
        <v>45675</v>
      </c>
      <c r="G26" s="90" t="s">
        <v>164</v>
      </c>
    </row>
    <row r="27" spans="1:7">
      <c r="A27" s="95" t="s">
        <v>213</v>
      </c>
      <c r="B27" s="78">
        <v>129609260</v>
      </c>
      <c r="C27" s="78"/>
      <c r="D27" s="78">
        <v>566972144</v>
      </c>
      <c r="F27" s="80">
        <v>45675</v>
      </c>
      <c r="G27" s="90" t="s">
        <v>164</v>
      </c>
    </row>
    <row r="28" spans="1:7">
      <c r="A28" s="95" t="s">
        <v>214</v>
      </c>
      <c r="B28" s="78">
        <v>129609260</v>
      </c>
      <c r="C28" s="78"/>
      <c r="D28" s="78">
        <v>599522038</v>
      </c>
      <c r="F28" s="80">
        <v>45675</v>
      </c>
      <c r="G28" s="90" t="s">
        <v>164</v>
      </c>
    </row>
    <row r="29" spans="1:7">
      <c r="B29" s="78"/>
      <c r="C29" s="78"/>
      <c r="D29" s="78"/>
    </row>
    <row r="30" spans="1:7">
      <c r="B30" s="78"/>
      <c r="C30" s="78"/>
      <c r="D30" s="78"/>
    </row>
    <row r="31" spans="1:7" ht="15.75">
      <c r="B31" s="92">
        <f>SUM(B5:B29)</f>
        <v>680885608.33333325</v>
      </c>
      <c r="C31" s="92">
        <f t="shared" ref="C31:D31" si="0">SUM(C5:C29)</f>
        <v>3704925647</v>
      </c>
      <c r="D31" s="92">
        <f t="shared" si="0"/>
        <v>4907156467</v>
      </c>
    </row>
    <row r="32" spans="1:7">
      <c r="B32" s="78"/>
      <c r="C32" s="78"/>
      <c r="D32" s="78"/>
    </row>
    <row r="33" spans="2:6" ht="15.75">
      <c r="B33" s="78"/>
      <c r="D33" s="93">
        <f>C31+D31</f>
        <v>8612082114</v>
      </c>
    </row>
    <row r="34" spans="2:6" ht="23.25">
      <c r="F34" s="94" t="s">
        <v>163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Z376"/>
  <sheetViews>
    <sheetView workbookViewId="0">
      <pane ySplit="3" topLeftCell="A100" activePane="bottomLeft" state="frozen"/>
      <selection pane="bottomLeft" activeCell="S206" sqref="S206"/>
    </sheetView>
  </sheetViews>
  <sheetFormatPr defaultRowHeight="12.75"/>
  <cols>
    <col min="1" max="1" width="11.21875" style="1" bestFit="1" customWidth="1"/>
    <col min="2" max="2" width="10" style="1" bestFit="1" customWidth="1"/>
    <col min="3" max="3" width="8.77734375" style="1" customWidth="1"/>
    <col min="4" max="4" width="10.21875" style="1" customWidth="1"/>
    <col min="5" max="5" width="9.109375" style="1" customWidth="1"/>
    <col min="6" max="6" width="1.6640625" style="21" customWidth="1"/>
    <col min="7" max="7" width="10.21875" style="21" customWidth="1"/>
    <col min="8" max="8" width="2.33203125" style="21" customWidth="1"/>
    <col min="9" max="9" width="11" style="21" customWidth="1"/>
    <col min="10" max="10" width="2.44140625" style="21" customWidth="1"/>
    <col min="11" max="11" width="9.88671875" style="21" customWidth="1"/>
    <col min="12" max="12" width="2.44140625" style="21" customWidth="1"/>
    <col min="13" max="13" width="10" style="1" customWidth="1"/>
    <col min="14" max="14" width="3" style="1" customWidth="1"/>
    <col min="15" max="15" width="10.33203125" style="1" customWidth="1"/>
    <col min="16" max="16" width="2.109375" style="54" customWidth="1"/>
    <col min="17" max="17" width="10.33203125" style="1" customWidth="1"/>
    <col min="18" max="18" width="2.21875" style="1" customWidth="1"/>
    <col min="19" max="19" width="10.5546875" style="1" customWidth="1"/>
    <col min="20" max="20" width="2.33203125" style="54" customWidth="1"/>
    <col min="21" max="21" width="12.5546875" style="1" customWidth="1"/>
    <col min="22" max="22" width="13.21875" style="1" customWidth="1"/>
    <col min="23" max="23" width="9.5546875" style="1" customWidth="1"/>
    <col min="24" max="24" width="7.44140625" style="1" bestFit="1" customWidth="1"/>
    <col min="25" max="25" width="10" style="1" bestFit="1" customWidth="1"/>
    <col min="26" max="16384" width="8.88671875" style="1"/>
  </cols>
  <sheetData>
    <row r="1" spans="1:25" s="186" customFormat="1" ht="27.75" customHeight="1">
      <c r="A1" s="204" t="s">
        <v>0</v>
      </c>
      <c r="B1" s="224" t="s">
        <v>1</v>
      </c>
      <c r="C1" s="225"/>
      <c r="D1" s="226"/>
      <c r="E1" s="227" t="str">
        <f>'291'!E1:L1</f>
        <v>απαίτηση ΤΑΝ σε κ-15-17 = 182.039,37€ [[[ΝΈΟ ποσό = 180.719,52</v>
      </c>
      <c r="F1" s="228"/>
      <c r="G1" s="228"/>
      <c r="H1" s="228"/>
      <c r="I1" s="228"/>
      <c r="J1" s="228"/>
      <c r="K1" s="228"/>
      <c r="L1" s="229"/>
      <c r="M1" s="230" t="str">
        <f>'291'!M1:N1</f>
        <v>απαίτηση ΤΑΝ-Κ-18 = 81.360,14</v>
      </c>
      <c r="N1" s="231"/>
      <c r="O1" s="232" t="s">
        <v>177</v>
      </c>
      <c r="P1" s="232"/>
      <c r="Q1" s="187"/>
      <c r="R1" s="187"/>
      <c r="S1" s="187"/>
      <c r="T1" s="187"/>
    </row>
    <row r="2" spans="1:25" ht="25.5" customHeight="1">
      <c r="A2" s="205"/>
      <c r="B2" s="209" t="s">
        <v>175</v>
      </c>
      <c r="C2" s="209" t="s">
        <v>176</v>
      </c>
      <c r="D2" s="233" t="s">
        <v>219</v>
      </c>
      <c r="E2" s="235" t="s">
        <v>2</v>
      </c>
      <c r="F2" s="236"/>
      <c r="G2" s="216" t="s">
        <v>116</v>
      </c>
      <c r="H2" s="217"/>
      <c r="I2" s="216" t="s">
        <v>115</v>
      </c>
      <c r="J2" s="217"/>
      <c r="K2" s="218" t="s">
        <v>85</v>
      </c>
      <c r="L2" s="219"/>
      <c r="M2" s="220" t="s">
        <v>170</v>
      </c>
      <c r="N2" s="221"/>
      <c r="O2" s="220" t="s">
        <v>77</v>
      </c>
      <c r="P2" s="221"/>
      <c r="Q2" s="220" t="s">
        <v>95</v>
      </c>
      <c r="R2" s="221"/>
      <c r="S2" s="222" t="s">
        <v>86</v>
      </c>
      <c r="T2" s="223"/>
      <c r="U2" s="2"/>
      <c r="V2" s="142" t="s">
        <v>299</v>
      </c>
      <c r="Y2" s="60"/>
    </row>
    <row r="3" spans="1:25" ht="13.5" thickBot="1">
      <c r="A3" s="206"/>
      <c r="B3" s="210"/>
      <c r="C3" s="210"/>
      <c r="D3" s="234"/>
      <c r="E3" s="43" t="s">
        <v>45</v>
      </c>
      <c r="F3" s="57"/>
      <c r="G3" s="45" t="s">
        <v>45</v>
      </c>
      <c r="H3" s="45"/>
      <c r="I3" s="45" t="s">
        <v>45</v>
      </c>
      <c r="J3" s="45"/>
      <c r="K3" s="44" t="s">
        <v>45</v>
      </c>
      <c r="L3" s="62"/>
      <c r="M3" s="47" t="s">
        <v>45</v>
      </c>
      <c r="N3" s="47"/>
      <c r="O3" s="47" t="s">
        <v>45</v>
      </c>
      <c r="P3" s="65"/>
      <c r="Q3" s="47" t="s">
        <v>45</v>
      </c>
      <c r="R3" s="47"/>
      <c r="S3" s="46" t="s">
        <v>45</v>
      </c>
      <c r="T3" s="48"/>
      <c r="U3" s="2"/>
      <c r="Y3" s="61"/>
    </row>
    <row r="4" spans="1:25" s="11" customFormat="1">
      <c r="A4" s="122" t="str">
        <f>'291'!A4</f>
        <v>204α(2έως9)</v>
      </c>
      <c r="B4" s="123"/>
      <c r="C4" s="128"/>
      <c r="D4" s="129"/>
      <c r="E4" s="123"/>
      <c r="F4" s="125"/>
      <c r="G4" s="123"/>
      <c r="H4" s="123"/>
      <c r="I4" s="123"/>
      <c r="J4" s="123"/>
      <c r="K4" s="125"/>
      <c r="L4" s="125"/>
      <c r="M4" s="123"/>
      <c r="N4" s="123"/>
      <c r="O4" s="123"/>
      <c r="P4" s="125"/>
      <c r="Q4" s="123"/>
      <c r="R4" s="123"/>
      <c r="S4" s="123"/>
      <c r="T4" s="125"/>
      <c r="U4" s="134"/>
      <c r="V4" s="135"/>
      <c r="X4" s="29"/>
    </row>
    <row r="5" spans="1:25" s="11" customFormat="1">
      <c r="A5" s="122" t="str">
        <f>'291'!A5</f>
        <v>204-226β</v>
      </c>
      <c r="B5" s="123"/>
      <c r="C5" s="122"/>
      <c r="D5" s="124"/>
      <c r="E5" s="123"/>
      <c r="F5" s="125"/>
      <c r="G5" s="123"/>
      <c r="H5" s="123"/>
      <c r="I5" s="123"/>
      <c r="J5" s="123"/>
      <c r="K5" s="123"/>
      <c r="L5" s="125"/>
      <c r="M5" s="123"/>
      <c r="N5" s="123"/>
      <c r="O5" s="123"/>
      <c r="P5" s="125"/>
      <c r="Q5" s="123"/>
      <c r="R5" s="123"/>
      <c r="S5" s="123"/>
      <c r="T5" s="125"/>
    </row>
    <row r="6" spans="1:25" s="11" customFormat="1">
      <c r="A6" s="122" t="str">
        <f>'291'!A6</f>
        <v>204-226γ</v>
      </c>
      <c r="B6" s="123"/>
      <c r="C6" s="122"/>
      <c r="D6" s="124"/>
      <c r="E6" s="123"/>
      <c r="F6" s="123"/>
      <c r="G6" s="123"/>
      <c r="H6" s="123"/>
      <c r="I6" s="123"/>
      <c r="J6" s="123"/>
      <c r="K6" s="123"/>
      <c r="L6" s="125"/>
      <c r="M6" s="123"/>
      <c r="N6" s="123"/>
      <c r="O6" s="123"/>
      <c r="P6" s="125"/>
      <c r="Q6" s="123"/>
      <c r="R6" s="123"/>
      <c r="S6" s="123"/>
      <c r="T6" s="125"/>
    </row>
    <row r="7" spans="1:25" s="11" customFormat="1">
      <c r="A7" s="122" t="str">
        <f>'291'!A7</f>
        <v>204-281ρ2</v>
      </c>
      <c r="B7" s="123"/>
      <c r="C7" s="122"/>
      <c r="D7" s="124"/>
      <c r="E7" s="123"/>
      <c r="F7" s="125"/>
      <c r="G7" s="123"/>
      <c r="H7" s="123"/>
      <c r="I7" s="123"/>
      <c r="J7" s="123"/>
      <c r="K7" s="123"/>
      <c r="L7" s="125"/>
      <c r="M7" s="123"/>
      <c r="N7" s="123"/>
      <c r="O7" s="123"/>
      <c r="P7" s="125"/>
      <c r="Q7" s="123"/>
      <c r="R7" s="123"/>
      <c r="S7" s="123"/>
      <c r="T7" s="125"/>
      <c r="U7" s="101"/>
    </row>
    <row r="8" spans="1:25" s="11" customFormat="1">
      <c r="A8" s="122" t="str">
        <f>'291'!A8</f>
        <v>204-283ω10β</v>
      </c>
      <c r="B8" s="123"/>
      <c r="C8" s="122"/>
      <c r="D8" s="124"/>
      <c r="E8" s="123"/>
      <c r="F8" s="125"/>
      <c r="G8" s="123"/>
      <c r="H8" s="123"/>
      <c r="I8" s="123"/>
      <c r="J8" s="123"/>
      <c r="K8" s="123"/>
      <c r="L8" s="125"/>
      <c r="M8" s="123"/>
      <c r="N8" s="123"/>
      <c r="O8" s="123"/>
      <c r="P8" s="125"/>
      <c r="Q8" s="123"/>
      <c r="R8" s="123"/>
      <c r="S8" s="123"/>
      <c r="T8" s="125"/>
      <c r="U8" s="101"/>
    </row>
    <row r="9" spans="1:25" s="11" customFormat="1">
      <c r="A9" s="122" t="str">
        <f>'291'!A9</f>
        <v>204-283ω10γ</v>
      </c>
      <c r="B9" s="123"/>
      <c r="C9" s="122"/>
      <c r="D9" s="124"/>
      <c r="E9" s="123"/>
      <c r="F9" s="125"/>
      <c r="G9" s="123"/>
      <c r="H9" s="123"/>
      <c r="I9" s="123"/>
      <c r="J9" s="123"/>
      <c r="K9" s="123"/>
      <c r="L9" s="125"/>
      <c r="M9" s="123"/>
      <c r="N9" s="123"/>
      <c r="O9" s="123"/>
      <c r="P9" s="125"/>
      <c r="Q9" s="123"/>
      <c r="R9" s="123"/>
      <c r="S9" s="123"/>
      <c r="T9" s="125"/>
      <c r="U9" s="101"/>
    </row>
    <row r="10" spans="1:25" s="11" customFormat="1">
      <c r="A10" s="122" t="str">
        <f>'291'!A10</f>
        <v>204-288θ3</v>
      </c>
      <c r="B10" s="123"/>
      <c r="C10" s="122"/>
      <c r="D10" s="129"/>
      <c r="E10" s="123"/>
      <c r="F10" s="123"/>
      <c r="G10" s="123"/>
      <c r="H10" s="123"/>
      <c r="I10" s="123"/>
      <c r="J10" s="123"/>
      <c r="K10" s="130"/>
      <c r="L10" s="125"/>
      <c r="M10" s="123"/>
      <c r="N10" s="123"/>
      <c r="O10" s="123"/>
      <c r="P10" s="125"/>
      <c r="Q10" s="123"/>
      <c r="R10" s="123"/>
      <c r="S10" s="123"/>
      <c r="T10" s="125"/>
      <c r="U10" s="101"/>
    </row>
    <row r="11" spans="1:25" s="11" customFormat="1">
      <c r="A11" s="122" t="str">
        <f>'291'!A11</f>
        <v>*225</v>
      </c>
      <c r="B11" s="130"/>
      <c r="C11" s="122"/>
      <c r="D11" s="129"/>
      <c r="E11" s="123"/>
      <c r="F11" s="125"/>
      <c r="G11" s="123"/>
      <c r="H11" s="123"/>
      <c r="I11" s="123"/>
      <c r="J11" s="123"/>
      <c r="K11" s="123"/>
      <c r="L11" s="123"/>
      <c r="M11" s="123"/>
      <c r="N11" s="123"/>
      <c r="O11" s="123"/>
      <c r="P11" s="125"/>
      <c r="Q11" s="123"/>
      <c r="R11" s="123"/>
      <c r="S11" s="123"/>
      <c r="T11" s="125"/>
      <c r="U11" s="101"/>
      <c r="V11" s="13"/>
    </row>
    <row r="12" spans="1:25" s="11" customFormat="1">
      <c r="A12" s="122" t="str">
        <f>'291'!A12</f>
        <v>*226-1998/08/27</v>
      </c>
      <c r="B12" s="123"/>
      <c r="C12" s="122"/>
      <c r="D12" s="124"/>
      <c r="E12" s="123"/>
      <c r="F12" s="125"/>
      <c r="G12" s="123"/>
      <c r="H12" s="123"/>
      <c r="I12" s="123"/>
      <c r="J12" s="123"/>
      <c r="K12" s="123"/>
      <c r="L12" s="123"/>
      <c r="M12" s="123"/>
      <c r="N12" s="123"/>
      <c r="O12" s="123"/>
      <c r="P12" s="125"/>
      <c r="Q12" s="123"/>
      <c r="R12" s="123"/>
      <c r="S12" s="123"/>
      <c r="T12" s="125"/>
      <c r="U12" s="101"/>
      <c r="V12" s="13"/>
    </row>
    <row r="13" spans="1:25" s="11" customFormat="1">
      <c r="A13" s="122" t="str">
        <f>'291'!A13</f>
        <v>*226</v>
      </c>
      <c r="B13" s="123"/>
      <c r="C13" s="122"/>
      <c r="D13" s="124"/>
      <c r="E13" s="123"/>
      <c r="F13" s="125"/>
      <c r="G13" s="123"/>
      <c r="H13" s="123"/>
      <c r="I13" s="123"/>
      <c r="J13" s="123"/>
      <c r="K13" s="123"/>
      <c r="L13" s="123"/>
      <c r="M13" s="123"/>
      <c r="N13" s="123"/>
      <c r="O13" s="123"/>
      <c r="P13" s="125"/>
      <c r="Q13" s="123"/>
      <c r="R13" s="123"/>
      <c r="S13" s="123"/>
      <c r="T13" s="125"/>
      <c r="U13" s="101"/>
      <c r="V13" s="66"/>
      <c r="W13" s="66"/>
    </row>
    <row r="14" spans="1:25" s="11" customFormat="1">
      <c r="A14" s="122" t="str">
        <f>'291'!A14</f>
        <v>291-κ-15-17</v>
      </c>
      <c r="B14" s="123"/>
      <c r="C14" s="122"/>
      <c r="D14" s="124"/>
      <c r="E14" s="123"/>
      <c r="F14" s="125"/>
      <c r="G14" s="123"/>
      <c r="H14" s="123"/>
      <c r="I14" s="123"/>
      <c r="J14" s="123"/>
      <c r="K14" s="123"/>
      <c r="L14" s="125"/>
      <c r="M14" s="123"/>
      <c r="N14" s="123"/>
      <c r="O14" s="123"/>
      <c r="P14" s="125"/>
      <c r="Q14" s="123"/>
      <c r="R14" s="123"/>
      <c r="S14" s="123"/>
      <c r="T14" s="126"/>
      <c r="U14" s="101"/>
      <c r="V14" s="101"/>
    </row>
    <row r="15" spans="1:25" s="11" customFormat="1">
      <c r="A15" s="122" t="str">
        <f>'291'!A15</f>
        <v>281α1</v>
      </c>
      <c r="B15" s="123"/>
      <c r="C15" s="123"/>
      <c r="D15" s="131"/>
      <c r="E15" s="123"/>
      <c r="F15" s="123"/>
      <c r="G15" s="123"/>
      <c r="H15" s="123"/>
      <c r="I15" s="123"/>
      <c r="J15" s="123"/>
      <c r="K15" s="123"/>
      <c r="L15" s="123"/>
      <c r="M15" s="123"/>
      <c r="N15" s="123"/>
      <c r="O15" s="122"/>
      <c r="P15" s="122"/>
      <c r="Q15" s="122"/>
      <c r="R15" s="122"/>
      <c r="S15" s="122"/>
      <c r="T15" s="122"/>
      <c r="U15" s="101"/>
      <c r="V15" s="13"/>
      <c r="W15" s="13"/>
      <c r="X15" s="13"/>
      <c r="Y15" s="13"/>
    </row>
    <row r="16" spans="1:25">
      <c r="A16" s="122" t="str">
        <f>'291'!A16</f>
        <v>281α2</v>
      </c>
      <c r="B16" s="130"/>
      <c r="C16" s="132"/>
      <c r="D16" s="124"/>
      <c r="E16" s="130"/>
      <c r="F16" s="133"/>
      <c r="G16" s="130"/>
      <c r="H16" s="130"/>
      <c r="I16" s="130"/>
      <c r="J16" s="130"/>
      <c r="K16" s="130"/>
      <c r="L16" s="133"/>
      <c r="M16" s="130"/>
      <c r="N16" s="130"/>
      <c r="O16" s="130"/>
      <c r="P16" s="133"/>
      <c r="Q16" s="130"/>
      <c r="R16" s="130"/>
      <c r="S16" s="130"/>
      <c r="T16" s="133"/>
      <c r="X16" s="11"/>
      <c r="Y16" s="17"/>
    </row>
    <row r="17" spans="1:25">
      <c r="A17" s="122" t="str">
        <f>'291'!A17</f>
        <v>281α3</v>
      </c>
      <c r="B17" s="130"/>
      <c r="C17" s="132"/>
      <c r="D17" s="129"/>
      <c r="E17" s="130"/>
      <c r="F17" s="133"/>
      <c r="G17" s="130"/>
      <c r="H17" s="130"/>
      <c r="I17" s="130"/>
      <c r="J17" s="130"/>
      <c r="K17" s="130"/>
      <c r="L17" s="133"/>
      <c r="M17" s="130"/>
      <c r="N17" s="133"/>
      <c r="O17" s="130"/>
      <c r="P17" s="133"/>
      <c r="Q17" s="130"/>
      <c r="R17" s="130"/>
      <c r="S17" s="130"/>
      <c r="T17" s="130"/>
      <c r="U17" s="101"/>
      <c r="X17" s="11"/>
      <c r="Y17" s="17"/>
    </row>
    <row r="18" spans="1:25">
      <c r="A18" s="122" t="str">
        <f>'291'!A18</f>
        <v>281α4</v>
      </c>
      <c r="B18" s="130"/>
      <c r="C18" s="132"/>
      <c r="D18" s="129"/>
      <c r="E18" s="130"/>
      <c r="F18" s="133"/>
      <c r="G18" s="130"/>
      <c r="H18" s="130"/>
      <c r="I18" s="130"/>
      <c r="J18" s="130"/>
      <c r="K18" s="130"/>
      <c r="L18" s="133"/>
      <c r="M18" s="130"/>
      <c r="N18" s="130"/>
      <c r="O18" s="130"/>
      <c r="P18" s="133"/>
      <c r="Q18" s="130"/>
      <c r="R18" s="130"/>
      <c r="S18" s="130"/>
      <c r="T18" s="133"/>
      <c r="X18" s="11"/>
      <c r="Y18" s="17"/>
    </row>
    <row r="19" spans="1:25">
      <c r="A19" s="22" t="str">
        <f>'291'!A19</f>
        <v>281β1</v>
      </c>
      <c r="B19" s="3">
        <f>'291'!B19</f>
        <v>1045.3</v>
      </c>
      <c r="C19" s="22"/>
      <c r="D19" s="82">
        <f>'291'!D19</f>
        <v>45669</v>
      </c>
      <c r="E19" s="10">
        <f>B19</f>
        <v>1045.3</v>
      </c>
      <c r="F19" s="153"/>
      <c r="G19" s="10"/>
      <c r="H19" s="10"/>
      <c r="I19" s="10"/>
      <c r="J19" s="10"/>
      <c r="K19" s="10"/>
      <c r="L19" s="51"/>
      <c r="M19" s="10"/>
      <c r="N19" s="10"/>
      <c r="O19" s="10"/>
      <c r="P19" s="51"/>
      <c r="Q19" s="10"/>
      <c r="R19" s="10"/>
      <c r="S19" s="10"/>
      <c r="T19" s="51"/>
      <c r="U19" s="101"/>
      <c r="X19" s="11"/>
      <c r="Y19" s="17"/>
    </row>
    <row r="20" spans="1:25">
      <c r="A20" s="22" t="str">
        <f>'291'!A20</f>
        <v>281β2</v>
      </c>
      <c r="B20" s="3">
        <f>'291'!B20</f>
        <v>32434.03</v>
      </c>
      <c r="C20" s="22"/>
      <c r="D20" s="82">
        <f>'291'!D20</f>
        <v>44933</v>
      </c>
      <c r="E20" s="38"/>
      <c r="F20" s="166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138"/>
      <c r="T20" s="51"/>
      <c r="U20" s="163">
        <f>B20</f>
        <v>32434.03</v>
      </c>
      <c r="X20" s="11"/>
      <c r="Y20" s="17"/>
    </row>
    <row r="21" spans="1:25">
      <c r="A21" s="22" t="str">
        <f>'291'!A21</f>
        <v>281γ1</v>
      </c>
      <c r="B21" s="3">
        <f>'291'!B21</f>
        <v>3948.7</v>
      </c>
      <c r="C21" s="22"/>
      <c r="D21" s="82">
        <f>'291'!D21</f>
        <v>45669</v>
      </c>
      <c r="E21" s="3">
        <f>'291'!E21</f>
        <v>3948.7</v>
      </c>
      <c r="F21" s="167"/>
      <c r="G21" s="3"/>
      <c r="H21" s="3"/>
      <c r="I21" s="3"/>
      <c r="J21" s="3"/>
      <c r="K21" s="3"/>
      <c r="L21" s="49"/>
      <c r="M21" s="3"/>
      <c r="N21" s="3"/>
      <c r="O21" s="3"/>
      <c r="P21" s="49"/>
      <c r="Q21" s="3"/>
      <c r="R21" s="3"/>
      <c r="S21" s="3"/>
      <c r="T21" s="49"/>
      <c r="U21" s="101"/>
      <c r="V21" s="26"/>
      <c r="W21" s="25"/>
      <c r="X21" s="25"/>
      <c r="Y21" s="25"/>
    </row>
    <row r="22" spans="1:25">
      <c r="A22" s="22" t="str">
        <f>'291'!A22</f>
        <v>281γ2</v>
      </c>
      <c r="B22" s="3">
        <f>'291'!B22</f>
        <v>325</v>
      </c>
      <c r="C22" s="22"/>
      <c r="D22" s="82">
        <f>'291'!D22</f>
        <v>45154</v>
      </c>
      <c r="E22" s="150"/>
      <c r="F22" s="166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138"/>
      <c r="T22" s="49"/>
      <c r="U22" s="7">
        <f>B22</f>
        <v>325</v>
      </c>
      <c r="V22" s="26"/>
      <c r="W22" s="25"/>
      <c r="X22" s="25"/>
      <c r="Y22" s="25"/>
    </row>
    <row r="23" spans="1:25" s="11" customFormat="1">
      <c r="A23" s="22" t="str">
        <f>'291'!A23</f>
        <v>281δ1</v>
      </c>
      <c r="B23" s="3">
        <f>'291'!B23</f>
        <v>240.65</v>
      </c>
      <c r="C23" s="22"/>
      <c r="D23" s="82">
        <f>'291'!D23</f>
        <v>45669</v>
      </c>
      <c r="E23" s="22"/>
      <c r="F23" s="166"/>
      <c r="G23" s="22"/>
      <c r="H23" s="22"/>
      <c r="I23" s="22"/>
      <c r="J23" s="22"/>
      <c r="K23" s="141"/>
      <c r="L23" s="22"/>
      <c r="M23" s="114"/>
      <c r="N23" s="51"/>
      <c r="O23" s="10"/>
      <c r="P23" s="51"/>
      <c r="Q23" s="10"/>
      <c r="R23" s="10"/>
      <c r="S23" s="114">
        <f>B23</f>
        <v>240.65</v>
      </c>
      <c r="T23" s="51"/>
      <c r="U23" s="7"/>
    </row>
    <row r="24" spans="1:25" s="11" customFormat="1">
      <c r="A24" s="22" t="str">
        <f>'291'!A24</f>
        <v>281δ2</v>
      </c>
      <c r="B24" s="3">
        <f>'291'!B24</f>
        <v>1049.96</v>
      </c>
      <c r="C24" s="22"/>
      <c r="D24" s="82">
        <f>'291'!D24</f>
        <v>45669</v>
      </c>
      <c r="E24" s="22"/>
      <c r="F24" s="166"/>
      <c r="G24" s="22"/>
      <c r="H24" s="22"/>
      <c r="I24" s="22"/>
      <c r="J24" s="22"/>
      <c r="K24" s="22"/>
      <c r="L24" s="22"/>
      <c r="M24" s="141"/>
      <c r="N24" s="51"/>
      <c r="O24" s="51"/>
      <c r="P24" s="51"/>
      <c r="Q24" s="51"/>
      <c r="R24" s="51"/>
      <c r="S24" s="138"/>
      <c r="T24" s="51"/>
      <c r="U24" s="7">
        <f t="shared" ref="U24:U31" si="0">B24</f>
        <v>1049.96</v>
      </c>
    </row>
    <row r="25" spans="1:25" s="11" customFormat="1">
      <c r="A25" s="22" t="str">
        <f>'291'!A25</f>
        <v>281δ3</v>
      </c>
      <c r="B25" s="3">
        <f>'291'!B25</f>
        <v>360.92</v>
      </c>
      <c r="C25" s="22"/>
      <c r="D25" s="82">
        <f>'291'!D25</f>
        <v>45670</v>
      </c>
      <c r="E25" s="22"/>
      <c r="F25" s="166"/>
      <c r="G25" s="22"/>
      <c r="H25" s="22"/>
      <c r="I25" s="22"/>
      <c r="J25" s="22"/>
      <c r="K25" s="141"/>
      <c r="L25" s="22"/>
      <c r="M25" s="114"/>
      <c r="N25" s="51"/>
      <c r="O25" s="10"/>
      <c r="P25" s="51"/>
      <c r="Q25" s="10"/>
      <c r="R25" s="10"/>
      <c r="S25" s="114">
        <f>B25</f>
        <v>360.92</v>
      </c>
      <c r="T25" s="51"/>
      <c r="U25" s="7"/>
    </row>
    <row r="26" spans="1:25" s="11" customFormat="1">
      <c r="A26" s="22" t="str">
        <f>'291'!A26</f>
        <v>281δ4</v>
      </c>
      <c r="B26" s="3">
        <f>'291'!B26</f>
        <v>290.49</v>
      </c>
      <c r="C26" s="22"/>
      <c r="D26" s="82">
        <f>'291'!D26</f>
        <v>45670</v>
      </c>
      <c r="E26" s="22"/>
      <c r="F26" s="166"/>
      <c r="G26" s="22"/>
      <c r="H26" s="22"/>
      <c r="I26" s="22"/>
      <c r="J26" s="22"/>
      <c r="K26" s="22"/>
      <c r="L26" s="22"/>
      <c r="M26" s="141"/>
      <c r="N26" s="22"/>
      <c r="O26" s="22"/>
      <c r="P26" s="22"/>
      <c r="Q26" s="22"/>
      <c r="R26" s="22"/>
      <c r="S26" s="138"/>
      <c r="T26" s="51"/>
      <c r="U26" s="7">
        <f t="shared" si="0"/>
        <v>290.49</v>
      </c>
    </row>
    <row r="27" spans="1:25" s="11" customFormat="1">
      <c r="A27" s="22" t="str">
        <f>'291'!A27</f>
        <v>281ε1</v>
      </c>
      <c r="B27" s="3">
        <f>'291'!B27</f>
        <v>2029.79</v>
      </c>
      <c r="C27" s="12"/>
      <c r="D27" s="82">
        <f>'291'!D27</f>
        <v>45670</v>
      </c>
      <c r="E27" s="68"/>
      <c r="F27" s="153"/>
      <c r="G27" s="3"/>
      <c r="H27" s="10"/>
      <c r="I27" s="10"/>
      <c r="J27" s="10"/>
      <c r="K27" s="114">
        <f>B27</f>
        <v>2029.79</v>
      </c>
      <c r="L27" s="22"/>
      <c r="M27" s="10"/>
      <c r="N27" s="51"/>
      <c r="O27" s="10"/>
      <c r="P27" s="51"/>
      <c r="Q27" s="10"/>
      <c r="R27" s="10"/>
      <c r="S27" s="10"/>
      <c r="T27" s="51"/>
      <c r="U27" s="7"/>
    </row>
    <row r="28" spans="1:25">
      <c r="A28" s="22" t="str">
        <f>'291'!A28</f>
        <v xml:space="preserve">281ε2  </v>
      </c>
      <c r="B28" s="3">
        <f>'291'!B28</f>
        <v>4331.67</v>
      </c>
      <c r="C28" s="104" t="s">
        <v>174</v>
      </c>
      <c r="D28" s="82">
        <f>'291'!D28</f>
        <v>45670</v>
      </c>
      <c r="E28" s="39"/>
      <c r="F28" s="153"/>
      <c r="G28" s="3"/>
      <c r="H28" s="3"/>
      <c r="I28" s="3"/>
      <c r="J28" s="3"/>
      <c r="K28" s="3"/>
      <c r="L28" s="22"/>
      <c r="M28" s="3"/>
      <c r="N28" s="51"/>
      <c r="O28" s="3"/>
      <c r="P28" s="49"/>
      <c r="Q28" s="3"/>
      <c r="R28" s="3"/>
      <c r="S28" s="138"/>
      <c r="T28" s="51"/>
      <c r="U28" s="7">
        <f t="shared" si="0"/>
        <v>4331.67</v>
      </c>
    </row>
    <row r="29" spans="1:25">
      <c r="A29" s="22" t="str">
        <f>'291'!A29</f>
        <v>281ε3</v>
      </c>
      <c r="B29" s="3">
        <f>'291'!B29</f>
        <v>204.7</v>
      </c>
      <c r="C29" s="104"/>
      <c r="D29" s="82">
        <f>'291'!D29</f>
        <v>45670</v>
      </c>
      <c r="E29" s="3"/>
      <c r="F29" s="153"/>
      <c r="G29" s="3"/>
      <c r="H29" s="3"/>
      <c r="I29" s="3"/>
      <c r="J29" s="3"/>
      <c r="K29" s="113">
        <f>B29</f>
        <v>204.7</v>
      </c>
      <c r="L29" s="22"/>
      <c r="M29" s="3"/>
      <c r="N29" s="51"/>
      <c r="O29" s="3"/>
      <c r="P29" s="49"/>
      <c r="Q29" s="3"/>
      <c r="R29" s="3"/>
      <c r="S29" s="3"/>
      <c r="T29" s="49"/>
      <c r="U29" s="7"/>
    </row>
    <row r="30" spans="1:25">
      <c r="A30" s="22" t="str">
        <f>'291'!A30</f>
        <v>281ε4</v>
      </c>
      <c r="B30" s="3">
        <f>'291'!B30</f>
        <v>608.72</v>
      </c>
      <c r="C30" s="104"/>
      <c r="D30" s="82">
        <f>'291'!D30</f>
        <v>45670</v>
      </c>
      <c r="E30" s="39"/>
      <c r="F30" s="153"/>
      <c r="G30" s="3"/>
      <c r="H30" s="3"/>
      <c r="I30" s="3"/>
      <c r="J30" s="3"/>
      <c r="K30" s="3"/>
      <c r="L30" s="22"/>
      <c r="M30" s="3"/>
      <c r="N30" s="51"/>
      <c r="O30" s="3"/>
      <c r="P30" s="49"/>
      <c r="Q30" s="3"/>
      <c r="R30" s="3"/>
      <c r="S30" s="138"/>
      <c r="T30" s="49"/>
      <c r="U30" s="7">
        <f t="shared" si="0"/>
        <v>608.72</v>
      </c>
    </row>
    <row r="31" spans="1:25">
      <c r="A31" s="22" t="str">
        <f>'291'!A31</f>
        <v xml:space="preserve">281ζ  </v>
      </c>
      <c r="B31" s="3">
        <f>'291'!B31</f>
        <v>993.62</v>
      </c>
      <c r="C31" s="12"/>
      <c r="D31" s="82">
        <f>'291'!D31</f>
        <v>45674</v>
      </c>
      <c r="E31" s="138">
        <f>'291'!E31</f>
        <v>169.48</v>
      </c>
      <c r="F31" s="151"/>
      <c r="G31" s="168"/>
      <c r="H31" s="37"/>
      <c r="I31" s="37"/>
      <c r="J31" s="37"/>
      <c r="K31" s="37"/>
      <c r="L31" s="22"/>
      <c r="M31" s="37"/>
      <c r="N31" s="51"/>
      <c r="O31" s="37"/>
      <c r="P31" s="52"/>
      <c r="Q31" s="37"/>
      <c r="R31" s="37"/>
      <c r="S31" s="138"/>
      <c r="T31" s="121"/>
      <c r="U31" s="7">
        <f t="shared" si="0"/>
        <v>993.62</v>
      </c>
      <c r="X31" s="11"/>
    </row>
    <row r="32" spans="1:25">
      <c r="A32" s="22" t="str">
        <f>'291'!A32</f>
        <v>281θ</v>
      </c>
      <c r="B32" s="3">
        <f>'291'!B32</f>
        <v>120.13</v>
      </c>
      <c r="C32" s="12"/>
      <c r="D32" s="82">
        <f>'291'!D32</f>
        <v>45670</v>
      </c>
      <c r="E32" s="68"/>
      <c r="F32" s="153"/>
      <c r="G32" s="10"/>
      <c r="H32" s="10"/>
      <c r="I32" s="10"/>
      <c r="J32" s="10"/>
      <c r="K32" s="113">
        <f>B32</f>
        <v>120.13</v>
      </c>
      <c r="L32" s="22"/>
      <c r="M32" s="10"/>
      <c r="N32" s="10"/>
      <c r="O32" s="10"/>
      <c r="P32" s="51"/>
      <c r="Q32" s="10"/>
      <c r="R32" s="10"/>
      <c r="S32" s="10"/>
      <c r="T32" s="51"/>
      <c r="U32" s="160"/>
      <c r="X32" s="11"/>
    </row>
    <row r="33" spans="1:25">
      <c r="A33" s="122" t="str">
        <f>'291'!A33</f>
        <v>281ι1α</v>
      </c>
      <c r="B33" s="123">
        <f>'291'!B33</f>
        <v>1867.74</v>
      </c>
      <c r="C33" s="132"/>
      <c r="D33" s="129">
        <f>'291'!D33</f>
        <v>45670</v>
      </c>
      <c r="E33" s="123"/>
      <c r="F33" s="133"/>
      <c r="G33" s="123"/>
      <c r="H33" s="123"/>
      <c r="I33" s="123"/>
      <c r="J33" s="123"/>
      <c r="K33" s="130"/>
      <c r="L33" s="122"/>
      <c r="M33" s="123"/>
      <c r="N33" s="125"/>
      <c r="O33" s="130"/>
      <c r="P33" s="133"/>
      <c r="Q33" s="130"/>
      <c r="R33" s="130"/>
      <c r="S33" s="130"/>
      <c r="T33" s="125"/>
      <c r="U33" s="148"/>
      <c r="V33" s="142" t="s">
        <v>299</v>
      </c>
      <c r="W33" s="163">
        <f>B33</f>
        <v>1867.74</v>
      </c>
      <c r="X33" s="11"/>
    </row>
    <row r="34" spans="1:25">
      <c r="A34" s="122" t="str">
        <f>'291'!A34</f>
        <v>281ι1β</v>
      </c>
      <c r="B34" s="123">
        <f>'291'!B34</f>
        <v>1245.1600000000001</v>
      </c>
      <c r="C34" s="132"/>
      <c r="D34" s="129">
        <f>'291'!D34</f>
        <v>45670</v>
      </c>
      <c r="E34" s="123"/>
      <c r="F34" s="133"/>
      <c r="G34" s="123"/>
      <c r="H34" s="123"/>
      <c r="I34" s="123"/>
      <c r="J34" s="123"/>
      <c r="K34" s="130"/>
      <c r="L34" s="122"/>
      <c r="M34" s="123"/>
      <c r="N34" s="123"/>
      <c r="O34" s="130"/>
      <c r="P34" s="125"/>
      <c r="Q34" s="130"/>
      <c r="R34" s="130"/>
      <c r="S34" s="123"/>
      <c r="T34" s="125"/>
      <c r="U34" s="148"/>
      <c r="V34" s="142" t="s">
        <v>299</v>
      </c>
      <c r="W34" s="163">
        <f t="shared" ref="W34:W35" si="1">B34</f>
        <v>1245.1600000000001</v>
      </c>
      <c r="X34" s="11"/>
    </row>
    <row r="35" spans="1:25">
      <c r="A35" s="122" t="str">
        <f>'291'!A35</f>
        <v>281ι2</v>
      </c>
      <c r="B35" s="123">
        <f>'291'!B35</f>
        <v>2406.04</v>
      </c>
      <c r="C35" s="132"/>
      <c r="D35" s="129">
        <f>'291'!D35</f>
        <v>45670</v>
      </c>
      <c r="E35" s="130"/>
      <c r="F35" s="133"/>
      <c r="G35" s="123"/>
      <c r="H35" s="123"/>
      <c r="I35" s="123"/>
      <c r="J35" s="123"/>
      <c r="K35" s="130"/>
      <c r="L35" s="125"/>
      <c r="M35" s="123"/>
      <c r="N35" s="123"/>
      <c r="O35" s="123"/>
      <c r="P35" s="125"/>
      <c r="Q35" s="130"/>
      <c r="R35" s="130"/>
      <c r="S35" s="123"/>
      <c r="T35" s="125"/>
      <c r="U35" s="148"/>
      <c r="V35" s="142" t="s">
        <v>299</v>
      </c>
      <c r="W35" s="163">
        <f t="shared" si="1"/>
        <v>2406.04</v>
      </c>
      <c r="X35" s="11"/>
    </row>
    <row r="36" spans="1:25">
      <c r="A36" s="122" t="str">
        <f>'291'!A36</f>
        <v>281κ</v>
      </c>
      <c r="B36" s="130"/>
      <c r="C36" s="132"/>
      <c r="D36" s="129"/>
      <c r="E36" s="123"/>
      <c r="F36" s="125"/>
      <c r="G36" s="123"/>
      <c r="H36" s="123"/>
      <c r="I36" s="123"/>
      <c r="J36" s="123"/>
      <c r="K36" s="130"/>
      <c r="L36" s="130"/>
      <c r="M36" s="123"/>
      <c r="N36" s="125"/>
      <c r="O36" s="123"/>
      <c r="P36" s="125"/>
      <c r="Q36" s="130"/>
      <c r="R36" s="130"/>
      <c r="S36" s="123"/>
      <c r="T36" s="125"/>
      <c r="U36" s="148"/>
    </row>
    <row r="37" spans="1:25">
      <c r="A37" s="22" t="str">
        <f>'291'!A37</f>
        <v>281λ</v>
      </c>
      <c r="B37" s="3">
        <f>'291'!B37</f>
        <v>23536.06</v>
      </c>
      <c r="C37" s="12"/>
      <c r="D37" s="82">
        <f>'291'!D37</f>
        <v>45674</v>
      </c>
      <c r="E37" s="113">
        <f>'291'!E37</f>
        <v>23536.06</v>
      </c>
      <c r="F37" s="167"/>
      <c r="G37" s="10"/>
      <c r="H37" s="10"/>
      <c r="I37" s="10"/>
      <c r="J37" s="10"/>
      <c r="K37" s="10"/>
      <c r="L37" s="51"/>
      <c r="M37" s="10"/>
      <c r="N37" s="51"/>
      <c r="O37" s="10"/>
      <c r="P37" s="51"/>
      <c r="Q37" s="10"/>
      <c r="R37" s="10"/>
      <c r="S37" s="10"/>
      <c r="T37" s="51"/>
      <c r="U37" s="160"/>
      <c r="X37" s="11"/>
    </row>
    <row r="38" spans="1:25" s="11" customFormat="1">
      <c r="A38" s="22" t="str">
        <f>'291'!A38</f>
        <v>281μ</v>
      </c>
      <c r="B38" s="3">
        <f>'291'!B38</f>
        <v>5000</v>
      </c>
      <c r="C38" s="12"/>
      <c r="D38" s="82">
        <f>'291'!D38</f>
        <v>45674</v>
      </c>
      <c r="E38" s="113">
        <f>'291'!E38</f>
        <v>5000</v>
      </c>
      <c r="F38" s="50"/>
      <c r="G38" s="145"/>
      <c r="H38" s="10"/>
      <c r="I38" s="10"/>
      <c r="J38" s="10"/>
      <c r="K38" s="10"/>
      <c r="L38" s="51"/>
      <c r="M38" s="10"/>
      <c r="N38" s="51"/>
      <c r="O38" s="10"/>
      <c r="P38" s="51"/>
      <c r="Q38" s="10"/>
      <c r="R38" s="10"/>
      <c r="S38" s="10"/>
      <c r="T38" s="51"/>
      <c r="U38" s="160"/>
    </row>
    <row r="39" spans="1:25">
      <c r="A39" s="122" t="str">
        <f>'291'!A39</f>
        <v>281ν1</v>
      </c>
      <c r="B39" s="123">
        <f>'291'!B39</f>
        <v>1729.03</v>
      </c>
      <c r="C39" s="122"/>
      <c r="D39" s="129">
        <f>'291'!D39</f>
        <v>45670</v>
      </c>
      <c r="E39" s="122"/>
      <c r="F39" s="122"/>
      <c r="G39" s="122"/>
      <c r="H39" s="122"/>
      <c r="I39" s="122"/>
      <c r="J39" s="122"/>
      <c r="K39" s="122"/>
      <c r="L39" s="122"/>
      <c r="M39" s="123"/>
      <c r="N39" s="122"/>
      <c r="O39" s="122"/>
      <c r="P39" s="122"/>
      <c r="Q39" s="122"/>
      <c r="R39" s="122"/>
      <c r="S39" s="130"/>
      <c r="T39" s="122"/>
      <c r="U39" s="148"/>
      <c r="V39" s="142" t="s">
        <v>299</v>
      </c>
      <c r="W39" s="163">
        <f>B39</f>
        <v>1729.03</v>
      </c>
      <c r="X39" s="11"/>
    </row>
    <row r="40" spans="1:25">
      <c r="A40" s="122" t="str">
        <f>'291'!A40</f>
        <v>281ν2</v>
      </c>
      <c r="B40" s="123">
        <f>'291'!B40</f>
        <v>2752.28</v>
      </c>
      <c r="C40" s="132"/>
      <c r="D40" s="129">
        <f>'291'!D40</f>
        <v>45670</v>
      </c>
      <c r="E40" s="123"/>
      <c r="F40" s="122"/>
      <c r="G40" s="130"/>
      <c r="H40" s="130"/>
      <c r="I40" s="130"/>
      <c r="J40" s="130"/>
      <c r="K40" s="130"/>
      <c r="L40" s="122"/>
      <c r="M40" s="130"/>
      <c r="N40" s="133"/>
      <c r="O40" s="130"/>
      <c r="P40" s="133"/>
      <c r="Q40" s="130"/>
      <c r="R40" s="130"/>
      <c r="S40" s="130"/>
      <c r="T40" s="133"/>
      <c r="U40" s="148"/>
      <c r="V40" s="142" t="s">
        <v>299</v>
      </c>
      <c r="W40" s="163">
        <f>B40</f>
        <v>2752.28</v>
      </c>
      <c r="X40" s="11"/>
    </row>
    <row r="41" spans="1:25">
      <c r="A41" s="122" t="str">
        <f>'291'!A41</f>
        <v>281ξ1</v>
      </c>
      <c r="B41" s="123">
        <f>'291'!B41</f>
        <v>47243.23</v>
      </c>
      <c r="C41" s="132"/>
      <c r="D41" s="129">
        <f>'291'!D41</f>
        <v>45670</v>
      </c>
      <c r="E41" s="69"/>
      <c r="F41" s="122"/>
      <c r="G41" s="169"/>
      <c r="H41" s="152"/>
      <c r="I41" s="152"/>
      <c r="J41" s="152"/>
      <c r="K41" s="130"/>
      <c r="L41" s="122"/>
      <c r="M41" s="69"/>
      <c r="N41" s="133"/>
      <c r="O41" s="152"/>
      <c r="P41" s="144"/>
      <c r="Q41" s="114"/>
      <c r="R41" s="133"/>
      <c r="S41" s="130"/>
      <c r="T41" s="130"/>
      <c r="U41" s="160">
        <f>'291'!Q41</f>
        <v>15389.92</v>
      </c>
    </row>
    <row r="42" spans="1:25">
      <c r="A42" s="122" t="str">
        <f>'291'!A42</f>
        <v>281ξ2</v>
      </c>
      <c r="B42" s="123">
        <f>'291'!B42</f>
        <v>12314.29</v>
      </c>
      <c r="C42" s="132"/>
      <c r="D42" s="129">
        <f>'291'!D42</f>
        <v>45670</v>
      </c>
      <c r="E42" s="69"/>
      <c r="F42" s="122"/>
      <c r="G42" s="168"/>
      <c r="H42" s="123"/>
      <c r="I42" s="123"/>
      <c r="J42" s="123"/>
      <c r="K42" s="123"/>
      <c r="L42" s="122"/>
      <c r="M42" s="69"/>
      <c r="N42" s="133"/>
      <c r="O42" s="123"/>
      <c r="P42" s="144"/>
      <c r="Q42" s="114"/>
      <c r="R42" s="125"/>
      <c r="S42" s="130"/>
      <c r="T42" s="130"/>
      <c r="U42" s="160">
        <f>'291'!Q42</f>
        <v>4576.42</v>
      </c>
    </row>
    <row r="43" spans="1:25" s="11" customFormat="1">
      <c r="A43" s="22" t="str">
        <f>'291'!A43</f>
        <v>281ο</v>
      </c>
      <c r="B43" s="3">
        <f>'291'!B43</f>
        <v>884.29</v>
      </c>
      <c r="C43" s="12"/>
      <c r="D43" s="82">
        <f>'291'!D43</f>
        <v>45674</v>
      </c>
      <c r="E43" s="3"/>
      <c r="F43" s="166"/>
      <c r="G43" s="3"/>
      <c r="H43" s="3"/>
      <c r="I43" s="3"/>
      <c r="J43" s="3"/>
      <c r="K43" s="113">
        <f>'291'!K43</f>
        <v>884.29</v>
      </c>
      <c r="L43" s="38"/>
      <c r="M43" s="3"/>
      <c r="N43" s="51"/>
      <c r="O43" s="3"/>
      <c r="P43" s="53"/>
      <c r="Q43" s="10"/>
      <c r="R43" s="49"/>
      <c r="S43" s="10"/>
      <c r="T43" s="3"/>
      <c r="U43" s="148"/>
    </row>
    <row r="44" spans="1:25">
      <c r="A44" s="122" t="str">
        <f>'291'!A44</f>
        <v>281ρ1</v>
      </c>
      <c r="B44" s="123">
        <f>'291'!B44</f>
        <v>515.66</v>
      </c>
      <c r="C44" s="132"/>
      <c r="D44" s="129">
        <f>'291'!D44</f>
        <v>45670</v>
      </c>
      <c r="E44" s="123"/>
      <c r="F44" s="122"/>
      <c r="G44" s="123"/>
      <c r="H44" s="123"/>
      <c r="I44" s="123"/>
      <c r="J44" s="123"/>
      <c r="K44" s="123"/>
      <c r="L44" s="122"/>
      <c r="M44" s="123"/>
      <c r="N44" s="133"/>
      <c r="O44" s="123"/>
      <c r="P44" s="144"/>
      <c r="Q44" s="130"/>
      <c r="R44" s="130"/>
      <c r="S44" s="123"/>
      <c r="T44" s="125"/>
      <c r="U44" s="148"/>
      <c r="V44" s="142" t="s">
        <v>299</v>
      </c>
      <c r="W44" s="163">
        <f>B44</f>
        <v>515.66</v>
      </c>
    </row>
    <row r="45" spans="1:25" s="11" customFormat="1">
      <c r="A45" s="122" t="str">
        <f>'291'!A45</f>
        <v>281ρ2</v>
      </c>
      <c r="B45" s="123">
        <f>'291'!B45</f>
        <v>70.84</v>
      </c>
      <c r="C45" s="132"/>
      <c r="D45" s="129">
        <f>'291'!D45</f>
        <v>45670</v>
      </c>
      <c r="E45" s="123"/>
      <c r="F45" s="122"/>
      <c r="G45" s="123"/>
      <c r="H45" s="123"/>
      <c r="I45" s="123"/>
      <c r="J45" s="123"/>
      <c r="K45" s="123"/>
      <c r="L45" s="122"/>
      <c r="M45" s="123"/>
      <c r="N45" s="133"/>
      <c r="O45" s="123"/>
      <c r="P45" s="144"/>
      <c r="Q45" s="130"/>
      <c r="R45" s="130"/>
      <c r="S45" s="123"/>
      <c r="T45" s="125"/>
      <c r="U45" s="148"/>
      <c r="V45" s="142" t="s">
        <v>299</v>
      </c>
      <c r="W45" s="163">
        <f t="shared" ref="W45:W51" si="2">B45</f>
        <v>70.84</v>
      </c>
      <c r="X45" s="30"/>
    </row>
    <row r="46" spans="1:25" s="11" customFormat="1">
      <c r="A46" s="122" t="str">
        <f>'291'!A46</f>
        <v>281υ1</v>
      </c>
      <c r="B46" s="123">
        <f>'291'!B46</f>
        <v>63.83</v>
      </c>
      <c r="C46" s="132"/>
      <c r="D46" s="129">
        <f>'291'!D46</f>
        <v>45671</v>
      </c>
      <c r="E46" s="130"/>
      <c r="F46" s="122"/>
      <c r="G46" s="130"/>
      <c r="H46" s="130"/>
      <c r="I46" s="130"/>
      <c r="J46" s="130"/>
      <c r="K46" s="123"/>
      <c r="L46" s="122"/>
      <c r="M46" s="123"/>
      <c r="N46" s="133"/>
      <c r="O46" s="130"/>
      <c r="P46" s="144"/>
      <c r="Q46" s="130"/>
      <c r="R46" s="130"/>
      <c r="S46" s="123"/>
      <c r="T46" s="133"/>
      <c r="U46" s="148"/>
      <c r="V46" s="142" t="s">
        <v>299</v>
      </c>
      <c r="W46" s="163">
        <f t="shared" si="2"/>
        <v>63.83</v>
      </c>
      <c r="Y46" s="1"/>
    </row>
    <row r="47" spans="1:25" s="11" customFormat="1">
      <c r="A47" s="122" t="str">
        <f>'291'!A47</f>
        <v>281υ2</v>
      </c>
      <c r="B47" s="123">
        <f>'291'!B47</f>
        <v>42.55</v>
      </c>
      <c r="C47" s="132"/>
      <c r="D47" s="129">
        <f>'291'!D47</f>
        <v>45671</v>
      </c>
      <c r="E47" s="123"/>
      <c r="F47" s="125"/>
      <c r="G47" s="123"/>
      <c r="H47" s="123"/>
      <c r="I47" s="123"/>
      <c r="J47" s="123"/>
      <c r="K47" s="123"/>
      <c r="L47" s="122"/>
      <c r="M47" s="123"/>
      <c r="N47" s="133"/>
      <c r="O47" s="123"/>
      <c r="P47" s="144"/>
      <c r="Q47" s="130"/>
      <c r="R47" s="130"/>
      <c r="S47" s="123"/>
      <c r="T47" s="125"/>
      <c r="U47" s="148"/>
      <c r="V47" s="142" t="s">
        <v>299</v>
      </c>
      <c r="W47" s="163">
        <f t="shared" si="2"/>
        <v>42.55</v>
      </c>
      <c r="Y47" s="1"/>
    </row>
    <row r="48" spans="1:25" s="11" customFormat="1">
      <c r="A48" s="122" t="str">
        <f>'291'!A48</f>
        <v>281φ1</v>
      </c>
      <c r="B48" s="123">
        <f>'291'!B48</f>
        <v>35.25</v>
      </c>
      <c r="C48" s="132"/>
      <c r="D48" s="129">
        <f>'291'!D48</f>
        <v>45671</v>
      </c>
      <c r="E48" s="123"/>
      <c r="F48" s="125"/>
      <c r="G48" s="123"/>
      <c r="H48" s="123"/>
      <c r="I48" s="123"/>
      <c r="J48" s="123"/>
      <c r="K48" s="123"/>
      <c r="L48" s="122"/>
      <c r="M48" s="123"/>
      <c r="N48" s="133"/>
      <c r="O48" s="123"/>
      <c r="P48" s="144"/>
      <c r="Q48" s="130"/>
      <c r="R48" s="130"/>
      <c r="S48" s="123"/>
      <c r="T48" s="125"/>
      <c r="U48" s="148"/>
      <c r="V48" s="142" t="s">
        <v>299</v>
      </c>
      <c r="W48" s="163">
        <f t="shared" si="2"/>
        <v>35.25</v>
      </c>
      <c r="Y48" s="1"/>
    </row>
    <row r="49" spans="1:25" s="11" customFormat="1">
      <c r="A49" s="122" t="str">
        <f>'291'!A49</f>
        <v>281φ2</v>
      </c>
      <c r="B49" s="123">
        <f>'291'!B49</f>
        <v>23.5</v>
      </c>
      <c r="C49" s="132"/>
      <c r="D49" s="129">
        <f>'291'!D49</f>
        <v>45671</v>
      </c>
      <c r="E49" s="123"/>
      <c r="F49" s="125"/>
      <c r="G49" s="123"/>
      <c r="H49" s="123"/>
      <c r="I49" s="123"/>
      <c r="J49" s="123"/>
      <c r="K49" s="123"/>
      <c r="L49" s="122"/>
      <c r="M49" s="123"/>
      <c r="N49" s="133"/>
      <c r="O49" s="123"/>
      <c r="P49" s="144"/>
      <c r="Q49" s="130"/>
      <c r="R49" s="130"/>
      <c r="S49" s="123"/>
      <c r="T49" s="125"/>
      <c r="U49" s="148"/>
      <c r="V49" s="142" t="s">
        <v>299</v>
      </c>
      <c r="W49" s="163">
        <f t="shared" si="2"/>
        <v>23.5</v>
      </c>
      <c r="Y49" s="1"/>
    </row>
    <row r="50" spans="1:25" s="11" customFormat="1">
      <c r="A50" s="122" t="str">
        <f>'291'!A50</f>
        <v>281ω3α</v>
      </c>
      <c r="B50" s="123">
        <f>'291'!B50</f>
        <v>16.68</v>
      </c>
      <c r="C50" s="132"/>
      <c r="D50" s="129">
        <f>'291'!D50</f>
        <v>45674</v>
      </c>
      <c r="E50" s="123"/>
      <c r="F50" s="125"/>
      <c r="G50" s="123"/>
      <c r="H50" s="123"/>
      <c r="I50" s="123"/>
      <c r="J50" s="123"/>
      <c r="K50" s="123"/>
      <c r="L50" s="122"/>
      <c r="M50" s="123"/>
      <c r="N50" s="133"/>
      <c r="O50" s="123"/>
      <c r="P50" s="144"/>
      <c r="Q50" s="130"/>
      <c r="R50" s="130"/>
      <c r="S50" s="123"/>
      <c r="T50" s="125"/>
      <c r="U50" s="148"/>
      <c r="V50" s="142" t="s">
        <v>299</v>
      </c>
      <c r="W50" s="163">
        <f t="shared" si="2"/>
        <v>16.68</v>
      </c>
    </row>
    <row r="51" spans="1:25" s="11" customFormat="1">
      <c r="A51" s="122" t="str">
        <f>'291'!A51</f>
        <v>281ω3β</v>
      </c>
      <c r="B51" s="123">
        <f>'291'!B51</f>
        <v>11.12</v>
      </c>
      <c r="C51" s="132"/>
      <c r="D51" s="129">
        <f>'291'!D51</f>
        <v>45674</v>
      </c>
      <c r="E51" s="123"/>
      <c r="F51" s="125"/>
      <c r="G51" s="123"/>
      <c r="H51" s="123"/>
      <c r="I51" s="123"/>
      <c r="J51" s="123"/>
      <c r="K51" s="123"/>
      <c r="L51" s="122"/>
      <c r="M51" s="123"/>
      <c r="N51" s="133"/>
      <c r="O51" s="123"/>
      <c r="P51" s="144"/>
      <c r="Q51" s="130"/>
      <c r="R51" s="130"/>
      <c r="S51" s="123"/>
      <c r="T51" s="125"/>
      <c r="U51" s="148"/>
      <c r="V51" s="142" t="s">
        <v>299</v>
      </c>
      <c r="W51" s="163">
        <f t="shared" si="2"/>
        <v>11.12</v>
      </c>
      <c r="Y51" s="1"/>
    </row>
    <row r="52" spans="1:25" s="11" customFormat="1">
      <c r="A52" s="122" t="str">
        <f>'291'!A52</f>
        <v>282α1</v>
      </c>
      <c r="B52" s="123"/>
      <c r="C52" s="132"/>
      <c r="D52" s="129"/>
      <c r="E52" s="123"/>
      <c r="F52" s="125"/>
      <c r="G52" s="123"/>
      <c r="H52" s="123"/>
      <c r="I52" s="123"/>
      <c r="J52" s="123"/>
      <c r="K52" s="123"/>
      <c r="L52" s="122"/>
      <c r="M52" s="123"/>
      <c r="N52" s="133"/>
      <c r="O52" s="123"/>
      <c r="P52" s="144"/>
      <c r="Q52" s="130"/>
      <c r="R52" s="130"/>
      <c r="S52" s="130"/>
      <c r="T52" s="133"/>
      <c r="U52" s="160"/>
    </row>
    <row r="53" spans="1:25">
      <c r="A53" s="22" t="str">
        <f>'291'!A53</f>
        <v>282α2</v>
      </c>
      <c r="B53" s="168">
        <f>'291'!B53</f>
        <v>258.45</v>
      </c>
      <c r="C53" s="12"/>
      <c r="D53" s="146">
        <f>'291'!D53</f>
        <v>45731</v>
      </c>
      <c r="E53" s="168">
        <f>'291'!E53</f>
        <v>258.45</v>
      </c>
      <c r="F53" s="50"/>
      <c r="G53" s="168"/>
      <c r="H53" s="3"/>
      <c r="I53" s="3"/>
      <c r="J53" s="3"/>
      <c r="K53" s="3"/>
      <c r="L53" s="22"/>
      <c r="M53" s="3"/>
      <c r="N53" s="51"/>
      <c r="O53" s="3"/>
      <c r="P53" s="53"/>
      <c r="Q53" s="10"/>
      <c r="R53" s="10"/>
      <c r="S53" s="3"/>
      <c r="T53" s="3"/>
      <c r="U53" s="160"/>
      <c r="X53" s="11"/>
    </row>
    <row r="54" spans="1:25">
      <c r="A54" s="122" t="str">
        <f>'291'!A54</f>
        <v>282β1</v>
      </c>
      <c r="B54" s="123"/>
      <c r="C54" s="132"/>
      <c r="D54" s="129"/>
      <c r="E54" s="123"/>
      <c r="F54" s="123"/>
      <c r="G54" s="123"/>
      <c r="H54" s="123"/>
      <c r="I54" s="123"/>
      <c r="J54" s="123"/>
      <c r="K54" s="123"/>
      <c r="L54" s="122"/>
      <c r="M54" s="123"/>
      <c r="N54" s="133"/>
      <c r="O54" s="123"/>
      <c r="P54" s="125"/>
      <c r="Q54" s="130"/>
      <c r="R54" s="130"/>
      <c r="S54" s="130"/>
      <c r="T54" s="133"/>
      <c r="U54" s="160"/>
      <c r="X54" s="11"/>
    </row>
    <row r="55" spans="1:25">
      <c r="A55" s="22" t="str">
        <f>'291'!A55</f>
        <v>282β2</v>
      </c>
      <c r="B55" s="3">
        <f>'291'!B55</f>
        <v>474.41</v>
      </c>
      <c r="C55" s="12"/>
      <c r="D55" s="82">
        <f>'291'!D55</f>
        <v>45671</v>
      </c>
      <c r="E55" s="3">
        <f>'291'!E55</f>
        <v>474.41</v>
      </c>
      <c r="F55" s="151"/>
      <c r="G55" s="145"/>
      <c r="H55" s="10"/>
      <c r="I55" s="3"/>
      <c r="J55" s="3"/>
      <c r="K55" s="10"/>
      <c r="L55" s="22"/>
      <c r="M55" s="3"/>
      <c r="N55" s="3"/>
      <c r="O55" s="3"/>
      <c r="P55" s="51"/>
      <c r="Q55" s="10"/>
      <c r="R55" s="10"/>
      <c r="S55" s="10"/>
      <c r="T55" s="10"/>
      <c r="U55" s="160"/>
      <c r="X55" s="11"/>
    </row>
    <row r="56" spans="1:25">
      <c r="A56" s="122" t="str">
        <f>'291'!A56</f>
        <v>282γ</v>
      </c>
      <c r="B56" s="123"/>
      <c r="C56" s="132"/>
      <c r="D56" s="129"/>
      <c r="E56" s="123"/>
      <c r="F56" s="133"/>
      <c r="G56" s="130"/>
      <c r="H56" s="130"/>
      <c r="I56" s="130"/>
      <c r="J56" s="130"/>
      <c r="K56" s="130"/>
      <c r="L56" s="122"/>
      <c r="M56" s="123"/>
      <c r="N56" s="133"/>
      <c r="O56" s="123"/>
      <c r="P56" s="125"/>
      <c r="Q56" s="130"/>
      <c r="R56" s="130"/>
      <c r="S56" s="130"/>
      <c r="T56" s="133"/>
      <c r="U56" s="160"/>
      <c r="X56" s="11"/>
    </row>
    <row r="57" spans="1:25">
      <c r="A57" s="22" t="str">
        <f>'291'!A57</f>
        <v>282δ</v>
      </c>
      <c r="B57" s="168">
        <f>'291'!B57</f>
        <v>3172.01</v>
      </c>
      <c r="C57" s="12"/>
      <c r="D57" s="146">
        <f>'291'!D57</f>
        <v>45730</v>
      </c>
      <c r="E57" s="168">
        <f>'291'!E57</f>
        <v>3172.01</v>
      </c>
      <c r="F57" s="151"/>
      <c r="G57" s="145"/>
      <c r="H57" s="10"/>
      <c r="I57" s="3"/>
      <c r="J57" s="3"/>
      <c r="K57" s="10"/>
      <c r="L57" s="22"/>
      <c r="M57" s="3"/>
      <c r="N57" s="3"/>
      <c r="O57" s="3"/>
      <c r="P57" s="51"/>
      <c r="Q57" s="10"/>
      <c r="R57" s="10"/>
      <c r="S57" s="10"/>
      <c r="T57" s="10"/>
      <c r="U57" s="160"/>
      <c r="X57" s="11"/>
    </row>
    <row r="58" spans="1:25">
      <c r="A58" s="122" t="str">
        <f>'291'!A58</f>
        <v>282ε</v>
      </c>
      <c r="B58" s="123"/>
      <c r="C58" s="132"/>
      <c r="D58" s="129"/>
      <c r="E58" s="123"/>
      <c r="F58" s="133"/>
      <c r="G58" s="130"/>
      <c r="H58" s="130"/>
      <c r="I58" s="130"/>
      <c r="J58" s="130"/>
      <c r="K58" s="130"/>
      <c r="L58" s="122"/>
      <c r="M58" s="123"/>
      <c r="N58" s="133"/>
      <c r="O58" s="123"/>
      <c r="P58" s="125"/>
      <c r="Q58" s="130"/>
      <c r="R58" s="130"/>
      <c r="S58" s="130"/>
      <c r="T58" s="133"/>
      <c r="U58" s="160"/>
      <c r="X58" s="11"/>
    </row>
    <row r="59" spans="1:25">
      <c r="A59" s="22" t="str">
        <f>'291'!A59</f>
        <v>282ζ</v>
      </c>
      <c r="B59" s="168">
        <f>'291'!B59</f>
        <v>1177.82</v>
      </c>
      <c r="C59" s="12"/>
      <c r="D59" s="146">
        <f>'291'!D59</f>
        <v>45730</v>
      </c>
      <c r="E59" s="168">
        <f>'291'!E59</f>
        <v>1177.82</v>
      </c>
      <c r="F59" s="151"/>
      <c r="G59" s="145"/>
      <c r="H59" s="10"/>
      <c r="I59" s="3"/>
      <c r="J59" s="3"/>
      <c r="K59" s="10"/>
      <c r="L59" s="51"/>
      <c r="M59" s="3"/>
      <c r="N59" s="3"/>
      <c r="O59" s="3"/>
      <c r="P59" s="51"/>
      <c r="Q59" s="10"/>
      <c r="R59" s="10"/>
      <c r="S59" s="10"/>
      <c r="T59" s="10"/>
      <c r="U59" s="160"/>
      <c r="X59" s="11"/>
    </row>
    <row r="60" spans="1:25">
      <c r="A60" s="122" t="str">
        <f>'291'!A60</f>
        <v>282η</v>
      </c>
      <c r="B60" s="123"/>
      <c r="C60" s="132"/>
      <c r="D60" s="129"/>
      <c r="E60" s="123"/>
      <c r="F60" s="130"/>
      <c r="G60" s="130"/>
      <c r="H60" s="130"/>
      <c r="I60" s="130"/>
      <c r="J60" s="130"/>
      <c r="K60" s="130"/>
      <c r="L60" s="133"/>
      <c r="M60" s="123"/>
      <c r="N60" s="133"/>
      <c r="O60" s="123"/>
      <c r="P60" s="125"/>
      <c r="Q60" s="130"/>
      <c r="R60" s="130"/>
      <c r="S60" s="130"/>
      <c r="T60" s="133"/>
      <c r="U60" s="160"/>
      <c r="X60" s="11"/>
    </row>
    <row r="61" spans="1:25">
      <c r="A61" s="22" t="str">
        <f>'291'!A61</f>
        <v>282θ</v>
      </c>
      <c r="B61" s="3">
        <f>'291'!B61</f>
        <v>2285.1</v>
      </c>
      <c r="C61" s="12"/>
      <c r="D61" s="82">
        <f>'291'!D61</f>
        <v>45671</v>
      </c>
      <c r="E61" s="3">
        <f>'291'!E61</f>
        <v>2285.1</v>
      </c>
      <c r="F61" s="151"/>
      <c r="G61" s="145"/>
      <c r="H61" s="10"/>
      <c r="I61" s="3"/>
      <c r="J61" s="3"/>
      <c r="K61" s="10"/>
      <c r="L61" s="51"/>
      <c r="M61" s="51"/>
      <c r="N61" s="51"/>
      <c r="O61" s="3"/>
      <c r="P61" s="51"/>
      <c r="Q61" s="10"/>
      <c r="R61" s="10"/>
      <c r="S61" s="10"/>
      <c r="T61" s="10"/>
      <c r="U61" s="160"/>
      <c r="X61" s="11"/>
    </row>
    <row r="62" spans="1:25">
      <c r="A62" s="179" t="str">
        <f>'291'!A62</f>
        <v>282ι</v>
      </c>
      <c r="B62" s="175"/>
      <c r="C62" s="172"/>
      <c r="D62" s="174"/>
      <c r="E62" s="175"/>
      <c r="F62" s="176"/>
      <c r="G62" s="175"/>
      <c r="H62" s="175"/>
      <c r="I62" s="175"/>
      <c r="J62" s="175"/>
      <c r="K62" s="175"/>
      <c r="L62" s="176"/>
      <c r="M62" s="175"/>
      <c r="N62" s="177"/>
      <c r="O62" s="175"/>
      <c r="P62" s="176"/>
      <c r="Q62" s="173"/>
      <c r="R62" s="173"/>
      <c r="S62" s="173"/>
      <c r="T62" s="177"/>
      <c r="U62" s="160"/>
      <c r="X62" s="11"/>
    </row>
    <row r="63" spans="1:25">
      <c r="A63" s="143" t="str">
        <f>'291'!A63</f>
        <v>282κ</v>
      </c>
      <c r="B63" s="168">
        <f>'291'!B63</f>
        <v>1857.97</v>
      </c>
      <c r="C63" s="12"/>
      <c r="D63" s="146">
        <f>'291'!D63</f>
        <v>45734</v>
      </c>
      <c r="E63" s="130"/>
      <c r="F63" s="130"/>
      <c r="G63" s="130"/>
      <c r="H63" s="123"/>
      <c r="I63" s="123"/>
      <c r="J63" s="123"/>
      <c r="K63" s="123"/>
      <c r="L63" s="125"/>
      <c r="M63" s="123"/>
      <c r="N63" s="123"/>
      <c r="O63" s="123"/>
      <c r="P63" s="125"/>
      <c r="Q63" s="123"/>
      <c r="R63" s="125"/>
      <c r="S63" s="123"/>
      <c r="T63" s="123"/>
      <c r="U63" s="160">
        <f>'291'!S63</f>
        <v>1857.97</v>
      </c>
      <c r="X63" s="11"/>
    </row>
    <row r="64" spans="1:25">
      <c r="A64" s="122" t="str">
        <f>'291'!A64</f>
        <v>282λ</v>
      </c>
      <c r="B64" s="123"/>
      <c r="C64" s="132"/>
      <c r="D64" s="129"/>
      <c r="E64" s="130"/>
      <c r="F64" s="133"/>
      <c r="G64" s="130"/>
      <c r="H64" s="130"/>
      <c r="I64" s="130"/>
      <c r="J64" s="130"/>
      <c r="K64" s="130"/>
      <c r="L64" s="133"/>
      <c r="M64" s="123"/>
      <c r="N64" s="133"/>
      <c r="O64" s="123"/>
      <c r="P64" s="133"/>
      <c r="Q64" s="130"/>
      <c r="R64" s="133"/>
      <c r="S64" s="130"/>
      <c r="T64" s="133"/>
      <c r="U64" s="160"/>
      <c r="X64" s="11"/>
    </row>
    <row r="65" spans="1:25" s="11" customFormat="1">
      <c r="A65" s="122" t="str">
        <f>'291'!A65</f>
        <v>282μ1</v>
      </c>
      <c r="B65" s="123"/>
      <c r="C65" s="132"/>
      <c r="D65" s="129"/>
      <c r="E65" s="130"/>
      <c r="F65" s="133"/>
      <c r="G65" s="130"/>
      <c r="H65" s="130"/>
      <c r="I65" s="130"/>
      <c r="J65" s="130"/>
      <c r="K65" s="130"/>
      <c r="L65" s="133"/>
      <c r="M65" s="123"/>
      <c r="N65" s="133"/>
      <c r="O65" s="123"/>
      <c r="P65" s="133"/>
      <c r="Q65" s="130"/>
      <c r="R65" s="133"/>
      <c r="S65" s="130"/>
      <c r="T65" s="130"/>
      <c r="U65" s="160"/>
    </row>
    <row r="66" spans="1:25" s="11" customFormat="1">
      <c r="A66" s="22" t="str">
        <f>'291'!A66</f>
        <v>282μ2</v>
      </c>
      <c r="B66" s="3">
        <f>'291'!B66</f>
        <v>54.79</v>
      </c>
      <c r="C66" s="12"/>
      <c r="D66" s="82">
        <f>'291'!D66</f>
        <v>45671</v>
      </c>
      <c r="E66" s="3">
        <f>'291'!E66</f>
        <v>54.79</v>
      </c>
      <c r="F66" s="151"/>
      <c r="G66" s="145"/>
      <c r="H66" s="10"/>
      <c r="I66" s="10"/>
      <c r="J66" s="10"/>
      <c r="K66" s="10"/>
      <c r="L66" s="51"/>
      <c r="M66" s="3"/>
      <c r="N66" s="10"/>
      <c r="O66" s="3"/>
      <c r="P66" s="51"/>
      <c r="Q66" s="10"/>
      <c r="R66" s="51"/>
      <c r="S66" s="10"/>
      <c r="T66" s="51"/>
      <c r="U66" s="160"/>
    </row>
    <row r="67" spans="1:25" s="11" customFormat="1">
      <c r="A67" s="122" t="str">
        <f>'291'!A67</f>
        <v>282ν</v>
      </c>
      <c r="B67" s="123"/>
      <c r="C67" s="132"/>
      <c r="D67" s="129"/>
      <c r="E67" s="130"/>
      <c r="F67" s="130"/>
      <c r="G67" s="130"/>
      <c r="H67" s="130"/>
      <c r="I67" s="130"/>
      <c r="J67" s="130"/>
      <c r="K67" s="123"/>
      <c r="L67" s="133"/>
      <c r="M67" s="123"/>
      <c r="N67" s="133"/>
      <c r="O67" s="123"/>
      <c r="P67" s="133"/>
      <c r="Q67" s="130"/>
      <c r="R67" s="133"/>
      <c r="S67" s="130"/>
      <c r="T67" s="133"/>
      <c r="U67" s="160"/>
    </row>
    <row r="68" spans="1:25">
      <c r="A68" s="122" t="str">
        <f>'291'!A68</f>
        <v>283θ</v>
      </c>
      <c r="B68" s="123">
        <f>'291'!B68</f>
        <v>402.01</v>
      </c>
      <c r="C68" s="132"/>
      <c r="D68" s="129">
        <f>'291'!D68</f>
        <v>45730</v>
      </c>
      <c r="E68" s="130"/>
      <c r="F68" s="133"/>
      <c r="G68" s="130"/>
      <c r="H68" s="130"/>
      <c r="I68" s="130"/>
      <c r="J68" s="130"/>
      <c r="K68" s="123"/>
      <c r="L68" s="133"/>
      <c r="M68" s="123"/>
      <c r="N68" s="130"/>
      <c r="O68" s="123"/>
      <c r="P68" s="123"/>
      <c r="Q68" s="123"/>
      <c r="R68" s="133"/>
      <c r="S68" s="130"/>
      <c r="T68" s="133"/>
      <c r="U68" s="148">
        <f>B68</f>
        <v>402.01</v>
      </c>
      <c r="X68" s="11"/>
    </row>
    <row r="69" spans="1:25">
      <c r="A69" s="22" t="str">
        <f>'291'!A69</f>
        <v>283σ11β</v>
      </c>
      <c r="B69" s="168">
        <f>'291'!B69</f>
        <v>1384.07</v>
      </c>
      <c r="C69" s="12"/>
      <c r="D69" s="146">
        <f>'291'!D69</f>
        <v>45730</v>
      </c>
      <c r="E69" s="10"/>
      <c r="F69" s="153"/>
      <c r="G69" s="10"/>
      <c r="H69" s="10"/>
      <c r="I69" s="10"/>
      <c r="J69" s="10"/>
      <c r="K69" s="68"/>
      <c r="L69" s="51"/>
      <c r="M69" s="3"/>
      <c r="N69" s="10"/>
      <c r="O69" s="3"/>
      <c r="P69" s="51"/>
      <c r="Q69" s="113"/>
      <c r="R69" s="51"/>
      <c r="S69" s="114">
        <f t="shared" ref="S69:S73" si="3">B69</f>
        <v>1384.07</v>
      </c>
      <c r="T69" s="51"/>
      <c r="U69" s="148"/>
      <c r="X69" s="30"/>
      <c r="Y69" s="31"/>
    </row>
    <row r="70" spans="1:25">
      <c r="A70" s="22" t="str">
        <f>'291'!A70</f>
        <v>283σ11γ</v>
      </c>
      <c r="B70" s="3">
        <f>'291'!B70</f>
        <v>1107.3</v>
      </c>
      <c r="C70" s="12"/>
      <c r="D70" s="82">
        <f>'291'!D70</f>
        <v>45672</v>
      </c>
      <c r="E70" s="10"/>
      <c r="F70" s="153"/>
      <c r="G70" s="10"/>
      <c r="H70" s="10"/>
      <c r="I70" s="10"/>
      <c r="J70" s="10"/>
      <c r="K70" s="68"/>
      <c r="L70" s="51"/>
      <c r="M70" s="3"/>
      <c r="N70" s="10"/>
      <c r="O70" s="3"/>
      <c r="P70" s="51"/>
      <c r="Q70" s="113"/>
      <c r="R70" s="51"/>
      <c r="S70" s="114">
        <f t="shared" si="3"/>
        <v>1107.3</v>
      </c>
      <c r="T70" s="51"/>
      <c r="U70" s="148"/>
      <c r="X70" s="30"/>
      <c r="Y70" s="31"/>
    </row>
    <row r="71" spans="1:25">
      <c r="A71" s="22" t="str">
        <f>'291'!A71</f>
        <v>283σ11δ1</v>
      </c>
      <c r="B71" s="168">
        <f>'291'!B71</f>
        <v>232.51</v>
      </c>
      <c r="C71" s="12"/>
      <c r="D71" s="146">
        <f>'291'!D71</f>
        <v>45730</v>
      </c>
      <c r="E71" s="10"/>
      <c r="F71" s="153"/>
      <c r="G71" s="10"/>
      <c r="H71" s="10"/>
      <c r="I71" s="10"/>
      <c r="J71" s="10"/>
      <c r="K71" s="68"/>
      <c r="L71" s="51"/>
      <c r="M71" s="3"/>
      <c r="N71" s="10"/>
      <c r="O71" s="3"/>
      <c r="P71" s="51"/>
      <c r="Q71" s="113"/>
      <c r="R71" s="51"/>
      <c r="S71" s="114">
        <f t="shared" si="3"/>
        <v>232.51</v>
      </c>
      <c r="T71" s="51"/>
      <c r="U71" s="148"/>
      <c r="X71" s="30"/>
      <c r="Y71" s="31"/>
    </row>
    <row r="72" spans="1:25">
      <c r="A72" s="22" t="str">
        <f>'291'!A72</f>
        <v>283σ11δ2</v>
      </c>
      <c r="B72" s="3">
        <f>'291'!B72</f>
        <v>115.38</v>
      </c>
      <c r="C72" s="12"/>
      <c r="D72" s="82">
        <f>'291'!D72</f>
        <v>45672</v>
      </c>
      <c r="E72" s="10"/>
      <c r="F72" s="153"/>
      <c r="G72" s="10"/>
      <c r="H72" s="51"/>
      <c r="I72" s="10"/>
      <c r="J72" s="10"/>
      <c r="K72" s="68"/>
      <c r="L72" s="51"/>
      <c r="M72" s="3"/>
      <c r="N72" s="10"/>
      <c r="O72" s="3"/>
      <c r="P72" s="51"/>
      <c r="Q72" s="113"/>
      <c r="R72" s="51"/>
      <c r="S72" s="114">
        <f t="shared" si="3"/>
        <v>115.38</v>
      </c>
      <c r="T72" s="51"/>
      <c r="U72" s="148"/>
      <c r="X72" s="30"/>
      <c r="Y72" s="31"/>
    </row>
    <row r="73" spans="1:25">
      <c r="A73" s="22" t="str">
        <f>'291'!A73</f>
        <v>283σ11ζ</v>
      </c>
      <c r="B73" s="3">
        <f>'291'!B73</f>
        <v>703.14</v>
      </c>
      <c r="C73" s="12"/>
      <c r="D73" s="82">
        <f>'291'!D73</f>
        <v>45672</v>
      </c>
      <c r="E73" s="10"/>
      <c r="F73" s="153"/>
      <c r="G73" s="10"/>
      <c r="H73" s="51"/>
      <c r="I73" s="10"/>
      <c r="J73" s="10"/>
      <c r="K73" s="68"/>
      <c r="L73" s="51"/>
      <c r="M73" s="3"/>
      <c r="N73" s="10"/>
      <c r="O73" s="3"/>
      <c r="P73" s="51"/>
      <c r="Q73" s="113"/>
      <c r="R73" s="51"/>
      <c r="S73" s="114">
        <f t="shared" si="3"/>
        <v>703.14</v>
      </c>
      <c r="T73" s="51"/>
      <c r="U73" s="148"/>
      <c r="X73" s="30"/>
      <c r="Y73" s="31"/>
    </row>
    <row r="74" spans="1:25">
      <c r="A74" s="22" t="str">
        <f>'291'!A74</f>
        <v>286α1</v>
      </c>
      <c r="B74" s="3">
        <f>'291'!B74</f>
        <v>4929.92</v>
      </c>
      <c r="C74" s="12"/>
      <c r="D74" s="82">
        <f>'291'!D74</f>
        <v>45673</v>
      </c>
      <c r="E74" s="10"/>
      <c r="F74" s="153"/>
      <c r="G74" s="68"/>
      <c r="H74" s="51"/>
      <c r="I74" s="10"/>
      <c r="J74" s="10"/>
      <c r="K74" s="68"/>
      <c r="L74" s="51"/>
      <c r="M74" s="3"/>
      <c r="N74" s="51"/>
      <c r="O74" s="3"/>
      <c r="P74" s="51"/>
      <c r="Q74" s="3"/>
      <c r="R74" s="51"/>
      <c r="S74" s="114">
        <f>B74</f>
        <v>4929.92</v>
      </c>
      <c r="T74" s="51"/>
      <c r="U74" s="148"/>
    </row>
    <row r="75" spans="1:25">
      <c r="A75" s="122" t="str">
        <f>'291'!A75</f>
        <v>286α2</v>
      </c>
      <c r="B75" s="123">
        <f>'291'!B75</f>
        <v>4212.7700000000004</v>
      </c>
      <c r="C75" s="132"/>
      <c r="D75" s="129">
        <f>'291'!D75</f>
        <v>45673</v>
      </c>
      <c r="E75" s="123"/>
      <c r="F75" s="167"/>
      <c r="G75" s="68"/>
      <c r="H75" s="133"/>
      <c r="I75" s="130"/>
      <c r="J75" s="130"/>
      <c r="K75" s="68"/>
      <c r="L75" s="133"/>
      <c r="M75" s="123"/>
      <c r="N75" s="130"/>
      <c r="O75" s="113"/>
      <c r="P75" s="133"/>
      <c r="Q75" s="123"/>
      <c r="R75" s="133"/>
      <c r="S75" s="130"/>
      <c r="T75" s="133"/>
      <c r="U75" s="148">
        <f>B75</f>
        <v>4212.7700000000004</v>
      </c>
      <c r="V75" s="11"/>
      <c r="W75" s="11"/>
    </row>
    <row r="76" spans="1:25" s="11" customFormat="1">
      <c r="A76" s="122" t="str">
        <f>'291'!A76</f>
        <v>286β1</v>
      </c>
      <c r="B76" s="123"/>
      <c r="C76" s="132"/>
      <c r="D76" s="129"/>
      <c r="E76" s="123"/>
      <c r="F76" s="125"/>
      <c r="G76" s="130"/>
      <c r="H76" s="133"/>
      <c r="I76" s="130"/>
      <c r="J76" s="130"/>
      <c r="K76" s="130"/>
      <c r="L76" s="133"/>
      <c r="M76" s="123"/>
      <c r="N76" s="130"/>
      <c r="O76" s="123"/>
      <c r="P76" s="133"/>
      <c r="Q76" s="123"/>
      <c r="R76" s="133"/>
      <c r="S76" s="130"/>
      <c r="T76" s="133"/>
      <c r="U76" s="148"/>
    </row>
    <row r="77" spans="1:25">
      <c r="A77" s="22" t="str">
        <f>'291'!A77</f>
        <v>286β2</v>
      </c>
      <c r="B77" s="3">
        <f>'291'!B77</f>
        <v>1090.18</v>
      </c>
      <c r="C77" s="12"/>
      <c r="D77" s="82">
        <f>'291'!D77</f>
        <v>45724</v>
      </c>
      <c r="E77" s="3"/>
      <c r="F77" s="167"/>
      <c r="G77" s="114">
        <f>'291'!G77</f>
        <v>1090.18</v>
      </c>
      <c r="H77" s="151"/>
      <c r="I77" s="10"/>
      <c r="J77" s="10"/>
      <c r="K77" s="68"/>
      <c r="L77" s="51"/>
      <c r="M77" s="3"/>
      <c r="N77" s="51"/>
      <c r="O77" s="10"/>
      <c r="P77" s="51"/>
      <c r="Q77" s="3"/>
      <c r="R77" s="51"/>
      <c r="S77" s="10"/>
      <c r="T77" s="51"/>
      <c r="U77" s="148"/>
      <c r="V77" s="11"/>
      <c r="W77" s="11"/>
    </row>
    <row r="78" spans="1:25" s="11" customFormat="1">
      <c r="A78" s="22" t="str">
        <f>'291'!A78</f>
        <v>286γ1</v>
      </c>
      <c r="B78" s="3">
        <f>'291'!B78</f>
        <v>14165.67</v>
      </c>
      <c r="C78" s="12"/>
      <c r="D78" s="82">
        <f>'291'!D78</f>
        <v>45673</v>
      </c>
      <c r="E78" s="10"/>
      <c r="F78" s="153"/>
      <c r="G78" s="68"/>
      <c r="H78" s="151"/>
      <c r="I78" s="10"/>
      <c r="J78" s="10"/>
      <c r="K78" s="68"/>
      <c r="L78" s="51"/>
      <c r="M78" s="10"/>
      <c r="N78" s="10"/>
      <c r="O78" s="10"/>
      <c r="P78" s="51"/>
      <c r="Q78" s="3"/>
      <c r="R78" s="3"/>
      <c r="S78" s="138"/>
      <c r="T78" s="115"/>
      <c r="U78" s="148">
        <f>'291'!S78</f>
        <v>13075.49</v>
      </c>
      <c r="V78" s="116" t="s">
        <v>209</v>
      </c>
    </row>
    <row r="79" spans="1:25" s="11" customFormat="1">
      <c r="A79" s="122" t="str">
        <f>'291'!A79</f>
        <v>286γ2</v>
      </c>
      <c r="B79" s="123"/>
      <c r="C79" s="132"/>
      <c r="D79" s="129"/>
      <c r="E79" s="123"/>
      <c r="F79" s="125"/>
      <c r="G79" s="130"/>
      <c r="H79" s="133"/>
      <c r="I79" s="130"/>
      <c r="J79" s="130"/>
      <c r="K79" s="130"/>
      <c r="L79" s="133"/>
      <c r="M79" s="130"/>
      <c r="N79" s="133"/>
      <c r="O79" s="130"/>
      <c r="P79" s="133"/>
      <c r="Q79" s="123"/>
      <c r="R79" s="133"/>
      <c r="S79" s="123"/>
      <c r="T79" s="133"/>
      <c r="U79" s="148"/>
      <c r="V79" s="102"/>
      <c r="W79" s="102"/>
      <c r="X79" s="102"/>
    </row>
    <row r="80" spans="1:25">
      <c r="A80" s="22" t="str">
        <f>'291'!A80</f>
        <v xml:space="preserve">287α  </v>
      </c>
      <c r="B80" s="3">
        <f>'291'!B80</f>
        <v>101946.97</v>
      </c>
      <c r="C80" s="12"/>
      <c r="D80" s="82">
        <f>'291'!D80</f>
        <v>44073</v>
      </c>
      <c r="E80" s="3"/>
      <c r="F80" s="167"/>
      <c r="G80" s="10"/>
      <c r="H80" s="51"/>
      <c r="I80" s="10"/>
      <c r="J80" s="10"/>
      <c r="K80" s="10"/>
      <c r="L80" s="51"/>
      <c r="M80" s="10"/>
      <c r="N80" s="10"/>
      <c r="O80" s="10"/>
      <c r="P80" s="51"/>
      <c r="Q80" s="3"/>
      <c r="R80" s="51"/>
      <c r="S80" s="3"/>
      <c r="T80" s="51"/>
      <c r="U80" s="148">
        <v>101946</v>
      </c>
      <c r="V80" s="36" t="s">
        <v>38</v>
      </c>
      <c r="W80" s="34" t="s">
        <v>47</v>
      </c>
      <c r="X80" s="20" t="s">
        <v>30</v>
      </c>
      <c r="Y80" s="11"/>
    </row>
    <row r="81" spans="1:26" s="11" customFormat="1">
      <c r="A81" s="22" t="str">
        <f>'291'!A81</f>
        <v>287α2β</v>
      </c>
      <c r="B81" s="3">
        <f>'291'!B81</f>
        <v>70853.91</v>
      </c>
      <c r="C81" s="22"/>
      <c r="D81" s="82">
        <f>'291'!D81</f>
        <v>45737</v>
      </c>
      <c r="E81" s="22"/>
      <c r="F81" s="22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148">
        <f>'291'!S81</f>
        <v>70853.91</v>
      </c>
      <c r="W81" s="74"/>
      <c r="X81" s="20" t="s">
        <v>31</v>
      </c>
    </row>
    <row r="82" spans="1:26" s="11" customFormat="1">
      <c r="A82" s="22" t="str">
        <f>'291'!A82</f>
        <v>287α2γ</v>
      </c>
      <c r="B82" s="3">
        <f>'291'!B82</f>
        <v>12837.09</v>
      </c>
      <c r="C82" s="22">
        <f>'291'!C82</f>
        <v>0</v>
      </c>
      <c r="D82" s="82">
        <f>'291'!D82</f>
        <v>45737</v>
      </c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148">
        <f>'291'!S82</f>
        <v>12837.09</v>
      </c>
      <c r="W82" s="74"/>
      <c r="X82" s="20"/>
    </row>
    <row r="83" spans="1:26">
      <c r="A83" s="22" t="str">
        <f>'291'!A83</f>
        <v>287ε2α</v>
      </c>
      <c r="B83" s="3">
        <f>'291'!B83</f>
        <v>32940.769999999997</v>
      </c>
      <c r="C83" s="12" t="s">
        <v>19</v>
      </c>
      <c r="D83" s="82">
        <f>'291'!D83</f>
        <v>45127</v>
      </c>
      <c r="E83" s="68"/>
      <c r="F83" s="167"/>
      <c r="G83" s="10"/>
      <c r="H83" s="51"/>
      <c r="I83" s="10"/>
      <c r="J83" s="10"/>
      <c r="K83" s="10"/>
      <c r="L83" s="51"/>
      <c r="M83" s="10"/>
      <c r="N83" s="10"/>
      <c r="O83" s="10"/>
      <c r="P83" s="51"/>
      <c r="Q83" s="3"/>
      <c r="R83" s="51"/>
      <c r="S83" s="138"/>
      <c r="T83" s="151"/>
      <c r="U83" s="14">
        <f>B83</f>
        <v>32940.769999999997</v>
      </c>
      <c r="V83" s="11"/>
      <c r="X83" s="20" t="s">
        <v>32</v>
      </c>
      <c r="Y83" s="11"/>
    </row>
    <row r="84" spans="1:26">
      <c r="A84" s="22" t="str">
        <f>'291'!A84</f>
        <v>287ε2β</v>
      </c>
      <c r="B84" s="3">
        <f>'291'!B84</f>
        <v>31000.12</v>
      </c>
      <c r="C84" s="12"/>
      <c r="D84" s="82">
        <f>'291'!D84</f>
        <v>45127</v>
      </c>
      <c r="E84" s="68"/>
      <c r="F84" s="167"/>
      <c r="G84" s="10"/>
      <c r="H84" s="51"/>
      <c r="I84" s="10"/>
      <c r="J84" s="10"/>
      <c r="K84" s="10"/>
      <c r="L84" s="51"/>
      <c r="M84" s="10"/>
      <c r="N84" s="10"/>
      <c r="O84" s="10"/>
      <c r="P84" s="51"/>
      <c r="Q84" s="3"/>
      <c r="R84" s="51"/>
      <c r="S84" s="138"/>
      <c r="T84" s="151"/>
      <c r="U84" s="14">
        <f>B84</f>
        <v>31000.12</v>
      </c>
      <c r="X84" s="14"/>
      <c r="Y84" s="11"/>
      <c r="Z84" s="11"/>
    </row>
    <row r="85" spans="1:26" s="11" customFormat="1">
      <c r="A85" s="122" t="str">
        <f>'291'!A85</f>
        <v>287η1(β-γ</v>
      </c>
      <c r="B85" s="123">
        <f>'291'!B85</f>
        <v>12189.75</v>
      </c>
      <c r="C85" s="132"/>
      <c r="D85" s="129">
        <f>'291'!D85</f>
        <v>45882</v>
      </c>
      <c r="E85" s="123"/>
      <c r="F85" s="125"/>
      <c r="G85" s="123"/>
      <c r="H85" s="133"/>
      <c r="I85" s="123"/>
      <c r="J85" s="123"/>
      <c r="K85" s="130"/>
      <c r="L85" s="133"/>
      <c r="M85" s="123"/>
      <c r="N85" s="123"/>
      <c r="O85" s="123"/>
      <c r="P85" s="125"/>
      <c r="Q85" s="123"/>
      <c r="R85" s="125"/>
      <c r="S85" s="123"/>
      <c r="T85" s="125"/>
      <c r="U85" s="148">
        <f>'291'!S85</f>
        <v>12189.75</v>
      </c>
      <c r="W85" s="1" t="s">
        <v>78</v>
      </c>
      <c r="X85" s="14"/>
      <c r="Y85" s="1"/>
    </row>
    <row r="86" spans="1:26" s="11" customFormat="1">
      <c r="A86" s="122" t="str">
        <f>'291'!A86</f>
        <v>287θ1(β-γ</v>
      </c>
      <c r="B86" s="123">
        <f>'291'!B86</f>
        <v>124.4</v>
      </c>
      <c r="C86" s="132"/>
      <c r="D86" s="129">
        <f>'291'!D86</f>
        <v>45882</v>
      </c>
      <c r="E86" s="130"/>
      <c r="F86" s="125"/>
      <c r="G86" s="123"/>
      <c r="H86" s="133"/>
      <c r="I86" s="123"/>
      <c r="J86" s="125"/>
      <c r="K86" s="130"/>
      <c r="L86" s="133"/>
      <c r="M86" s="123"/>
      <c r="N86" s="123"/>
      <c r="O86" s="123"/>
      <c r="P86" s="125"/>
      <c r="Q86" s="123"/>
      <c r="R86" s="125"/>
      <c r="S86" s="123"/>
      <c r="T86" s="125"/>
      <c r="U86" s="160">
        <f>'291'!Q86</f>
        <v>124.4</v>
      </c>
      <c r="W86" s="1" t="s">
        <v>78</v>
      </c>
      <c r="Y86" s="1"/>
    </row>
    <row r="87" spans="1:26" s="11" customFormat="1">
      <c r="A87" s="122" t="str">
        <f>'291'!A87</f>
        <v>287θ2β</v>
      </c>
      <c r="B87" s="123">
        <f>'291'!B87</f>
        <v>1302.3800000000001</v>
      </c>
      <c r="C87" s="132"/>
      <c r="D87" s="129">
        <f>'291'!D87</f>
        <v>45882</v>
      </c>
      <c r="E87" s="130"/>
      <c r="F87" s="125"/>
      <c r="G87" s="123"/>
      <c r="H87" s="133"/>
      <c r="I87" s="123"/>
      <c r="J87" s="125"/>
      <c r="K87" s="130"/>
      <c r="L87" s="133"/>
      <c r="M87" s="123"/>
      <c r="N87" s="123"/>
      <c r="O87" s="123"/>
      <c r="P87" s="125"/>
      <c r="Q87" s="123"/>
      <c r="R87" s="125"/>
      <c r="S87" s="123"/>
      <c r="T87" s="125"/>
      <c r="U87" s="160">
        <f>'291'!Q87</f>
        <v>1302.3800000000001</v>
      </c>
      <c r="W87" s="1" t="s">
        <v>78</v>
      </c>
      <c r="Y87" s="1"/>
    </row>
    <row r="88" spans="1:26" s="11" customFormat="1">
      <c r="A88" s="122" t="str">
        <f>'291'!A88</f>
        <v>287θ2γ</v>
      </c>
      <c r="B88" s="123">
        <f>'291'!B88</f>
        <v>540.26</v>
      </c>
      <c r="C88" s="132"/>
      <c r="D88" s="129">
        <f>'291'!D88</f>
        <v>45882</v>
      </c>
      <c r="E88" s="130"/>
      <c r="F88" s="125"/>
      <c r="G88" s="123"/>
      <c r="H88" s="133"/>
      <c r="I88" s="123"/>
      <c r="J88" s="125"/>
      <c r="K88" s="130"/>
      <c r="L88" s="133"/>
      <c r="M88" s="130"/>
      <c r="N88" s="123"/>
      <c r="O88" s="123"/>
      <c r="P88" s="125"/>
      <c r="Q88" s="123"/>
      <c r="R88" s="125"/>
      <c r="S88" s="123"/>
      <c r="T88" s="125"/>
      <c r="U88" s="160">
        <f>'291'!Q88</f>
        <v>540.26</v>
      </c>
      <c r="W88" s="1" t="s">
        <v>78</v>
      </c>
      <c r="Y88" s="1"/>
    </row>
    <row r="89" spans="1:26" s="11" customFormat="1">
      <c r="A89" s="122" t="str">
        <f>'291'!A89</f>
        <v>287κ</v>
      </c>
      <c r="B89" s="123">
        <f>'291'!B89</f>
        <v>22741.05</v>
      </c>
      <c r="C89" s="132"/>
      <c r="D89" s="129">
        <f>'291'!D89</f>
        <v>45883</v>
      </c>
      <c r="E89" s="123"/>
      <c r="F89" s="125"/>
      <c r="G89" s="152"/>
      <c r="H89" s="133"/>
      <c r="I89" s="152"/>
      <c r="J89" s="144"/>
      <c r="K89" s="130"/>
      <c r="L89" s="133"/>
      <c r="M89" s="152"/>
      <c r="N89" s="123"/>
      <c r="O89" s="152"/>
      <c r="P89" s="144"/>
      <c r="Q89" s="123"/>
      <c r="R89" s="133"/>
      <c r="S89" s="123"/>
      <c r="T89" s="133"/>
      <c r="U89" s="148">
        <f>'291'!Q89</f>
        <v>22741.05</v>
      </c>
      <c r="V89" s="1"/>
      <c r="W89" s="102"/>
      <c r="X89" s="30"/>
    </row>
    <row r="90" spans="1:26">
      <c r="A90" s="22" t="str">
        <f>'291'!A90</f>
        <v>288α</v>
      </c>
      <c r="B90" s="3">
        <f>'291'!B90</f>
        <v>10411</v>
      </c>
      <c r="C90" s="12"/>
      <c r="D90" s="82">
        <f>'291'!D90</f>
        <v>45726</v>
      </c>
      <c r="E90" s="3"/>
      <c r="F90" s="167"/>
      <c r="G90" s="114">
        <f>'291'!G90</f>
        <v>10411</v>
      </c>
      <c r="H90" s="51"/>
      <c r="I90" s="3"/>
      <c r="J90" s="51"/>
      <c r="K90" s="33"/>
      <c r="L90" s="51"/>
      <c r="M90" s="33"/>
      <c r="N90" s="3"/>
      <c r="O90" s="33"/>
      <c r="P90" s="53"/>
      <c r="Q90" s="3"/>
      <c r="R90" s="53"/>
      <c r="S90" s="3"/>
      <c r="T90" s="53"/>
      <c r="U90" s="160"/>
      <c r="X90" s="11"/>
    </row>
    <row r="91" spans="1:26">
      <c r="A91" s="22" t="str">
        <f>'291'!A91</f>
        <v>288α2</v>
      </c>
      <c r="B91" s="3">
        <f>'291'!B91</f>
        <v>49047</v>
      </c>
      <c r="C91" s="22"/>
      <c r="D91" s="82">
        <f>'291'!D91</f>
        <v>45726</v>
      </c>
      <c r="E91" s="3"/>
      <c r="F91" s="167"/>
      <c r="G91" s="3"/>
      <c r="H91" s="51"/>
      <c r="I91" s="113">
        <f>'291'!I91</f>
        <v>49047</v>
      </c>
      <c r="J91" s="51"/>
      <c r="K91" s="33"/>
      <c r="L91" s="51"/>
      <c r="M91" s="33"/>
      <c r="N91" s="3"/>
      <c r="O91" s="33"/>
      <c r="P91" s="53"/>
      <c r="Q91" s="3"/>
      <c r="R91" s="53"/>
      <c r="S91" s="3"/>
      <c r="T91" s="52"/>
      <c r="U91" s="160"/>
      <c r="X91" s="11"/>
    </row>
    <row r="92" spans="1:26">
      <c r="A92" s="22" t="str">
        <f>'291'!A92</f>
        <v>288β</v>
      </c>
      <c r="B92" s="3">
        <f>'291'!B92</f>
        <v>3000</v>
      </c>
      <c r="C92" s="12"/>
      <c r="D92" s="82">
        <f>'291'!D92</f>
        <v>45674</v>
      </c>
      <c r="E92" s="3"/>
      <c r="F92" s="167"/>
      <c r="G92" s="113">
        <f>B92</f>
        <v>3000</v>
      </c>
      <c r="H92" s="51"/>
      <c r="I92" s="51"/>
      <c r="J92" s="51"/>
      <c r="K92" s="10"/>
      <c r="L92" s="51"/>
      <c r="M92" s="10"/>
      <c r="N92" s="3"/>
      <c r="O92" s="10"/>
      <c r="P92" s="51"/>
      <c r="Q92" s="3"/>
      <c r="R92" s="51"/>
      <c r="S92" s="3"/>
      <c r="T92" s="49"/>
      <c r="U92" s="160"/>
    </row>
    <row r="93" spans="1:26">
      <c r="A93" s="22" t="str">
        <f>'291'!A93</f>
        <v>288γ</v>
      </c>
      <c r="B93" s="3">
        <f>'291'!B93</f>
        <v>804.43</v>
      </c>
      <c r="C93" s="12"/>
      <c r="D93" s="82">
        <f>'291'!D93</f>
        <v>45675</v>
      </c>
      <c r="E93" s="3"/>
      <c r="F93" s="167"/>
      <c r="G93" s="68"/>
      <c r="H93" s="51"/>
      <c r="I93" s="10"/>
      <c r="J93" s="51"/>
      <c r="K93" s="33"/>
      <c r="L93" s="51"/>
      <c r="M93" s="33"/>
      <c r="N93" s="3"/>
      <c r="O93" s="33"/>
      <c r="P93" s="53"/>
      <c r="Q93" s="113">
        <f>'291'!Q93</f>
        <v>804.43</v>
      </c>
      <c r="R93" s="75"/>
      <c r="S93" s="3"/>
      <c r="T93" s="53"/>
      <c r="U93" s="148"/>
    </row>
    <row r="94" spans="1:26" s="11" customFormat="1">
      <c r="A94" s="22" t="str">
        <f>'291'!A94</f>
        <v>288η1β</v>
      </c>
      <c r="B94" s="3">
        <f>'291'!B94</f>
        <v>1653.82</v>
      </c>
      <c r="C94" s="12"/>
      <c r="D94" s="82">
        <f>'291'!D94</f>
        <v>45882</v>
      </c>
      <c r="E94" s="68"/>
      <c r="F94" s="167"/>
      <c r="G94" s="10"/>
      <c r="H94" s="51"/>
      <c r="I94" s="10"/>
      <c r="J94" s="51"/>
      <c r="K94" s="69"/>
      <c r="L94" s="51"/>
      <c r="M94" s="10"/>
      <c r="N94" s="10"/>
      <c r="O94" s="63"/>
      <c r="P94" s="75"/>
      <c r="Q94" s="113">
        <f>'291'!Q94</f>
        <v>1653.82</v>
      </c>
      <c r="R94" s="49"/>
      <c r="S94" s="3"/>
      <c r="T94" s="75"/>
      <c r="U94" s="148"/>
    </row>
    <row r="95" spans="1:26" s="11" customFormat="1">
      <c r="A95" s="22" t="str">
        <f>'291'!A95</f>
        <v>288η1γ</v>
      </c>
      <c r="B95" s="3">
        <f>'291'!B95</f>
        <v>363.25</v>
      </c>
      <c r="C95" s="12"/>
      <c r="D95" s="82">
        <f>'291'!D95</f>
        <v>45882</v>
      </c>
      <c r="E95" s="68"/>
      <c r="F95" s="167"/>
      <c r="G95" s="10"/>
      <c r="H95" s="51"/>
      <c r="I95" s="10"/>
      <c r="J95" s="51"/>
      <c r="K95" s="69"/>
      <c r="L95" s="51"/>
      <c r="M95" s="10"/>
      <c r="N95" s="10"/>
      <c r="O95" s="63"/>
      <c r="P95" s="75"/>
      <c r="Q95" s="113">
        <f>'291'!Q95</f>
        <v>363.25</v>
      </c>
      <c r="R95" s="75"/>
      <c r="S95" s="3"/>
      <c r="T95" s="75"/>
      <c r="U95" s="148"/>
    </row>
    <row r="96" spans="1:26" s="11" customFormat="1">
      <c r="A96" s="22" t="str">
        <f>'291'!A96</f>
        <v>288η1δ</v>
      </c>
      <c r="B96" s="3">
        <f>'291'!B96</f>
        <v>51.33</v>
      </c>
      <c r="C96" s="12"/>
      <c r="D96" s="82">
        <f>'291'!D96</f>
        <v>45882</v>
      </c>
      <c r="E96" s="68"/>
      <c r="F96" s="167"/>
      <c r="G96" s="10"/>
      <c r="H96" s="51"/>
      <c r="I96" s="10"/>
      <c r="J96" s="51"/>
      <c r="K96" s="69"/>
      <c r="L96" s="51"/>
      <c r="M96" s="10"/>
      <c r="N96" s="10"/>
      <c r="O96" s="63"/>
      <c r="P96" s="75"/>
      <c r="Q96" s="113">
        <f>'291'!Q96</f>
        <v>51.33</v>
      </c>
      <c r="R96" s="75"/>
      <c r="S96" s="3"/>
      <c r="T96" s="75"/>
      <c r="U96" s="160"/>
    </row>
    <row r="97" spans="1:25" s="11" customFormat="1">
      <c r="A97" s="22" t="str">
        <f>'291'!A97</f>
        <v>288η1ζ</v>
      </c>
      <c r="B97" s="3">
        <f>'291'!B97</f>
        <v>221.76</v>
      </c>
      <c r="C97" s="12"/>
      <c r="D97" s="82">
        <f>'291'!D97</f>
        <v>45882</v>
      </c>
      <c r="E97" s="68"/>
      <c r="F97" s="167"/>
      <c r="G97" s="10"/>
      <c r="H97" s="51"/>
      <c r="I97" s="10"/>
      <c r="J97" s="51"/>
      <c r="K97" s="69"/>
      <c r="L97" s="51"/>
      <c r="M97" s="10"/>
      <c r="N97" s="10"/>
      <c r="O97" s="63"/>
      <c r="P97" s="75"/>
      <c r="Q97" s="113"/>
      <c r="R97" s="75"/>
      <c r="S97" s="3"/>
      <c r="T97" s="75"/>
      <c r="U97" s="148">
        <f>B97</f>
        <v>221.76</v>
      </c>
    </row>
    <row r="98" spans="1:25" s="11" customFormat="1">
      <c r="A98" s="22" t="str">
        <f>'291'!A98</f>
        <v xml:space="preserve">288η2β </v>
      </c>
      <c r="B98" s="3">
        <f>'291'!B98</f>
        <v>1233.44</v>
      </c>
      <c r="C98" s="12"/>
      <c r="D98" s="82">
        <f>'291'!D98</f>
        <v>45882</v>
      </c>
      <c r="E98" s="68"/>
      <c r="F98" s="167"/>
      <c r="G98" s="10"/>
      <c r="H98" s="51"/>
      <c r="I98" s="10"/>
      <c r="J98" s="51"/>
      <c r="K98" s="68"/>
      <c r="L98" s="51"/>
      <c r="M98" s="10"/>
      <c r="N98" s="10"/>
      <c r="O98" s="63"/>
      <c r="P98" s="75"/>
      <c r="Q98" s="113">
        <f>'291'!Q98</f>
        <v>1233.44</v>
      </c>
      <c r="R98" s="49"/>
      <c r="S98" s="3"/>
      <c r="T98" s="75"/>
      <c r="U98" s="160"/>
    </row>
    <row r="99" spans="1:25" s="11" customFormat="1">
      <c r="A99" s="22" t="str">
        <f>'291'!A99</f>
        <v>288η2γ</v>
      </c>
      <c r="B99" s="3">
        <f>'291'!B99</f>
        <v>694.47</v>
      </c>
      <c r="C99" s="12"/>
      <c r="D99" s="82">
        <f>'291'!D99</f>
        <v>45882</v>
      </c>
      <c r="E99" s="68"/>
      <c r="F99" s="167"/>
      <c r="G99" s="10"/>
      <c r="H99" s="51"/>
      <c r="I99" s="10"/>
      <c r="J99" s="51"/>
      <c r="K99" s="68"/>
      <c r="L99" s="51"/>
      <c r="M99" s="10"/>
      <c r="N99" s="10"/>
      <c r="O99" s="63"/>
      <c r="P99" s="75"/>
      <c r="Q99" s="113">
        <f>'291'!Q99</f>
        <v>694.47</v>
      </c>
      <c r="R99" s="49"/>
      <c r="S99" s="3"/>
      <c r="T99" s="75"/>
      <c r="U99" s="160"/>
    </row>
    <row r="100" spans="1:25" s="11" customFormat="1">
      <c r="A100" s="22" t="str">
        <f>'291'!A100</f>
        <v>288η2δ</v>
      </c>
      <c r="B100" s="3">
        <f>'291'!B100</f>
        <v>773.71</v>
      </c>
      <c r="C100" s="12"/>
      <c r="D100" s="82">
        <f>'291'!D100</f>
        <v>45882</v>
      </c>
      <c r="E100" s="68"/>
      <c r="F100" s="167"/>
      <c r="G100" s="10"/>
      <c r="H100" s="10"/>
      <c r="I100" s="10"/>
      <c r="J100" s="51"/>
      <c r="K100" s="68"/>
      <c r="L100" s="51"/>
      <c r="M100" s="10"/>
      <c r="N100" s="10"/>
      <c r="O100" s="63"/>
      <c r="P100" s="75"/>
      <c r="Q100" s="113">
        <f>'291'!Q100</f>
        <v>773.71</v>
      </c>
      <c r="R100" s="49"/>
      <c r="S100" s="3"/>
      <c r="T100" s="75"/>
      <c r="U100" s="160"/>
    </row>
    <row r="101" spans="1:25">
      <c r="A101" s="122" t="str">
        <f>'291'!A101</f>
        <v>288θ1</v>
      </c>
      <c r="B101" s="123">
        <f>'291'!B101</f>
        <v>4679.3</v>
      </c>
      <c r="C101" s="132"/>
      <c r="D101" s="129">
        <f>'291'!D101</f>
        <v>45338</v>
      </c>
      <c r="E101" s="123"/>
      <c r="F101" s="125"/>
      <c r="G101" s="130"/>
      <c r="H101" s="130"/>
      <c r="I101" s="130"/>
      <c r="J101" s="133"/>
      <c r="K101" s="130"/>
      <c r="L101" s="133"/>
      <c r="M101" s="130"/>
      <c r="N101" s="130"/>
      <c r="O101" s="155"/>
      <c r="P101" s="156"/>
      <c r="Q101" s="123"/>
      <c r="R101" s="133"/>
      <c r="S101" s="123"/>
      <c r="T101" s="133"/>
      <c r="U101" s="148">
        <f>B101</f>
        <v>4679.3</v>
      </c>
    </row>
    <row r="102" spans="1:25">
      <c r="A102" s="22" t="str">
        <f>'291'!A102</f>
        <v>288θ2</v>
      </c>
      <c r="B102" s="3">
        <f>'291'!B102</f>
        <v>951.82</v>
      </c>
      <c r="C102" s="12"/>
      <c r="D102" s="82">
        <f>'291'!D102</f>
        <v>45675</v>
      </c>
      <c r="E102" s="3"/>
      <c r="F102" s="167"/>
      <c r="G102" s="3"/>
      <c r="H102" s="3"/>
      <c r="I102" s="3"/>
      <c r="J102" s="49"/>
      <c r="K102" s="114">
        <f>B102</f>
        <v>951.82</v>
      </c>
      <c r="L102" s="51"/>
      <c r="M102" s="3"/>
      <c r="N102" s="3"/>
      <c r="O102" s="3"/>
      <c r="P102" s="49"/>
      <c r="Q102" s="3"/>
      <c r="R102" s="49"/>
      <c r="S102" s="3"/>
      <c r="T102" s="49"/>
      <c r="U102" s="148"/>
    </row>
    <row r="103" spans="1:25">
      <c r="A103" s="22" t="str">
        <f>'291'!A103</f>
        <v>294β-1</v>
      </c>
      <c r="B103" s="3">
        <f>'291'!B103</f>
        <v>609.4</v>
      </c>
      <c r="C103" s="12"/>
      <c r="D103" s="82">
        <f>'291'!D103</f>
        <v>45561</v>
      </c>
      <c r="E103" s="3"/>
      <c r="F103" s="167"/>
      <c r="G103" s="3"/>
      <c r="H103" s="3"/>
      <c r="I103" s="3"/>
      <c r="J103" s="49"/>
      <c r="K103" s="10"/>
      <c r="L103" s="10"/>
      <c r="M103" s="3"/>
      <c r="N103" s="3"/>
      <c r="O103" s="3"/>
      <c r="P103" s="49"/>
      <c r="Q103" s="138">
        <f>B103</f>
        <v>609.4</v>
      </c>
      <c r="R103" s="49"/>
      <c r="S103" s="3"/>
      <c r="T103" s="49"/>
      <c r="U103" s="148"/>
    </row>
    <row r="104" spans="1:25">
      <c r="A104" s="22" t="str">
        <f>'291'!A104</f>
        <v>294β-2</v>
      </c>
      <c r="B104" s="3">
        <f>'291'!B104</f>
        <v>610</v>
      </c>
      <c r="C104" s="22"/>
      <c r="D104" s="82">
        <f>'291'!D104</f>
        <v>45780</v>
      </c>
      <c r="E104" s="3"/>
      <c r="F104" s="167"/>
      <c r="G104" s="3"/>
      <c r="H104" s="3"/>
      <c r="I104" s="3"/>
      <c r="J104" s="49"/>
      <c r="K104" s="10"/>
      <c r="L104" s="10"/>
      <c r="M104" s="3"/>
      <c r="N104" s="3"/>
      <c r="O104" s="3"/>
      <c r="P104" s="49"/>
      <c r="Q104" s="3"/>
      <c r="R104" s="49"/>
      <c r="S104" s="3"/>
      <c r="T104" s="49"/>
      <c r="U104" s="148">
        <f>B104</f>
        <v>610</v>
      </c>
    </row>
    <row r="105" spans="1:25">
      <c r="A105" s="22" t="str">
        <f>'291'!A105</f>
        <v>122ζ</v>
      </c>
      <c r="B105" s="3">
        <f>'291'!B105</f>
        <v>3500</v>
      </c>
      <c r="C105" s="12"/>
      <c r="D105" s="82">
        <f>'291'!D105</f>
        <v>45157</v>
      </c>
      <c r="E105" s="3"/>
      <c r="F105" s="167"/>
      <c r="G105" s="10"/>
      <c r="H105" s="10"/>
      <c r="I105" s="10">
        <v>3500</v>
      </c>
      <c r="J105" s="51"/>
      <c r="K105" s="10"/>
      <c r="L105" s="51"/>
      <c r="M105" s="10"/>
      <c r="N105" s="10"/>
      <c r="O105" s="10"/>
      <c r="P105" s="51"/>
      <c r="Q105" s="10"/>
      <c r="R105" s="51"/>
      <c r="S105" s="10"/>
      <c r="T105" s="49"/>
      <c r="U105" s="161"/>
    </row>
    <row r="106" spans="1:25">
      <c r="A106" s="22">
        <f>'291'!A106</f>
        <v>0</v>
      </c>
      <c r="B106" s="10"/>
      <c r="C106" s="8"/>
      <c r="D106" s="6"/>
      <c r="E106" s="5"/>
      <c r="F106" s="58"/>
      <c r="G106" s="10"/>
      <c r="H106" s="10"/>
      <c r="I106" s="10"/>
      <c r="J106" s="10"/>
      <c r="K106" s="10"/>
      <c r="L106" s="51"/>
      <c r="M106" s="10"/>
      <c r="N106" s="10"/>
      <c r="O106" s="10"/>
      <c r="P106" s="51"/>
      <c r="Q106" s="10"/>
      <c r="R106" s="51"/>
      <c r="S106" s="10"/>
      <c r="T106" s="51"/>
      <c r="W106" s="142" t="s">
        <v>299</v>
      </c>
    </row>
    <row r="107" spans="1:25">
      <c r="C107" s="207" t="s">
        <v>114</v>
      </c>
      <c r="D107" s="208"/>
      <c r="E107" s="23">
        <f t="shared" ref="E107:S107" si="4">SUM(E4:E106)</f>
        <v>41122.120000000003</v>
      </c>
      <c r="F107" s="64">
        <f t="shared" si="4"/>
        <v>0</v>
      </c>
      <c r="G107" s="23">
        <f t="shared" si="4"/>
        <v>14501.18</v>
      </c>
      <c r="H107" s="64"/>
      <c r="I107" s="23">
        <f t="shared" si="4"/>
        <v>52547</v>
      </c>
      <c r="J107" s="64"/>
      <c r="K107" s="23">
        <f t="shared" si="4"/>
        <v>4190.7299999999996</v>
      </c>
      <c r="L107" s="64"/>
      <c r="M107" s="23">
        <f t="shared" si="4"/>
        <v>0</v>
      </c>
      <c r="N107" s="64"/>
      <c r="O107" s="23">
        <f t="shared" si="4"/>
        <v>0</v>
      </c>
      <c r="P107" s="64"/>
      <c r="Q107" s="23">
        <f t="shared" si="4"/>
        <v>6183.85</v>
      </c>
      <c r="R107" s="23"/>
      <c r="S107" s="23">
        <f t="shared" si="4"/>
        <v>9073.89</v>
      </c>
      <c r="T107" s="23"/>
      <c r="U107" s="23">
        <f>U23+U25+U33+U39+U41+U44+U45+U46+U47+U48+U49+U68+U69+U70+U71+U72+U73+U74+U75+U78+U83+U84</f>
        <v>97021.079999999987</v>
      </c>
      <c r="W107" s="163">
        <f>'291'!V108</f>
        <v>10926.300000000001</v>
      </c>
      <c r="Y107" s="27">
        <f>SUM(Y4:Y106)</f>
        <v>0</v>
      </c>
    </row>
    <row r="108" spans="1:25">
      <c r="G108" s="83">
        <f>E107+G107</f>
        <v>55623.3</v>
      </c>
      <c r="H108" s="55"/>
      <c r="I108" s="14">
        <f t="shared" ref="I108:Q108" si="5">G108+I107</f>
        <v>108170.3</v>
      </c>
      <c r="J108" s="55"/>
      <c r="K108" s="83">
        <f t="shared" si="5"/>
        <v>112361.03</v>
      </c>
      <c r="L108" s="55"/>
      <c r="M108" s="83">
        <f t="shared" si="5"/>
        <v>112361.03</v>
      </c>
      <c r="N108" s="55"/>
      <c r="O108" s="83">
        <f t="shared" si="5"/>
        <v>112361.03</v>
      </c>
      <c r="P108" s="55"/>
      <c r="Q108" s="83">
        <f t="shared" si="5"/>
        <v>118544.88</v>
      </c>
      <c r="R108" s="83"/>
      <c r="S108" s="164">
        <f>Q108+S107</f>
        <v>127618.77</v>
      </c>
      <c r="T108" s="54" t="s">
        <v>300</v>
      </c>
      <c r="U108" s="17"/>
    </row>
    <row r="109" spans="1:25">
      <c r="A109" s="17" t="s">
        <v>283</v>
      </c>
      <c r="C109" s="17" t="s">
        <v>284</v>
      </c>
      <c r="E109" s="17" t="s">
        <v>285</v>
      </c>
      <c r="G109" s="17" t="s">
        <v>286</v>
      </c>
      <c r="H109" s="54"/>
      <c r="I109" s="159">
        <f>1431.12+5364.64+4183.9+4310.37</f>
        <v>15290.029999999999</v>
      </c>
      <c r="J109" s="165" t="s">
        <v>287</v>
      </c>
      <c r="K109" s="1"/>
      <c r="L109" s="54"/>
      <c r="N109" s="54"/>
      <c r="Q109" s="107">
        <f>'291'!Q109</f>
        <v>45730</v>
      </c>
      <c r="R109" s="55"/>
      <c r="S109" s="170">
        <f>180719.52-S108</f>
        <v>53100.749999999985</v>
      </c>
      <c r="T109" s="162" t="s">
        <v>290</v>
      </c>
      <c r="U109" s="17"/>
    </row>
    <row r="110" spans="1:25">
      <c r="C110" s="1" t="s">
        <v>173</v>
      </c>
      <c r="F110" s="1"/>
      <c r="G110" s="1"/>
      <c r="H110" s="54"/>
      <c r="I110" s="54"/>
      <c r="J110" s="54"/>
      <c r="K110" s="1"/>
      <c r="L110" s="1"/>
      <c r="N110" s="54"/>
      <c r="R110" s="106"/>
      <c r="S110" s="7"/>
      <c r="T110" s="162"/>
    </row>
    <row r="111" spans="1:25">
      <c r="A111" s="127">
        <f>'291'!A115</f>
        <v>0</v>
      </c>
      <c r="B111" s="127"/>
      <c r="C111" s="127"/>
      <c r="D111" s="127"/>
      <c r="E111" s="127"/>
      <c r="F111" s="127"/>
      <c r="G111" s="127"/>
      <c r="H111" s="127"/>
      <c r="I111" s="127"/>
      <c r="J111" s="127"/>
      <c r="K111" s="127"/>
      <c r="L111" s="127"/>
      <c r="M111" s="127" t="str">
        <f>'291'!M115</f>
        <v>281α1 =  κ-18 μηνιαίο ΚΑΚΩΣ ζητούμενο (1998-10ος έως 2013-5ος) … υπάρχει κατάσταση &amp; πληρωμή {{{ ΦΥΣΙΚΑ και υπήρχε στην Αθήνα }}}</v>
      </c>
      <c r="N111" s="127"/>
      <c r="O111" s="127"/>
      <c r="P111" s="127"/>
      <c r="Q111" s="127"/>
      <c r="R111" s="127"/>
      <c r="S111" s="127"/>
      <c r="T111" s="127"/>
    </row>
    <row r="112" spans="1:25">
      <c r="A112" s="127">
        <f>'291'!A116</f>
        <v>0</v>
      </c>
      <c r="B112" s="127"/>
      <c r="C112" s="127"/>
      <c r="D112" s="127"/>
      <c r="E112" s="127"/>
      <c r="F112" s="127"/>
      <c r="G112" s="127"/>
      <c r="H112" s="127"/>
      <c r="I112" s="127"/>
      <c r="J112" s="127"/>
      <c r="K112" s="127"/>
      <c r="L112" s="127"/>
      <c r="M112" s="127"/>
      <c r="N112" s="127"/>
      <c r="O112" s="127"/>
      <c r="P112" s="127"/>
      <c r="Q112" s="127"/>
      <c r="R112" s="127"/>
      <c r="S112" s="127" t="str">
        <f>'291'!S116</f>
        <v>281α2 = κ-18 μηνιαίο ΚΑΚΩΣ ζητούμενο (1998-10ος έως 2013-5ος) … υπάρχει κατάσταση &amp; πληρωμή (υπό αναζήτηση) {{{ ΦΥΣΙΚΑ υπήρχε στην Αθήνα</v>
      </c>
      <c r="T112" s="127"/>
    </row>
    <row r="113" spans="1:20" s="11" customFormat="1">
      <c r="A113" s="127">
        <f>'291'!A117</f>
        <v>0</v>
      </c>
      <c r="B113" s="127"/>
      <c r="C113" s="127"/>
      <c r="D113" s="127"/>
      <c r="E113" s="127"/>
      <c r="F113" s="127"/>
      <c r="G113" s="127"/>
      <c r="H113" s="127"/>
      <c r="I113" s="127"/>
      <c r="J113" s="127"/>
      <c r="K113" s="127"/>
      <c r="L113" s="127"/>
      <c r="M113" s="127" t="str">
        <f>'291'!M117</f>
        <v>281-α3 = κ-18 ανά συμβόλαιο από πολίτη ΚΑΚΩΣ ζητούμενο (1998-8ος έως 1998-9ος) {{{υπάρχει η πληρωμή</v>
      </c>
      <c r="N113" s="127"/>
      <c r="O113" s="127"/>
      <c r="P113" s="127"/>
      <c r="Q113" s="127"/>
      <c r="R113" s="127"/>
      <c r="S113" s="127"/>
      <c r="T113" s="127"/>
    </row>
    <row r="114" spans="1:20" s="11" customFormat="1">
      <c r="A114" s="127">
        <f>'291'!A118</f>
        <v>0</v>
      </c>
      <c r="B114" s="127"/>
      <c r="C114" s="127"/>
      <c r="D114" s="127"/>
      <c r="E114" s="127"/>
      <c r="F114" s="127"/>
      <c r="G114" s="127"/>
      <c r="H114" s="127"/>
      <c r="I114" s="127"/>
      <c r="J114" s="127"/>
      <c r="K114" s="127"/>
      <c r="L114" s="127"/>
      <c r="M114" s="127"/>
      <c r="N114" s="127"/>
      <c r="O114" s="127"/>
      <c r="P114" s="127"/>
      <c r="Q114" s="127"/>
      <c r="R114" s="127"/>
      <c r="S114" s="127" t="str">
        <f>'291'!S118</f>
        <v>281-α4 = κ-18 ανά συμβόλαιο από πολίτη ΚΑΚΩΣ ζητούμενο (1998-8ος έως 1998-9ος) {υπό αναζήτηση} , [καταγραφή από σφραγίδες τελευταίας σελίδας ] {υπάρχει η πληρωμή</v>
      </c>
      <c r="T114" s="127"/>
    </row>
    <row r="115" spans="1:20">
      <c r="A115" s="11">
        <f>'291'!A119</f>
        <v>0</v>
      </c>
      <c r="B115" s="11"/>
      <c r="C115" s="11"/>
      <c r="D115" s="11"/>
      <c r="E115" s="11" t="str">
        <f>'291'!E119</f>
        <v>281β1 =  κ-15-17 μηνιαίο ΚΑΚΩΣ ζητούμενο (1998-10ος έως 2007-6ος) … υπάρχει κατάσταση &amp; πληρωμή {{{ ΦΥΣΙΚΑ και υπήρχε στην Αθήνα }}}</v>
      </c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</row>
    <row r="116" spans="1:20">
      <c r="A116" s="11">
        <f>'291'!A120</f>
        <v>0</v>
      </c>
      <c r="B116" s="11"/>
      <c r="C116" s="11"/>
      <c r="D116" s="11"/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36" t="str">
        <f>'291'!S120</f>
        <v>281β2 =  κ-15-17 μηνιαίο ΚΑΚΩΣ ζητούμενο (1998-10ος  έως 2007-6ος) … υπάρχει κατάσταση &amp; πληρωμή (υπό αναζήτηση)  {{{ ΦΥΣΙΚΑ υπήρχε στην Αθήνα</v>
      </c>
      <c r="T116" s="11"/>
    </row>
    <row r="117" spans="1:20">
      <c r="A117" s="11">
        <f>'291'!A121</f>
        <v>0</v>
      </c>
      <c r="B117" s="11"/>
      <c r="C117" s="11"/>
      <c r="D117" s="11"/>
      <c r="E117" s="11" t="str">
        <f>'291'!E121</f>
        <v>281γ1 = κ-15-17 [ΚΑΚΩΣ ζητούμενο , ανά συμβόλαιο (1998-8ος έως 1998-9ος &amp; 2007-7ος έως 2013-5ος) {{{υπάρχει η πληρωμή</v>
      </c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</row>
    <row r="118" spans="1:20">
      <c r="A118" s="11">
        <f>'291'!A122</f>
        <v>0</v>
      </c>
      <c r="B118" s="11"/>
      <c r="C118" s="11"/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36" t="str">
        <f>'291'!S122</f>
        <v>281γ2 = κ-15-17 [ΚΑΚΩΣ ζητούμενο , ανά συμβόλαιο (1998-8ος έως 1998-9ος &amp; 2007-7ος έως 2013-5ος) ,(πληρωμή υπό αναζήτηση)</v>
      </c>
      <c r="T118" s="11"/>
    </row>
    <row r="119" spans="1:20">
      <c r="A119" s="11">
        <f>'291'!A123</f>
        <v>0</v>
      </c>
      <c r="B119" s="11"/>
      <c r="C119" s="11"/>
      <c r="D119" s="11"/>
      <c r="E119" s="11"/>
      <c r="F119" s="11"/>
      <c r="G119" s="11"/>
      <c r="H119" s="11"/>
      <c r="I119" s="11"/>
      <c r="J119" s="11"/>
      <c r="K119" s="11"/>
      <c r="L119" s="11"/>
      <c r="M119" s="137" t="str">
        <f>'291'!M123</f>
        <v>281δ1 =  κ-18 {διπλοΠληρωμή &amp; με μηνιαία κατάσταση &amp; ανά συμβόλαιο από πολίτη} , (1998-10ος έως 2013-5ος) , {= κωδικός ''δίκη'' - *7*</v>
      </c>
      <c r="S119" s="11"/>
    </row>
    <row r="120" spans="1:20">
      <c r="A120" s="11">
        <f>'291'!A124</f>
        <v>0</v>
      </c>
      <c r="B120" s="11"/>
      <c r="C120" s="11"/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36" t="str">
        <f>'291'!S124</f>
        <v>δ2 = κ-18 {διπλοΠληρωμή &amp; με μηνιαία κατάσταση &amp; ανά συμβόλαιο από πολίτη} , (1998-10ος έως 2013-5ος) {{{υπό αναζήτηση}[καταγραφή από σφραγίδες τελευταίας σελίδας ] κωδικός ''δίκη'' - *7*</v>
      </c>
    </row>
    <row r="121" spans="1:20">
      <c r="A121" s="11">
        <f>'291'!A125</f>
        <v>0</v>
      </c>
      <c r="B121" s="11"/>
      <c r="C121" s="11"/>
      <c r="D121" s="11"/>
      <c r="E121" s="11"/>
      <c r="F121" s="11"/>
      <c r="G121" s="11"/>
      <c r="H121" s="11"/>
      <c r="I121" s="11"/>
      <c r="J121" s="11"/>
      <c r="K121" s="11"/>
      <c r="L121" s="11"/>
      <c r="M121" s="137" t="str">
        <f>'291'!M125</f>
        <v>281-δ3 =  κ-18 {διπλοΠληρωμή &amp; ανά συμβόλαιο από πολίτη &amp; με μηνιαία κατάσταση} , (1998-8ος έως 1998-9ος &amp; 2007-6ος έως 2013-5ος) , {= κωδικός ''δίκη'' - *7*</v>
      </c>
      <c r="S121" s="11"/>
    </row>
    <row r="122" spans="1:20">
      <c r="A122" s="11">
        <f>'291'!A126</f>
        <v>0</v>
      </c>
      <c r="B122" s="11"/>
      <c r="C122" s="11"/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36" t="str">
        <f>'291'!S126</f>
        <v>281δ4 =  κ-18 {διπλοΠληρωμή &amp; ανά συμβόλαιο από πολίτη &amp; με μηνιαία κατάσταση} , (1998-8ος έως 1998-9ος &amp; 2007-6ος έως 2013-5ος) , {υπό αναζήτηση} , {= κωδικός ''δίκη'' - *7*</v>
      </c>
    </row>
    <row r="123" spans="1:20">
      <c r="A123" s="11">
        <f>'291'!A127</f>
        <v>0</v>
      </c>
      <c r="B123" s="11"/>
      <c r="C123" s="11"/>
      <c r="D123" s="11"/>
      <c r="E123" s="11"/>
      <c r="F123" s="11"/>
      <c r="G123" s="11"/>
      <c r="H123" s="11"/>
      <c r="I123" s="11"/>
      <c r="J123" s="11"/>
      <c r="K123" s="137" t="str">
        <f>'291'!K127</f>
        <v>281ε1  =  κ-15-17 {διπλοΠληρωμή &amp; με μηνιαία κατάσταση &amp; ανά συμβόλαιο από πολίτη} , (1998-10ος έως 2007-6ος) , {= κωδικός ''δίκη'' - *7*</v>
      </c>
      <c r="L123" s="11"/>
      <c r="M123" s="54"/>
      <c r="S123" s="11"/>
    </row>
    <row r="124" spans="1:20">
      <c r="A124" s="11">
        <f>'291'!A128</f>
        <v>0</v>
      </c>
      <c r="B124" s="11"/>
      <c r="C124" s="11"/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36" t="str">
        <f>'291'!S128</f>
        <v>281ε2 =  κ-15-17 {διπλοΠληρωμή &amp; με μηνιαία κατάσταση &amp; ανά συμβόλαιο από πολίτη} , (1998-10ος έως 2007-6ος) , {υπό αναζήτηση} ,[καταγραφή από σφραγίδες τελευταίας σελίδας ] κωδικός ''δίκη'' - *7*</v>
      </c>
    </row>
    <row r="125" spans="1:20">
      <c r="A125" s="11">
        <f>'291'!A129</f>
        <v>0</v>
      </c>
      <c r="B125" s="11"/>
      <c r="C125" s="11"/>
      <c r="D125" s="11"/>
      <c r="E125" s="11"/>
      <c r="F125" s="11"/>
      <c r="G125" s="11"/>
      <c r="H125" s="11"/>
      <c r="I125" s="11"/>
      <c r="J125" s="11"/>
      <c r="K125" s="137" t="str">
        <f>'291'!K129</f>
        <v>281ε3 =  κ-15-17 {διπλοΠληρωμή &amp; ανά συμβόλαιο από πολίτη &amp; με μηνιαία κατάσταση} , (1998-8ος έως 1998-9ος) , {= κωδικός ''δίκη'' - *7*</v>
      </c>
      <c r="L125" s="54"/>
      <c r="S125" s="11"/>
    </row>
    <row r="126" spans="1:20">
      <c r="A126" s="11">
        <f>'291'!A130</f>
        <v>0</v>
      </c>
      <c r="E126" s="11"/>
      <c r="G126" s="1"/>
      <c r="H126" s="1"/>
      <c r="I126" s="1"/>
      <c r="J126" s="1"/>
      <c r="K126" s="1"/>
      <c r="L126" s="54"/>
      <c r="S126" s="136" t="s">
        <v>208</v>
      </c>
    </row>
    <row r="127" spans="1:20">
      <c r="A127" s="11">
        <f>'291'!A131</f>
        <v>0</v>
      </c>
      <c r="B127" s="11"/>
      <c r="C127" s="11"/>
      <c r="D127" s="11"/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36" t="str">
        <f>'291'!S131</f>
        <v>281ζ = κ-15-17 = κακώς ζητούμενο προς απόδοση (επί συμβολαίου) [= έχουν σίγουρα πληρωθεί ΑΛΛΙΩΣ ΔΕΝ ΘΑ ΜΕΤΑΓΡΑΦΟΝΤΑΝ από το υποθυκοφυλακείο</v>
      </c>
      <c r="T127" s="55"/>
    </row>
    <row r="128" spans="1:20">
      <c r="A128" s="11">
        <f>'291'!A132</f>
        <v>0</v>
      </c>
      <c r="B128" s="11"/>
      <c r="C128" s="11"/>
      <c r="D128" s="11"/>
      <c r="E128" s="11"/>
      <c r="F128" s="11"/>
      <c r="G128" s="11"/>
      <c r="H128" s="11"/>
      <c r="I128" s="11"/>
      <c r="J128" s="11"/>
      <c r="K128" s="137" t="str">
        <f>'291'!K132</f>
        <v>281θ = ΔΟΛΟΣ = κακώς ζητούμενο προς απόδοση  κ-15-17 = ενώ βλέπει πως πληρώθηκαν ποσά σε άλλο κωδικό τα καταπίνει</v>
      </c>
      <c r="L128" s="55"/>
      <c r="M128" s="11"/>
      <c r="N128" s="11"/>
      <c r="O128" s="11"/>
      <c r="P128" s="55"/>
      <c r="Q128" s="11"/>
      <c r="R128" s="11"/>
      <c r="S128" s="11"/>
      <c r="T128" s="55"/>
    </row>
    <row r="129" spans="1:20">
      <c r="A129" s="11">
        <f>'291'!A133</f>
        <v>0</v>
      </c>
      <c r="B129" s="11"/>
      <c r="C129" s="11"/>
      <c r="D129" s="11"/>
      <c r="E129" s="11"/>
      <c r="F129" s="11"/>
      <c r="G129" s="11"/>
      <c r="H129" s="11"/>
      <c r="I129" s="11"/>
      <c r="J129" s="11"/>
      <c r="K129" s="11"/>
      <c r="L129" s="11"/>
      <c r="M129" s="137" t="str">
        <f>'291'!M133</f>
        <v>281ι1α = κ-18 - υπερΠληρωμή {κωδικός δίκης = *4</v>
      </c>
    </row>
    <row r="130" spans="1:20">
      <c r="A130" s="11">
        <f>'291'!A134</f>
        <v>0</v>
      </c>
      <c r="B130" s="11"/>
      <c r="C130" s="11"/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37" t="str">
        <f>'291'!O134</f>
        <v>281ι1β = ΤΑΣ {πλήρωσε παραπάνω (=281ι1α*6/9)</v>
      </c>
    </row>
    <row r="131" spans="1:20">
      <c r="A131" s="11">
        <f>'291'!A135</f>
        <v>0</v>
      </c>
      <c r="B131" s="11"/>
      <c r="C131" s="11"/>
      <c r="D131" s="11"/>
      <c r="E131" s="11"/>
      <c r="F131" s="11"/>
      <c r="G131" s="11"/>
      <c r="H131" s="11"/>
      <c r="I131" s="11"/>
      <c r="J131" s="11"/>
      <c r="K131" s="137" t="str">
        <f>'291'!K135</f>
        <v>281ι2 = κ-15-17 {υπερΠληρωμή (κωδικός δίκης *4*</v>
      </c>
      <c r="L131" s="54"/>
    </row>
    <row r="132" spans="1:20" s="11" customFormat="1">
      <c r="A132" s="127">
        <f>'291'!A136</f>
        <v>0</v>
      </c>
      <c r="B132" s="127"/>
      <c r="C132" s="127"/>
      <c r="D132" s="127"/>
      <c r="E132" s="127"/>
      <c r="F132" s="139"/>
      <c r="G132" s="127"/>
      <c r="H132" s="127"/>
      <c r="I132" s="127"/>
      <c r="J132" s="127"/>
      <c r="K132" s="127"/>
      <c r="L132" s="140"/>
      <c r="M132" s="127" t="s">
        <v>148</v>
      </c>
      <c r="N132" s="127"/>
      <c r="O132" s="127"/>
      <c r="P132" s="140"/>
      <c r="Q132" s="127"/>
      <c r="R132" s="127"/>
      <c r="S132" s="127"/>
      <c r="T132" s="140"/>
    </row>
    <row r="133" spans="1:20">
      <c r="A133" s="11">
        <f>'291'!A137</f>
        <v>0</v>
      </c>
      <c r="B133" s="11"/>
      <c r="C133" s="11"/>
      <c r="D133" s="11"/>
      <c r="E133" s="137" t="str">
        <f>'291'!E137</f>
        <v xml:space="preserve">281λ = ΔΟΛΟΣ = μη καταγραφή πληρωμών Κ-29 ( έως 2013 - 5ο ) {στο πόρισμα ΠΡΟΣ ανακριτή </v>
      </c>
      <c r="G133" s="1"/>
      <c r="H133" s="1"/>
      <c r="I133" s="1"/>
      <c r="J133" s="1"/>
      <c r="K133" s="11"/>
      <c r="L133" s="54"/>
    </row>
    <row r="134" spans="1:20">
      <c r="A134" s="11">
        <f>'291'!A138</f>
        <v>0</v>
      </c>
      <c r="B134" s="11"/>
      <c r="C134" s="11"/>
      <c r="D134" s="11"/>
      <c r="E134" s="137" t="str">
        <f>'291'!E138</f>
        <v>281μ = κατασχέσεις  [έως 2013-5ο</v>
      </c>
      <c r="F134" s="11"/>
      <c r="G134" s="11"/>
      <c r="H134" s="1"/>
      <c r="I134" s="1"/>
      <c r="J134" s="1"/>
      <c r="K134" s="11"/>
      <c r="L134" s="54"/>
      <c r="M134" s="11"/>
    </row>
    <row r="135" spans="1:20" s="11" customFormat="1">
      <c r="A135" s="11">
        <f>'291'!A139</f>
        <v>0</v>
      </c>
      <c r="M135" s="137" t="str">
        <f>'291'!M139</f>
        <v>281ν1 =  κ-18 - υπερΠληρωμή [με κωδικό δίκης = **15**</v>
      </c>
      <c r="P135" s="55"/>
      <c r="T135" s="55"/>
    </row>
    <row r="136" spans="1:20" s="11" customFormat="1">
      <c r="A136" s="11">
        <f>'291'!A140</f>
        <v>0</v>
      </c>
      <c r="O136" s="137" t="str">
        <f>'291'!O140</f>
        <v>281ν2 =  ΤΑΣ - υπερΠληρωμή [με κωδικό δίκης = **15** {=281ν1*6/5</v>
      </c>
      <c r="P136" s="55"/>
      <c r="T136" s="55"/>
    </row>
    <row r="137" spans="1:20">
      <c r="A137" s="11">
        <f>'291'!A141</f>
        <v>0</v>
      </c>
      <c r="B137" s="11"/>
      <c r="C137" s="11"/>
      <c r="D137" s="11"/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37" t="str">
        <f>'291'!Q141</f>
        <v>281ξ1 =ΤΑΝ-κ18 = ΟΧΙ βεβαιώσεις πληρωμών γιά φορολογική χρήση 1998 έως 2013</v>
      </c>
    </row>
    <row r="138" spans="1:20">
      <c r="A138" s="11">
        <f>'291'!A142</f>
        <v>0</v>
      </c>
      <c r="B138" s="11"/>
      <c r="C138" s="11"/>
      <c r="D138" s="11"/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37" t="str">
        <f>'291'!Q142</f>
        <v>281ξ2 = ΤΑΣ = ΟΧΙ βεβαιώσεις πληρωμών γιά φορολογική χρήση 1998 έως 2013</v>
      </c>
    </row>
    <row r="139" spans="1:20">
      <c r="A139" s="11">
        <f>'291'!A143</f>
        <v>0</v>
      </c>
      <c r="B139" s="11"/>
      <c r="C139" s="11"/>
      <c r="D139" s="11"/>
      <c r="E139" s="11"/>
      <c r="F139" s="11"/>
      <c r="G139" s="11"/>
      <c r="H139" s="11"/>
      <c r="I139" s="11"/>
      <c r="J139" s="11"/>
      <c r="K139" s="137" t="str">
        <f>'291'!K143</f>
        <v>281ο = κ-15-17 = διπλοΠληρωμή [για την μεταγραφή (χαμένες παλιές πληρωμές) , {έως 2013-5ο</v>
      </c>
      <c r="L139" s="54"/>
      <c r="Q139" s="11"/>
    </row>
    <row r="140" spans="1:20">
      <c r="A140" s="11">
        <f>'291'!A144</f>
        <v>0</v>
      </c>
      <c r="B140" s="11"/>
      <c r="C140" s="11"/>
      <c r="D140" s="11"/>
      <c r="E140" s="11"/>
      <c r="F140" s="11"/>
      <c r="G140" s="11"/>
      <c r="H140" s="11"/>
      <c r="I140" s="11"/>
      <c r="J140" s="11"/>
      <c r="K140" s="137" t="str">
        <f>'291'!K144</f>
        <v xml:space="preserve">281ρ1 = κ-15 [πόρος 1,3% ΚΑΚΩΣ απαιτητός ΚΑΘΩΣ πληρωμή στην  Δ.Ο.Υ. </v>
      </c>
      <c r="L140" s="54"/>
    </row>
    <row r="141" spans="1:20">
      <c r="A141" s="11">
        <f>'291'!A145</f>
        <v>0</v>
      </c>
      <c r="B141" s="11"/>
      <c r="C141" s="11"/>
      <c r="D141" s="11"/>
      <c r="E141" s="11"/>
      <c r="F141" s="11"/>
      <c r="G141" s="11"/>
      <c r="H141" s="11"/>
      <c r="I141" s="11"/>
      <c r="J141" s="11"/>
      <c r="K141" s="137" t="str">
        <f>'291'!K145</f>
        <v>281ρ2 = κ-15 [= διπλοΠληρωμή 1,3% {&amp; μηνιαίως ή ανά συμβόλαιο &amp; στην Δ.Ο.Υ}]</v>
      </c>
      <c r="L141" s="54"/>
    </row>
    <row r="142" spans="1:20">
      <c r="A142" s="11"/>
      <c r="E142" s="32" t="s">
        <v>66</v>
      </c>
      <c r="G142" s="1"/>
      <c r="H142" s="1"/>
      <c r="I142" s="1"/>
      <c r="J142" s="1"/>
      <c r="K142" s="11"/>
      <c r="L142" s="54"/>
    </row>
    <row r="143" spans="1:20">
      <c r="A143" s="11">
        <f>'291'!A147</f>
        <v>0</v>
      </c>
      <c r="B143" s="11"/>
      <c r="C143" s="11"/>
      <c r="D143" s="11"/>
      <c r="E143" s="11"/>
      <c r="F143" s="11"/>
      <c r="G143" s="11"/>
      <c r="H143" s="11"/>
      <c r="I143" s="11"/>
      <c r="J143" s="11"/>
      <c r="K143" s="11"/>
      <c r="L143" s="11"/>
      <c r="M143" s="137" t="str">
        <f>'291'!M147</f>
        <v>281υ1 = κ-18 [διπλοΠληρωμή σε αγοραπωλησίες ΒΑΣΕΙ προσυμφώνου {= ΌΧΙ υπολογισμός αρραβώνα}</v>
      </c>
    </row>
    <row r="144" spans="1:20">
      <c r="A144" s="127">
        <f>'291'!A148</f>
        <v>0</v>
      </c>
      <c r="B144" s="127"/>
      <c r="C144" s="127"/>
      <c r="D144" s="127"/>
      <c r="E144" s="127"/>
      <c r="F144" s="139"/>
      <c r="G144" s="127"/>
      <c r="H144" s="127"/>
      <c r="I144" s="127"/>
      <c r="J144" s="127"/>
      <c r="K144" s="127"/>
      <c r="L144" s="140"/>
      <c r="M144" s="127"/>
      <c r="N144" s="127"/>
      <c r="O144" s="127" t="s">
        <v>230</v>
      </c>
    </row>
    <row r="145" spans="1:20">
      <c r="A145" s="11">
        <f>'291'!A149</f>
        <v>0</v>
      </c>
      <c r="B145" s="11"/>
      <c r="C145" s="11"/>
      <c r="D145" s="11"/>
      <c r="E145" s="11"/>
      <c r="F145" s="11"/>
      <c r="G145" s="11"/>
      <c r="H145" s="11"/>
      <c r="I145" s="11"/>
      <c r="J145" s="11"/>
      <c r="K145" s="11"/>
      <c r="L145" s="11"/>
      <c r="M145" s="137" t="str">
        <f>'291'!M149</f>
        <v>281φ1 = κ-18 -διπλοπληρωμή [(= 9% επί δικαιωμάτων) σε αγοραπωλησίες ΒΑΣΕΙ προσύμφωνου  του παππού</v>
      </c>
    </row>
    <row r="146" spans="1:20">
      <c r="A146" s="127">
        <f>'291'!A150</f>
        <v>0</v>
      </c>
      <c r="B146" s="127"/>
      <c r="C146" s="127"/>
      <c r="D146" s="127"/>
      <c r="E146" s="127"/>
      <c r="F146" s="127"/>
      <c r="G146" s="127"/>
      <c r="H146" s="127"/>
      <c r="I146" s="127"/>
      <c r="J146" s="127"/>
      <c r="K146" s="127"/>
      <c r="L146" s="127"/>
      <c r="M146" s="127"/>
      <c r="N146" s="127"/>
      <c r="O146" s="127" t="str">
        <f>'291'!O150</f>
        <v>281φ2 = ΤΑΣ - διπλοπληρωμή [(=6% επι των δικαιωμάτων) σε αγοραπωλησίες ΒΑΣΕΙ προσύμφωνου  του παππού</v>
      </c>
    </row>
    <row r="147" spans="1:20">
      <c r="A147" s="11">
        <f>'291'!A151</f>
        <v>0</v>
      </c>
      <c r="B147" s="11"/>
      <c r="C147" s="11"/>
      <c r="D147" s="11"/>
      <c r="E147" s="11"/>
      <c r="F147" s="11"/>
      <c r="G147" s="11"/>
      <c r="H147" s="11"/>
      <c r="I147" s="11"/>
      <c r="J147" s="11"/>
      <c r="K147" s="11"/>
      <c r="L147" s="136" t="s">
        <v>236</v>
      </c>
      <c r="M147" s="136" t="str">
        <f>'291'!M151</f>
        <v xml:space="preserve"> 281ω3α1 = διπλοπληρωμή ΤΑΝ σε αναλογικές ΒΑΣΕΙ προσυμφώνου παππού &amp; εκτέλεση από ΑΓΑΠΕ</v>
      </c>
    </row>
    <row r="148" spans="1:20">
      <c r="A148" s="11">
        <f>'291'!A152</f>
        <v>0</v>
      </c>
      <c r="B148" s="11"/>
      <c r="C148" s="11"/>
      <c r="D148" s="11"/>
      <c r="E148" s="11"/>
      <c r="F148" s="11"/>
      <c r="G148" s="11"/>
      <c r="H148" s="11"/>
      <c r="I148" s="11"/>
      <c r="J148" s="11"/>
      <c r="K148" s="11"/>
      <c r="L148" s="11"/>
      <c r="M148" s="11"/>
      <c r="N148" s="136" t="s">
        <v>236</v>
      </c>
      <c r="O148" s="136" t="str">
        <f>'291'!O152</f>
        <v xml:space="preserve"> 281ω3α2 = διπλοπληρωμή ΤΑΣ σε αναλογικές ΒΑΣΕΙ προσυμφώνου παππού &amp; εκτέλεση από ΑΓΑΠΕ {=281ω3α*6/9</v>
      </c>
    </row>
    <row r="149" spans="1:20">
      <c r="A149" s="127">
        <f>'291'!A153</f>
        <v>0</v>
      </c>
      <c r="B149" s="127"/>
      <c r="C149" s="127"/>
      <c r="D149" s="127"/>
      <c r="E149" s="127"/>
      <c r="F149" s="139"/>
      <c r="G149" s="127"/>
      <c r="H149" s="127"/>
      <c r="I149" s="127"/>
      <c r="J149" s="127"/>
      <c r="K149" s="127"/>
      <c r="L149" s="140"/>
      <c r="M149" s="127" t="s">
        <v>99</v>
      </c>
      <c r="N149" s="127"/>
      <c r="O149" s="127"/>
      <c r="P149" s="140"/>
      <c r="Q149" s="127"/>
      <c r="R149" s="127"/>
      <c r="S149" s="127"/>
      <c r="T149" s="140"/>
    </row>
    <row r="150" spans="1:20">
      <c r="A150" s="11">
        <f>'291'!A154</f>
        <v>0</v>
      </c>
      <c r="B150" s="11"/>
      <c r="C150" s="11"/>
      <c r="D150" s="11"/>
      <c r="E150" s="11" t="str">
        <f>'291'!E154</f>
        <v>282α2 = κ-15-17 [αθροιστικό στη σούμα</v>
      </c>
      <c r="G150" s="1"/>
      <c r="H150" s="1"/>
      <c r="I150" s="1"/>
      <c r="J150" s="1"/>
      <c r="K150" s="1"/>
      <c r="L150" s="54"/>
      <c r="M150" s="11"/>
      <c r="S150" s="11"/>
    </row>
    <row r="151" spans="1:20">
      <c r="A151" s="127">
        <f>'291'!A155</f>
        <v>0</v>
      </c>
      <c r="B151" s="127"/>
      <c r="C151" s="127"/>
      <c r="D151" s="127"/>
      <c r="E151" s="127"/>
      <c r="F151" s="139"/>
      <c r="G151" s="127"/>
      <c r="H151" s="127"/>
      <c r="I151" s="127"/>
      <c r="J151" s="127"/>
      <c r="K151" s="127"/>
      <c r="L151" s="140"/>
      <c r="M151" s="127" t="s">
        <v>101</v>
      </c>
      <c r="N151" s="127"/>
      <c r="O151" s="127"/>
      <c r="P151" s="140"/>
      <c r="Q151" s="127"/>
      <c r="R151" s="127"/>
      <c r="S151" s="127"/>
      <c r="T151" s="140"/>
    </row>
    <row r="152" spans="1:20">
      <c r="A152" s="11">
        <f>'291'!A156</f>
        <v>0</v>
      </c>
      <c r="B152" s="11"/>
      <c r="C152" s="11"/>
      <c r="D152" s="11"/>
      <c r="E152" s="11" t="str">
        <f>'291'!E156</f>
        <v>282β2 = κ-15-17 [στην εξαγωγή ταμείων</v>
      </c>
      <c r="G152" s="1"/>
      <c r="H152" s="1"/>
      <c r="I152" s="1"/>
      <c r="J152" s="1"/>
      <c r="K152" s="1"/>
      <c r="L152" s="54"/>
      <c r="M152" s="11"/>
      <c r="S152" s="11"/>
    </row>
    <row r="153" spans="1:20">
      <c r="A153" s="127">
        <f>'291'!A157</f>
        <v>0</v>
      </c>
      <c r="B153" s="127"/>
      <c r="C153" s="127"/>
      <c r="D153" s="127"/>
      <c r="E153" s="127"/>
      <c r="F153" s="139"/>
      <c r="G153" s="127"/>
      <c r="H153" s="127"/>
      <c r="I153" s="127"/>
      <c r="J153" s="127"/>
      <c r="K153" s="127"/>
      <c r="L153" s="140"/>
      <c r="M153" s="127" t="s">
        <v>103</v>
      </c>
      <c r="N153" s="127"/>
      <c r="O153" s="127"/>
      <c r="P153" s="140"/>
      <c r="Q153" s="127"/>
      <c r="R153" s="127"/>
      <c r="S153" s="127"/>
      <c r="T153" s="140"/>
    </row>
    <row r="154" spans="1:20">
      <c r="A154" s="11">
        <f>'291'!A158</f>
        <v>0</v>
      </c>
      <c r="B154" s="11"/>
      <c r="C154" s="11"/>
      <c r="D154" s="11"/>
      <c r="E154" s="11" t="str">
        <f>'291'!E158</f>
        <v>282δ = κ-15-17 [λάθος πράξη με συνέπεια λανθασμένο απαιτητό ποσό</v>
      </c>
      <c r="G154" s="1"/>
      <c r="H154" s="1"/>
      <c r="I154" s="1"/>
      <c r="J154" s="1"/>
      <c r="K154" s="1"/>
      <c r="L154" s="54"/>
      <c r="M154" s="11"/>
      <c r="S154" s="11"/>
    </row>
    <row r="155" spans="1:20">
      <c r="A155" s="127">
        <f>'291'!A159</f>
        <v>0</v>
      </c>
      <c r="B155" s="127"/>
      <c r="C155" s="127"/>
      <c r="D155" s="127"/>
      <c r="E155" s="127"/>
      <c r="F155" s="139"/>
      <c r="G155" s="127"/>
      <c r="H155" s="127"/>
      <c r="I155" s="127"/>
      <c r="J155" s="127"/>
      <c r="K155" s="127"/>
      <c r="L155" s="140"/>
      <c r="M155" s="127" t="s">
        <v>105</v>
      </c>
      <c r="N155" s="127"/>
      <c r="O155" s="127"/>
      <c r="P155" s="140"/>
      <c r="Q155" s="127"/>
      <c r="R155" s="127"/>
      <c r="S155" s="127"/>
      <c r="T155" s="140"/>
    </row>
    <row r="156" spans="1:20">
      <c r="A156" s="11">
        <f>'291'!A160</f>
        <v>0</v>
      </c>
      <c r="B156" s="11"/>
      <c r="C156" s="11"/>
      <c r="D156" s="11"/>
      <c r="E156" s="11" t="str">
        <f>'291'!E160</f>
        <v>282ζ = κ-15-17 [καταχώρηση λάθος ποσού πράξης</v>
      </c>
      <c r="G156" s="1"/>
      <c r="H156" s="1"/>
      <c r="I156" s="1"/>
      <c r="J156" s="1"/>
      <c r="K156" s="1"/>
      <c r="L156" s="54"/>
      <c r="M156" s="11"/>
      <c r="S156" s="11"/>
    </row>
    <row r="157" spans="1:20">
      <c r="A157" s="127">
        <f>'291'!A161</f>
        <v>0</v>
      </c>
      <c r="B157" s="127"/>
      <c r="C157" s="127"/>
      <c r="D157" s="127"/>
      <c r="E157" s="127"/>
      <c r="F157" s="139"/>
      <c r="G157" s="127"/>
      <c r="H157" s="127"/>
      <c r="I157" s="127"/>
      <c r="J157" s="127"/>
      <c r="K157" s="127"/>
      <c r="L157" s="140"/>
      <c r="M157" s="127" t="s">
        <v>107</v>
      </c>
      <c r="N157" s="127"/>
      <c r="O157" s="127"/>
      <c r="P157" s="140"/>
      <c r="Q157" s="127"/>
      <c r="R157" s="127"/>
      <c r="S157" s="127"/>
      <c r="T157" s="140"/>
    </row>
    <row r="158" spans="1:20">
      <c r="A158" s="11">
        <f>'291'!A162</f>
        <v>0</v>
      </c>
      <c r="B158" s="11"/>
      <c r="C158" s="11"/>
      <c r="D158" s="11"/>
      <c r="E158" s="11" t="str">
        <f>'291'!E162</f>
        <v>282θ = κ-15-17 [επαγγελματικό λάθος ελεγκτή = κακώς ζητούμενα</v>
      </c>
      <c r="G158" s="1"/>
      <c r="H158" s="1"/>
      <c r="I158" s="1"/>
      <c r="J158" s="1"/>
      <c r="K158" s="1"/>
      <c r="L158" s="54"/>
      <c r="M158" s="11"/>
      <c r="S158" s="11"/>
    </row>
    <row r="159" spans="1:20">
      <c r="A159" s="127">
        <f>'291'!A163</f>
        <v>0</v>
      </c>
      <c r="B159" s="127"/>
      <c r="C159" s="127"/>
      <c r="D159" s="127"/>
      <c r="E159" s="127"/>
      <c r="F159" s="139"/>
      <c r="G159" s="127"/>
      <c r="H159" s="127"/>
      <c r="I159" s="127"/>
      <c r="J159" s="127"/>
      <c r="K159" s="127"/>
      <c r="L159" s="140"/>
      <c r="M159" s="127" t="s">
        <v>109</v>
      </c>
      <c r="N159" s="127"/>
      <c r="O159" s="127"/>
      <c r="P159" s="140"/>
      <c r="Q159" s="127"/>
      <c r="R159" s="127"/>
      <c r="S159" s="127"/>
      <c r="T159" s="140"/>
    </row>
    <row r="160" spans="1:20">
      <c r="A160" s="11">
        <f>'291'!A164</f>
        <v>0</v>
      </c>
      <c r="B160" s="11"/>
      <c r="C160" s="11"/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47" t="str">
        <f>'291'!S164</f>
        <v>282κ = κ-15-17-18 [στο συνολικό ποσό πορίσματος προς ανακριτή</v>
      </c>
      <c r="T160" s="11"/>
    </row>
    <row r="161" spans="1:20">
      <c r="A161" s="127">
        <f>'291'!A165</f>
        <v>0</v>
      </c>
      <c r="B161" s="127"/>
      <c r="C161" s="127"/>
      <c r="D161" s="127"/>
      <c r="E161" s="127"/>
      <c r="F161" s="139"/>
      <c r="G161" s="127"/>
      <c r="H161" s="127"/>
      <c r="I161" s="127"/>
      <c r="J161" s="127"/>
      <c r="K161" s="127"/>
      <c r="L161" s="140"/>
      <c r="M161" s="127" t="s">
        <v>70</v>
      </c>
      <c r="N161" s="127"/>
      <c r="O161" s="127"/>
      <c r="P161" s="140"/>
      <c r="Q161" s="127"/>
      <c r="R161" s="127"/>
      <c r="S161" s="127"/>
      <c r="T161" s="140"/>
    </row>
    <row r="162" spans="1:20">
      <c r="A162" s="127">
        <f>'291'!A166</f>
        <v>0</v>
      </c>
      <c r="B162" s="127"/>
      <c r="C162" s="127"/>
      <c r="D162" s="127"/>
      <c r="E162" s="127"/>
      <c r="F162" s="139"/>
      <c r="G162" s="127"/>
      <c r="H162" s="127"/>
      <c r="I162" s="127"/>
      <c r="J162" s="127"/>
      <c r="K162" s="127"/>
      <c r="L162" s="140"/>
      <c r="M162" s="127" t="s">
        <v>111</v>
      </c>
      <c r="N162" s="127"/>
      <c r="O162" s="127"/>
      <c r="P162" s="140"/>
      <c r="Q162" s="127"/>
      <c r="R162" s="127"/>
      <c r="S162" s="127"/>
      <c r="T162" s="140"/>
    </row>
    <row r="163" spans="1:20">
      <c r="A163" s="11">
        <f>'291'!A167</f>
        <v>0</v>
      </c>
      <c r="B163" s="11"/>
      <c r="C163" s="11"/>
      <c r="D163" s="11"/>
      <c r="E163" s="11" t="str">
        <f>'291'!E167</f>
        <v>282μ2 = κ-15-17 [ΔΕΝ υπολόγισε σωστά το αρχικό μίσθωμα</v>
      </c>
      <c r="G163" s="1"/>
      <c r="H163" s="1"/>
      <c r="I163" s="1"/>
      <c r="J163" s="1"/>
      <c r="K163" s="1"/>
      <c r="L163" s="54"/>
    </row>
    <row r="164" spans="1:20">
      <c r="A164" s="127">
        <f>'291'!A168</f>
        <v>0</v>
      </c>
      <c r="B164" s="127"/>
      <c r="C164" s="127"/>
      <c r="D164" s="127"/>
      <c r="E164" s="127"/>
      <c r="F164" s="139"/>
      <c r="G164" s="127"/>
      <c r="H164" s="127"/>
      <c r="I164" s="127"/>
      <c r="J164" s="127"/>
      <c r="K164" s="127"/>
      <c r="L164" s="140"/>
      <c r="M164" s="127" t="s">
        <v>155</v>
      </c>
      <c r="N164" s="127"/>
      <c r="O164" s="127"/>
      <c r="P164" s="140"/>
      <c r="Q164" s="127"/>
      <c r="R164" s="127"/>
      <c r="S164" s="127"/>
      <c r="T164" s="140"/>
    </row>
    <row r="165" spans="1:20">
      <c r="A165" s="11">
        <f>'291'!A169</f>
        <v>0</v>
      </c>
      <c r="B165" s="11"/>
      <c r="C165" s="11"/>
      <c r="D165" s="11"/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37" t="str">
        <f>'291'!Q169</f>
        <v>283θ =ΤΑΝ-ΤΑΣ χαρτόσημα ΣΕ αιτήσεις [προς μεταγραφή {στο αρχείο</v>
      </c>
    </row>
    <row r="166" spans="1:20">
      <c r="A166" s="11">
        <f>'291'!A170</f>
        <v>0</v>
      </c>
      <c r="B166" s="11"/>
      <c r="C166" s="11"/>
      <c r="D166" s="11"/>
      <c r="E166" s="11"/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37" t="str">
        <f>'291'!Q170</f>
        <v>283σ11β = = πούλια (υπερβάλλοντα ΤΑΧΔΙΚ)  (ΧΩΡΙΣ τιμολόγιο αγοράς = έξοδο) , αντί στο πορτοφόλι , ΧΑΡΤΟΣΗΜΑΣΜΕΝΑ στο συμβόλαιο (1998-2002)</v>
      </c>
    </row>
    <row r="167" spans="1:20">
      <c r="A167" s="11">
        <f>'291'!A171</f>
        <v>0</v>
      </c>
      <c r="B167" s="11"/>
      <c r="C167" s="11"/>
      <c r="D167" s="11"/>
      <c r="E167" s="11"/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37" t="str">
        <f>'291'!Q171</f>
        <v>283σ11γ = πούλια (3.600)  (ΧΩΡΙΣ τιμολόγιο αγοράς = έξοδο) , αντί στο πορτοφόλι , ΧΑΡΤΟΣΗΜΑΣΜΕΝΑ στο συμβόλαιο (1998-2002)</v>
      </c>
    </row>
    <row r="168" spans="1:20">
      <c r="A168" s="11">
        <f>'291'!A172</f>
        <v>0</v>
      </c>
      <c r="B168" s="11"/>
      <c r="C168" s="11"/>
      <c r="D168" s="11"/>
      <c r="E168" s="11"/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37" t="str">
        <f>'291'!Q172</f>
        <v>283σ11δ1 = πούλια ΤΑΝ - ΤΑΣ  (ΧΩΡΙΣ τιμολόγιο αγοράς = έξοδο) , ΧΑΡΤΟΣΗΜΑΣΜΕΝΑ στο συμβόλαιο (1998-2003) …. =ΤΑΜΕΙΑ-283σ11δ1</v>
      </c>
    </row>
    <row r="169" spans="1:20">
      <c r="A169" s="11">
        <f>'291'!A173</f>
        <v>0</v>
      </c>
      <c r="B169" s="11"/>
      <c r="C169" s="11"/>
      <c r="D169" s="11"/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37" t="str">
        <f>'291'!Q173</f>
        <v>283σ11δ2 = πούλια (διπλοΠληρωμή ΤΑΝ - ΤΑΣ)  (ΧΩΡΙΣ τιμολόγιο αγοράς = έξοδο) , &amp; κατάσταση &amp; ΧΑΡΤΟΣΗΜΑΣΜΕΝΑ στο συμβόλαιο (1998-2003) …. =ΤΑΜΕΙΑ-283σ11δ2</v>
      </c>
    </row>
    <row r="170" spans="1:20">
      <c r="A170" s="11">
        <f>'291'!A174</f>
        <v>0</v>
      </c>
      <c r="B170" s="11"/>
      <c r="C170" s="11"/>
      <c r="D170" s="11"/>
      <c r="E170" s="11"/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37" t="str">
        <f>'291'!Q174</f>
        <v>283σ11ζ = πούλια (διπλοΠληρωμή ''κινητόν επίσημα'')  (ΧΩΡΙΣ τιμολόγιο αγοράς = έξοδο) , ΧΑΡΤΟΣΗΜΑΣΜΕΝΑ στο συμβόλαιο (1998-2002)</v>
      </c>
    </row>
    <row r="171" spans="1:20">
      <c r="A171" s="11">
        <f>'291'!A175</f>
        <v>0</v>
      </c>
      <c r="B171" s="11"/>
      <c r="C171" s="11"/>
      <c r="D171" s="11"/>
      <c r="E171" s="11"/>
      <c r="F171" s="11"/>
      <c r="G171" s="11"/>
      <c r="H171" s="11"/>
      <c r="I171" s="11"/>
      <c r="J171" s="11"/>
      <c r="K171" s="11"/>
      <c r="L171" s="11"/>
      <c r="M171" s="137" t="str">
        <f>'291'!M175</f>
        <v>286α1 = κ-18 [πληρωμές για 2ο 6μηνο 2016</v>
      </c>
      <c r="N171" s="11"/>
      <c r="O171" s="11"/>
      <c r="P171" s="55"/>
      <c r="Q171" s="11"/>
      <c r="R171" s="11"/>
      <c r="S171" s="11"/>
      <c r="T171" s="55"/>
    </row>
    <row r="172" spans="1:20">
      <c r="A172" s="11">
        <f>'291'!A176</f>
        <v>0</v>
      </c>
      <c r="B172" s="11"/>
      <c r="C172" s="11"/>
      <c r="D172" s="11"/>
      <c r="E172" s="11"/>
      <c r="F172" s="11"/>
      <c r="G172" s="11"/>
      <c r="H172" s="11"/>
      <c r="I172" s="11"/>
      <c r="J172" s="11"/>
      <c r="K172" s="11"/>
      <c r="L172" s="11"/>
      <c r="M172" s="11"/>
      <c r="N172" s="11"/>
      <c r="O172" s="137" t="str">
        <f>'291'!O176</f>
        <v>286α2 = ΤΑΣ [πληρωμές για 2ο 6μηνο 2016</v>
      </c>
      <c r="P172" s="55"/>
      <c r="Q172" s="11"/>
      <c r="R172" s="11"/>
      <c r="S172" s="11"/>
      <c r="T172" s="55"/>
    </row>
    <row r="173" spans="1:20">
      <c r="A173" s="127">
        <f>'291'!A177</f>
        <v>0</v>
      </c>
      <c r="B173" s="127"/>
      <c r="C173" s="127"/>
      <c r="D173" s="127"/>
      <c r="E173" s="127"/>
      <c r="F173" s="127"/>
      <c r="G173" s="127"/>
      <c r="H173" s="127"/>
      <c r="I173" s="127"/>
      <c r="J173" s="127"/>
      <c r="K173" s="127"/>
      <c r="L173" s="127"/>
      <c r="M173" s="127" t="str">
        <f>'291'!M177</f>
        <v>286β1 = κ-18 - αιωρούμενες πληρωμές  (XLs - εθνικης) , (2012 έως 2017)</v>
      </c>
      <c r="N173" s="127"/>
      <c r="O173" s="127"/>
      <c r="P173" s="140"/>
      <c r="Q173" s="127"/>
      <c r="R173" s="127"/>
      <c r="S173" s="127"/>
      <c r="T173" s="140"/>
    </row>
    <row r="174" spans="1:20">
      <c r="A174" s="11">
        <f>'291'!A178</f>
        <v>0</v>
      </c>
      <c r="B174" s="11"/>
      <c r="C174" s="11"/>
      <c r="D174" s="11"/>
      <c r="E174" s="11"/>
      <c r="F174" s="11"/>
      <c r="G174" s="137" t="str">
        <f>'291'!G178</f>
        <v>286β2 = κ-15-17 -αιωρούμενες πληρωμές  (XLs - εθνικης) , (2012 έως 2017)</v>
      </c>
      <c r="H174" s="11"/>
      <c r="I174" s="11"/>
      <c r="J174" s="11"/>
      <c r="K174" s="11"/>
      <c r="L174" s="55"/>
      <c r="M174" s="11"/>
      <c r="N174" s="11"/>
      <c r="O174" s="11"/>
      <c r="P174" s="55"/>
      <c r="Q174" s="11"/>
      <c r="R174" s="11"/>
      <c r="S174" s="11"/>
      <c r="T174" s="55"/>
    </row>
    <row r="175" spans="1:20">
      <c r="A175" s="11">
        <f>'291'!A179</f>
        <v>0</v>
      </c>
      <c r="B175" s="11"/>
      <c r="C175" s="11"/>
      <c r="D175" s="11"/>
      <c r="E175" s="11"/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37" t="str">
        <f>'291'!Q179</f>
        <v>286γ1 = κ-15-17 - αταυτοποίητες πληρωμές  (XLs - εθνικης) , (2012 έως 2017)</v>
      </c>
    </row>
    <row r="176" spans="1:20">
      <c r="A176" s="127">
        <f>'291'!A180</f>
        <v>0</v>
      </c>
      <c r="B176" s="127"/>
      <c r="C176" s="127"/>
      <c r="D176" s="127"/>
      <c r="E176" s="127"/>
      <c r="F176" s="127"/>
      <c r="G176" s="127"/>
      <c r="H176" s="127"/>
      <c r="I176" s="127"/>
      <c r="J176" s="127"/>
      <c r="K176" s="127"/>
      <c r="L176" s="127"/>
      <c r="M176" s="127"/>
      <c r="N176" s="127"/>
      <c r="O176" s="127"/>
      <c r="P176" s="127"/>
      <c r="Q176" s="127" t="str">
        <f>'291'!Q180</f>
        <v>286γ2 = κ-18 - αταυτοποίητες πληρωμές  ΑΝΑ συμβόλαιο (XLs - εθνικης) , (2012 έως 2017)</v>
      </c>
      <c r="R176" s="127"/>
      <c r="S176" s="127"/>
      <c r="T176" s="140"/>
    </row>
    <row r="177" spans="1:20">
      <c r="A177" s="11">
        <f>'291'!A181</f>
        <v>0</v>
      </c>
      <c r="B177" s="11"/>
      <c r="C177" s="11"/>
      <c r="D177" s="11"/>
      <c r="E177" s="11"/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1"/>
      <c r="R177" s="11"/>
      <c r="S177" s="11" t="str">
        <f>'291'!S181</f>
        <v>287α = νομικός σου λέει = ΠΛΗΡΩΝΕ κ-18 + ΤΑΣ</v>
      </c>
    </row>
    <row r="178" spans="1:20">
      <c r="A178" s="11">
        <f>'291'!A182</f>
        <v>0</v>
      </c>
      <c r="B178" s="11"/>
      <c r="C178" s="11"/>
      <c r="D178" s="11"/>
      <c r="E178" s="11"/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 t="str">
        <f>'291'!S182</f>
        <v>287α2β = ΑΝ ρυθμίσεις -ΤΑΣ -κ-18 -κλπ μαλακίες τα δίναμε π.χ. σε μηνιαίες κ-15-17 {έως 2017/6ο</v>
      </c>
    </row>
    <row r="179" spans="1:20">
      <c r="A179" s="11">
        <f>'291'!A184</f>
        <v>0</v>
      </c>
      <c r="B179" s="11"/>
      <c r="C179" s="11"/>
      <c r="D179" s="11"/>
      <c r="E179" s="11"/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  <c r="R179" s="11"/>
      <c r="S179" s="137" t="str">
        <f>'291'!S184</f>
        <v>287ε2α = κ-15-17 μηνιαία ΜΕ κατάσταση [=χύμα στο κύμα ΑΛΛΑ πάντα πλήρωνε το πιο παλιό ΚΑΙ πάντα πλήρωνε ΌΛΑ τα ταμεία του μηνός … [ ΦΥΣΙΚΑ και υπήρχαν στην Αθήνα ]</v>
      </c>
    </row>
    <row r="180" spans="1:20">
      <c r="A180" s="11">
        <f>'291'!A185</f>
        <v>0</v>
      </c>
      <c r="B180" s="11"/>
      <c r="C180" s="11"/>
      <c r="D180" s="11"/>
      <c r="E180" s="11"/>
      <c r="F180" s="11"/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  <c r="R180" s="11"/>
      <c r="S180" s="137" t="str">
        <f>'291'!S185</f>
        <v xml:space="preserve">287ε2β = κ-15-17 ΑΝΑ συμβόλαιο [=χύμα στο κύμα ΑΛΛΑ πάντα πλήρωνε το πιο παλιό ΚΑΙ πάντα πλήρωνε ΌΛΑ τα ταμεία επί των συμβολαίων </v>
      </c>
    </row>
    <row r="181" spans="1:20">
      <c r="A181" s="127">
        <f>'291'!A186</f>
        <v>0</v>
      </c>
      <c r="B181" s="127"/>
      <c r="C181" s="127"/>
      <c r="D181" s="127"/>
      <c r="E181" s="127"/>
      <c r="F181" s="127"/>
      <c r="G181" s="127"/>
      <c r="H181" s="127"/>
      <c r="I181" s="127"/>
      <c r="J181" s="127"/>
      <c r="K181" s="127"/>
      <c r="L181" s="127"/>
      <c r="M181" s="127"/>
      <c r="N181" s="127"/>
      <c r="O181" s="127"/>
      <c r="P181" s="127"/>
      <c r="Q181" s="127"/>
      <c r="R181" s="127"/>
      <c r="S181" s="127" t="str">
        <f>'291'!S186</f>
        <v>287η1β = κ-15-17 [πληρωμές ΣΕ υποχρεώσεις αντικατασταθέντος συμβολαιογράφου</v>
      </c>
    </row>
    <row r="182" spans="1:20">
      <c r="A182" s="127">
        <f>'291'!A187</f>
        <v>0</v>
      </c>
      <c r="B182" s="127"/>
      <c r="C182" s="127"/>
      <c r="D182" s="127"/>
      <c r="E182" s="127"/>
      <c r="F182" s="127"/>
      <c r="G182" s="127"/>
      <c r="H182" s="127"/>
      <c r="I182" s="127"/>
      <c r="J182" s="127"/>
      <c r="K182" s="127"/>
      <c r="L182" s="127"/>
      <c r="M182" s="127"/>
      <c r="N182" s="127"/>
      <c r="O182" s="127"/>
      <c r="P182" s="127"/>
      <c r="Q182" s="127"/>
      <c r="R182" s="127"/>
      <c r="S182" s="127" t="str">
        <f>'291'!S187</f>
        <v>287η1γ = κ-18  [πληρωμές ΣΕ υποχρεώσεις αντικατασταθέντος συμβολαιογράφου</v>
      </c>
    </row>
    <row r="183" spans="1:20">
      <c r="A183" s="127">
        <f>'291'!A188</f>
        <v>0</v>
      </c>
      <c r="B183" s="127"/>
      <c r="C183" s="127"/>
      <c r="D183" s="127"/>
      <c r="E183" s="127"/>
      <c r="F183" s="127"/>
      <c r="G183" s="127"/>
      <c r="H183" s="127"/>
      <c r="I183" s="127"/>
      <c r="J183" s="127"/>
      <c r="K183" s="127"/>
      <c r="L183" s="127"/>
      <c r="M183" s="127"/>
      <c r="N183" s="127"/>
      <c r="O183" s="127"/>
      <c r="P183" s="127"/>
      <c r="Q183" s="127" t="str">
        <f>'291'!Q188</f>
        <v>287θ1β = κ-15-17 [διπλοΠληρωμή ΣΕ υποχρεώσεις αντικατασταθέντος συμβολαιογράφου</v>
      </c>
      <c r="S183" s="11"/>
    </row>
    <row r="184" spans="1:20">
      <c r="A184" s="127">
        <f>'291'!A189</f>
        <v>0</v>
      </c>
      <c r="B184" s="127"/>
      <c r="C184" s="127"/>
      <c r="D184" s="127"/>
      <c r="E184" s="127"/>
      <c r="F184" s="127"/>
      <c r="G184" s="127"/>
      <c r="H184" s="127"/>
      <c r="I184" s="127"/>
      <c r="J184" s="127"/>
      <c r="K184" s="127"/>
      <c r="L184" s="127"/>
      <c r="M184" s="127"/>
      <c r="N184" s="127"/>
      <c r="O184" s="127"/>
      <c r="P184" s="127"/>
      <c r="Q184" s="127" t="str">
        <f>'291'!Q189</f>
        <v>287θ1γ = κ-18 [διπλοΠληρωμή ΣΕ υποχρεώσεις αντικατασταθέντος συμβολαιογράφου</v>
      </c>
      <c r="S184" s="11"/>
    </row>
    <row r="185" spans="1:20">
      <c r="A185" s="127">
        <f>'291'!A190</f>
        <v>0</v>
      </c>
      <c r="B185" s="127"/>
      <c r="C185" s="127"/>
      <c r="D185" s="127"/>
      <c r="E185" s="127"/>
      <c r="F185" s="127"/>
      <c r="G185" s="127"/>
      <c r="H185" s="127"/>
      <c r="I185" s="127"/>
      <c r="J185" s="127"/>
      <c r="K185" s="127"/>
      <c r="L185" s="127"/>
      <c r="M185" s="127"/>
      <c r="N185" s="127"/>
      <c r="O185" s="127"/>
      <c r="P185" s="127"/>
      <c r="Q185" s="127" t="str">
        <f>'291'!Q190</f>
        <v>287θ2β = υπερΠληρωμή κ-15-17 αντικατασταθέντος συμβολαιογράφου</v>
      </c>
      <c r="S185" s="11"/>
    </row>
    <row r="186" spans="1:20">
      <c r="A186" s="127">
        <f>'291'!A191</f>
        <v>0</v>
      </c>
      <c r="B186" s="127"/>
      <c r="C186" s="127"/>
      <c r="D186" s="127"/>
      <c r="E186" s="127"/>
      <c r="F186" s="127"/>
      <c r="G186" s="127"/>
      <c r="H186" s="127"/>
      <c r="I186" s="127"/>
      <c r="J186" s="127"/>
      <c r="K186" s="127"/>
      <c r="L186" s="127"/>
      <c r="M186" s="127"/>
      <c r="N186" s="127"/>
      <c r="O186" s="127"/>
      <c r="P186" s="127"/>
      <c r="Q186" s="127" t="str">
        <f>'291'!Q191</f>
        <v>287θ2γ = υπερΠληρωμή κ-18 αντικατασταθέντος συμβολαιογράφου</v>
      </c>
      <c r="S186" s="11"/>
    </row>
    <row r="187" spans="1:20">
      <c r="A187" s="127" t="str">
        <f>'291'!A192</f>
        <v>287ι = μετακύληση υποχρεώσεων</v>
      </c>
      <c r="B187" s="140"/>
      <c r="C187" s="127"/>
      <c r="D187" s="127"/>
      <c r="E187" s="32" t="s">
        <v>63</v>
      </c>
      <c r="F187" s="66"/>
      <c r="G187" s="11"/>
      <c r="H187" s="127"/>
      <c r="I187" s="127"/>
      <c r="J187" s="127"/>
      <c r="K187" s="127"/>
      <c r="L187" s="140"/>
      <c r="M187" s="127"/>
      <c r="N187" s="127"/>
      <c r="O187" s="127"/>
      <c r="P187" s="140"/>
      <c r="Q187" s="127"/>
      <c r="R187" s="127"/>
      <c r="S187" s="127"/>
      <c r="T187" s="140"/>
    </row>
    <row r="188" spans="1:20">
      <c r="A188" s="127">
        <f>'291'!A193</f>
        <v>0</v>
      </c>
      <c r="B188" s="127"/>
      <c r="C188" s="127"/>
      <c r="D188" s="127"/>
      <c r="E188" s="127"/>
      <c r="F188" s="127"/>
      <c r="G188" s="127"/>
      <c r="H188" s="127"/>
      <c r="I188" s="127"/>
      <c r="J188" s="127"/>
      <c r="K188" s="127"/>
      <c r="L188" s="127"/>
      <c r="M188" s="127"/>
      <c r="N188" s="127"/>
      <c r="O188" s="127"/>
      <c r="P188" s="127"/>
      <c r="Q188" s="127" t="str">
        <f>'291'!Q193</f>
        <v>287κ ή 261θ = μεταγραφή εις διπλούν</v>
      </c>
      <c r="R188" s="11"/>
      <c r="S188" s="11"/>
      <c r="T188" s="55"/>
    </row>
    <row r="189" spans="1:20">
      <c r="A189" s="11">
        <f>'291'!A194</f>
        <v>0</v>
      </c>
      <c r="B189" s="11"/>
      <c r="C189" s="11"/>
      <c r="D189" s="11"/>
      <c r="E189" s="11"/>
      <c r="F189" s="11"/>
      <c r="G189" s="137" t="str">
        <f>'291'!G194</f>
        <v>288α = ρυθμίσεις {2013-6ο έως 2017-7ο</v>
      </c>
      <c r="H189" s="11"/>
      <c r="I189" s="11"/>
      <c r="J189" s="11"/>
      <c r="K189" s="11"/>
      <c r="L189" s="55"/>
      <c r="M189" s="11"/>
      <c r="N189" s="11"/>
      <c r="O189" s="11"/>
      <c r="P189" s="55"/>
      <c r="Q189" s="11"/>
      <c r="R189" s="11"/>
      <c r="S189" s="11"/>
      <c r="T189" s="55"/>
    </row>
    <row r="190" spans="1:20">
      <c r="A190" s="11">
        <f>'291'!A195</f>
        <v>0</v>
      </c>
      <c r="B190" s="11"/>
      <c r="C190" s="11"/>
      <c r="D190" s="11"/>
      <c r="E190" s="11"/>
      <c r="F190" s="11"/>
      <c r="G190" s="11"/>
      <c r="H190" s="11"/>
      <c r="I190" s="137" t="str">
        <f>'291'!I195</f>
        <v>288α2 = ρυθμίσεις {2017/7ο έως σήμερα</v>
      </c>
      <c r="J190" s="11"/>
      <c r="K190" s="11"/>
      <c r="L190" s="54"/>
    </row>
    <row r="191" spans="1:20" s="11" customFormat="1">
      <c r="A191" s="11">
        <f>'291'!A196</f>
        <v>0</v>
      </c>
      <c r="G191" s="137" t="str">
        <f>'291'!G196</f>
        <v>288β = κατασχέσεις 2013-6ος έως 2017-7ος</v>
      </c>
      <c r="L191" s="55"/>
      <c r="P191" s="55"/>
      <c r="T191" s="55"/>
    </row>
    <row r="192" spans="1:20">
      <c r="A192" s="11">
        <f>'291'!A197</f>
        <v>0</v>
      </c>
      <c r="B192" s="11"/>
      <c r="C192" s="11"/>
      <c r="D192" s="11"/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37" t="str">
        <f>'291'!Q197</f>
        <v>288γ = ΤΑΝ - τόκοι εκπρόθεσμων πληρωμών</v>
      </c>
    </row>
    <row r="193" spans="1:22">
      <c r="A193" s="29" t="str">
        <f>'291'!A198</f>
        <v xml:space="preserve">288ε = πρόσκληση ΑΓΑΠΕ προς ταμεία για έλεγχο από 2003 </v>
      </c>
      <c r="B193" s="29"/>
      <c r="C193" s="29"/>
      <c r="D193" s="29"/>
      <c r="E193" s="29"/>
      <c r="F193" s="29"/>
      <c r="G193" s="29"/>
      <c r="H193" s="29"/>
      <c r="I193" s="29"/>
      <c r="J193" s="29"/>
      <c r="K193" s="29"/>
      <c r="L193" s="29"/>
      <c r="M193" s="29"/>
      <c r="N193" s="29"/>
      <c r="O193" s="29"/>
      <c r="P193" s="29"/>
      <c r="Q193" s="29"/>
    </row>
    <row r="194" spans="1:22">
      <c r="A194" s="29" t="str">
        <f>'291'!A199</f>
        <v>288ζ = αρχεία ηλεκτρονικά Εθνικής για ΑΓΑΠΕ</v>
      </c>
      <c r="B194" s="29"/>
      <c r="C194" s="29"/>
      <c r="D194" s="29"/>
      <c r="E194" s="29"/>
      <c r="F194" s="29"/>
      <c r="G194" s="29"/>
      <c r="H194" s="29"/>
      <c r="I194" s="29"/>
      <c r="J194" s="29"/>
      <c r="K194" s="29"/>
      <c r="L194" s="29"/>
      <c r="M194" s="29"/>
      <c r="N194" s="29"/>
      <c r="O194" s="29"/>
      <c r="P194" s="29"/>
      <c r="Q194" s="29"/>
    </row>
    <row r="195" spans="1:22">
      <c r="A195" s="11">
        <f>'291'!A200</f>
        <v>0</v>
      </c>
      <c r="B195" s="11"/>
      <c r="C195" s="11"/>
      <c r="D195" s="11"/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37" t="str">
        <f>'291'!Q200</f>
        <v>288η1β = κ-15-17 διπλοπληρωμή [&amp; ανά συμβόλαιο (παπούς) &amp; μηνιαίως (1998-9ος για 8ο) {από μαμά</v>
      </c>
      <c r="R195" s="11"/>
      <c r="S195" s="11"/>
      <c r="T195" s="11"/>
    </row>
    <row r="196" spans="1:22">
      <c r="A196" s="11">
        <f>'291'!A201</f>
        <v>0</v>
      </c>
      <c r="B196" s="11"/>
      <c r="C196" s="11"/>
      <c r="D196" s="11"/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37" t="str">
        <f>'291'!Q201</f>
        <v xml:space="preserve">288η1γ = κ-18 διπλοπληρωμή [&amp; ανά συμβόλαιο (παπούς) &amp; μηνιαίως   (1998-9ος για 8ο) </v>
      </c>
    </row>
    <row r="197" spans="1:22">
      <c r="A197" s="11">
        <f>'291'!A202</f>
        <v>0</v>
      </c>
      <c r="B197" s="11"/>
      <c r="C197" s="11"/>
      <c r="D197" s="11"/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37" t="str">
        <f>'291'!Q202</f>
        <v xml:space="preserve">288η1δ = υπερΠληρωμή , στις διπλοΠληρωμές {1998-9ος για 1998-8ο) </v>
      </c>
    </row>
    <row r="198" spans="1:22">
      <c r="A198" s="11">
        <f>'291'!A203</f>
        <v>0</v>
      </c>
      <c r="B198" s="11"/>
      <c r="C198" s="11"/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37" t="str">
        <f>'291'!Q203</f>
        <v>288η1ζ= ΤΑΣ - διπλοΠληρωμή [&amp; ανά συμβόλαιο (παπούς) &amp; μηνιαίως 1998/9ος  {για 8ο του 1998</v>
      </c>
    </row>
    <row r="199" spans="1:22">
      <c r="A199" s="11">
        <f>'291'!A204</f>
        <v>0</v>
      </c>
      <c r="B199" s="11"/>
      <c r="C199" s="11"/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37" t="str">
        <f>'291'!Q204</f>
        <v xml:space="preserve">288η2β = κ-15-17 - διπλοπληρωμή σε πληρωμένες υποχρεώσεις παππού (''έλεγχος 2013'') </v>
      </c>
      <c r="R199" s="11"/>
    </row>
    <row r="200" spans="1:22">
      <c r="A200" s="11">
        <f>'291'!A205</f>
        <v>0</v>
      </c>
      <c r="B200" s="11"/>
      <c r="C200" s="11"/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37" t="str">
        <f>'291'!Q205</f>
        <v xml:space="preserve">288η2γ = κ-18 - διπλοπληρωμή [σε πληρωμένες υποχρεώσεις παππού (''έλεγχος 2013'') </v>
      </c>
      <c r="S200" s="11"/>
    </row>
    <row r="201" spans="1:22">
      <c r="A201" s="11">
        <f>'291'!A206</f>
        <v>0</v>
      </c>
      <c r="B201" s="11"/>
      <c r="C201" s="11"/>
      <c r="D201" s="11"/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37" t="str">
        <f>'291'!Q206</f>
        <v xml:space="preserve">288η2δ = υπερΠληρωμή στις διπλοΠληρωμές ,  σε πληρωμένες υποχρεώσεις παππού (''έλεγχος 2013'') </v>
      </c>
    </row>
    <row r="202" spans="1:22">
      <c r="A202" s="127">
        <f>'291'!A207</f>
        <v>0</v>
      </c>
      <c r="B202" s="127"/>
      <c r="C202" s="127"/>
      <c r="D202" s="127"/>
      <c r="E202" s="127"/>
      <c r="F202" s="127"/>
      <c r="G202" s="127"/>
      <c r="H202" s="127"/>
      <c r="I202" s="127"/>
      <c r="J202" s="127"/>
      <c r="K202" s="127"/>
      <c r="L202" s="127"/>
      <c r="M202" s="127"/>
      <c r="N202" s="127"/>
      <c r="O202" s="127"/>
      <c r="P202" s="127"/>
      <c r="Q202" s="127"/>
      <c r="R202" s="127"/>
      <c r="S202" s="127" t="str">
        <f>'291'!S207</f>
        <v>288θ1 = κ-15-17 - διπλοπληρωμή [για την μεταγραφή &amp; με την ρύθμιση</v>
      </c>
      <c r="T202" s="11"/>
    </row>
    <row r="203" spans="1:22">
      <c r="A203" s="11">
        <f>'291'!A208</f>
        <v>0</v>
      </c>
      <c r="B203" s="11"/>
      <c r="C203" s="11"/>
      <c r="D203" s="11"/>
      <c r="E203" s="11"/>
      <c r="F203" s="11"/>
      <c r="G203" s="11"/>
      <c r="H203" s="11"/>
      <c r="I203" s="11"/>
      <c r="J203" s="11"/>
      <c r="K203" s="137" t="str">
        <f>'291'!K208</f>
        <v>288θ2 = κ-15-17 - διπλοπληρωμή [για την μεταγραφή (χαμένες παλιές πληρωμές) {2013-5ο έως σήμερα</v>
      </c>
      <c r="L203" s="11"/>
      <c r="M203" s="11"/>
      <c r="N203" s="11"/>
      <c r="O203" s="11"/>
      <c r="P203" s="11"/>
      <c r="Q203" s="11"/>
    </row>
    <row r="204" spans="1:22">
      <c r="A204" s="157" t="str">
        <f>'291'!A209</f>
        <v>ΤΑΣ</v>
      </c>
      <c r="B204" s="127"/>
      <c r="C204" s="127"/>
      <c r="D204" s="127"/>
      <c r="E204" s="127"/>
      <c r="F204" s="139"/>
      <c r="G204" s="127"/>
      <c r="H204" s="127"/>
      <c r="I204" s="127"/>
      <c r="J204" s="127"/>
      <c r="K204" s="127"/>
      <c r="L204" s="140"/>
      <c r="M204" s="127"/>
      <c r="N204" s="127"/>
      <c r="O204" s="127"/>
      <c r="P204" s="140"/>
      <c r="Q204" s="127"/>
      <c r="R204" s="127"/>
      <c r="S204" s="127"/>
      <c r="T204" s="140"/>
    </row>
    <row r="205" spans="1:22" s="11" customFormat="1">
      <c r="A205" s="11">
        <f>'291'!A210</f>
        <v>0</v>
      </c>
      <c r="Q205" s="136" t="str">
        <f>'291'!Q210</f>
        <v>294β-1πληρωμή ΤΑΝ με ΕΛΤΑ [αΤαυτοτοποίητη]</v>
      </c>
      <c r="T205" s="55"/>
    </row>
    <row r="206" spans="1:22" s="11" customFormat="1">
      <c r="A206" s="11">
        <f>'291'!A211</f>
        <v>0</v>
      </c>
      <c r="S206" s="11" t="str">
        <f>'291'!S211</f>
        <v>294β-2 = πληρωμή με ΕΛΤΑ 610,00€ [αΤαυτοτοποίητη]</v>
      </c>
    </row>
    <row r="207" spans="1:22">
      <c r="A207" s="11">
        <f>'291'!A212</f>
        <v>0</v>
      </c>
      <c r="B207" s="11"/>
      <c r="C207" s="11"/>
      <c r="D207" s="11"/>
      <c r="E207" s="11"/>
      <c r="F207" s="11"/>
      <c r="G207" s="11"/>
      <c r="H207" s="11"/>
      <c r="I207" s="137" t="str">
        <f>'291'!I212</f>
        <v>122ζ = π4575 - ενίσχυση επιχειρήσεων ΑΜΘ λόγω covid</v>
      </c>
      <c r="J207" s="11"/>
      <c r="K207" s="11"/>
      <c r="L207" s="11"/>
      <c r="M207" s="11"/>
      <c r="N207" s="11"/>
      <c r="O207" s="11"/>
      <c r="P207" s="11"/>
      <c r="Q207" s="11"/>
      <c r="R207" s="11"/>
    </row>
    <row r="208" spans="1:22">
      <c r="A208" s="16"/>
      <c r="B208" s="16"/>
      <c r="C208" s="16"/>
      <c r="D208" s="16"/>
      <c r="E208" s="16"/>
      <c r="F208" s="67"/>
      <c r="G208" s="16"/>
      <c r="H208" s="16"/>
      <c r="I208" s="16"/>
      <c r="J208" s="16"/>
      <c r="K208" s="16"/>
      <c r="L208" s="56"/>
      <c r="M208" s="16"/>
      <c r="N208" s="16"/>
      <c r="O208" s="16"/>
      <c r="P208" s="56"/>
      <c r="Q208" s="16"/>
      <c r="R208" s="16"/>
      <c r="S208" s="16"/>
      <c r="T208" s="56"/>
      <c r="U208" s="16"/>
      <c r="V208" s="16"/>
    </row>
    <row r="209" spans="1:21">
      <c r="A209" s="127"/>
      <c r="B209" s="127"/>
      <c r="C209" s="127"/>
      <c r="D209" s="127"/>
      <c r="E209" s="127"/>
      <c r="F209" s="139"/>
      <c r="G209" s="127"/>
      <c r="H209" s="127"/>
      <c r="I209" s="127"/>
      <c r="J209" s="127"/>
      <c r="K209" s="127"/>
      <c r="L209" s="127"/>
      <c r="M209" s="127"/>
      <c r="N209" s="127"/>
      <c r="O209" s="127"/>
      <c r="P209" s="140"/>
      <c r="Q209" s="127"/>
      <c r="R209" s="127"/>
      <c r="S209" s="127" t="s">
        <v>3</v>
      </c>
      <c r="T209" s="140"/>
    </row>
    <row r="210" spans="1:21">
      <c r="A210" s="127"/>
      <c r="B210" s="127"/>
      <c r="C210" s="127"/>
      <c r="D210" s="127"/>
      <c r="E210" s="127"/>
      <c r="F210" s="139"/>
      <c r="G210" s="127"/>
      <c r="H210" s="127"/>
      <c r="I210" s="127"/>
      <c r="J210" s="127"/>
      <c r="K210" s="127"/>
      <c r="L210" s="127"/>
      <c r="M210" s="127"/>
      <c r="N210" s="127"/>
      <c r="O210" s="127"/>
      <c r="P210" s="140"/>
      <c r="Q210" s="127"/>
      <c r="R210" s="127"/>
      <c r="S210" s="127" t="s">
        <v>5</v>
      </c>
      <c r="T210" s="140"/>
    </row>
    <row r="211" spans="1:21">
      <c r="A211" s="127"/>
      <c r="B211" s="127"/>
      <c r="C211" s="127"/>
      <c r="D211" s="127"/>
      <c r="E211" s="127"/>
      <c r="F211" s="139"/>
      <c r="G211" s="127"/>
      <c r="H211" s="127"/>
      <c r="I211" s="127"/>
      <c r="J211" s="127"/>
      <c r="K211" s="127"/>
      <c r="L211" s="127"/>
      <c r="M211" s="127"/>
      <c r="N211" s="127"/>
      <c r="O211" s="127"/>
      <c r="P211" s="140"/>
      <c r="Q211" s="127"/>
      <c r="R211" s="127"/>
      <c r="S211" s="127" t="s">
        <v>9</v>
      </c>
      <c r="T211" s="140"/>
    </row>
    <row r="212" spans="1:21">
      <c r="A212" s="127"/>
      <c r="B212" s="158"/>
      <c r="C212" s="127"/>
      <c r="D212" s="127"/>
      <c r="E212" s="127"/>
      <c r="F212" s="139"/>
      <c r="G212" s="127"/>
      <c r="H212" s="127"/>
      <c r="I212" s="127"/>
      <c r="J212" s="127"/>
      <c r="K212" s="127"/>
      <c r="L212" s="127"/>
      <c r="M212" s="127"/>
      <c r="N212" s="127"/>
      <c r="O212" s="127"/>
      <c r="P212" s="140"/>
      <c r="Q212" s="127"/>
      <c r="R212" s="127"/>
      <c r="S212" s="127"/>
      <c r="T212" s="158" t="s">
        <v>11</v>
      </c>
    </row>
    <row r="213" spans="1:21">
      <c r="A213" s="127"/>
      <c r="B213" s="158"/>
      <c r="C213" s="127"/>
      <c r="D213" s="127"/>
      <c r="E213" s="127"/>
      <c r="F213" s="139"/>
      <c r="G213" s="127"/>
      <c r="H213" s="127"/>
      <c r="I213" s="127"/>
      <c r="J213" s="127"/>
      <c r="K213" s="127"/>
      <c r="L213" s="127"/>
      <c r="M213" s="127"/>
      <c r="N213" s="127"/>
      <c r="O213" s="127"/>
      <c r="P213" s="140"/>
      <c r="Q213" s="127"/>
      <c r="R213" s="127"/>
      <c r="S213" s="127"/>
      <c r="T213" s="158" t="s">
        <v>10</v>
      </c>
    </row>
    <row r="214" spans="1:21">
      <c r="A214" s="127"/>
      <c r="B214" s="158"/>
      <c r="C214" s="127"/>
      <c r="D214" s="127"/>
      <c r="E214" s="127"/>
      <c r="F214" s="139"/>
      <c r="G214" s="127"/>
      <c r="H214" s="127"/>
      <c r="I214" s="127"/>
      <c r="J214" s="127"/>
      <c r="K214" s="127"/>
      <c r="L214" s="127"/>
      <c r="M214" s="127"/>
      <c r="N214" s="127"/>
      <c r="O214" s="127"/>
      <c r="P214" s="140"/>
      <c r="Q214" s="127"/>
      <c r="R214" s="127"/>
      <c r="S214" s="127"/>
      <c r="T214" s="158" t="s">
        <v>6</v>
      </c>
    </row>
    <row r="215" spans="1:21">
      <c r="A215" s="127"/>
      <c r="B215" s="158"/>
      <c r="C215" s="127"/>
      <c r="D215" s="127"/>
      <c r="E215" s="127"/>
      <c r="F215" s="139"/>
      <c r="G215" s="127"/>
      <c r="H215" s="127"/>
      <c r="I215" s="127"/>
      <c r="J215" s="127"/>
      <c r="K215" s="127"/>
      <c r="L215" s="127"/>
      <c r="M215" s="127"/>
      <c r="N215" s="127"/>
      <c r="O215" s="127"/>
      <c r="P215" s="140"/>
      <c r="Q215" s="127"/>
      <c r="R215" s="127"/>
      <c r="S215" s="127"/>
      <c r="T215" s="158" t="s">
        <v>7</v>
      </c>
    </row>
    <row r="216" spans="1:21">
      <c r="A216" s="127"/>
      <c r="B216" s="158"/>
      <c r="C216" s="127"/>
      <c r="D216" s="127"/>
      <c r="E216" s="127"/>
      <c r="F216" s="139"/>
      <c r="G216" s="127"/>
      <c r="H216" s="127"/>
      <c r="I216" s="127"/>
      <c r="J216" s="127"/>
      <c r="K216" s="127"/>
      <c r="L216" s="127"/>
      <c r="M216" s="127"/>
      <c r="N216" s="127"/>
      <c r="O216" s="127"/>
      <c r="P216" s="140"/>
      <c r="Q216" s="127"/>
      <c r="R216" s="127"/>
      <c r="S216" s="127"/>
      <c r="T216" s="158" t="s">
        <v>8</v>
      </c>
    </row>
    <row r="217" spans="1:21">
      <c r="A217" s="127"/>
      <c r="B217" s="158"/>
      <c r="C217" s="127"/>
      <c r="D217" s="127"/>
      <c r="E217" s="127"/>
      <c r="F217" s="139"/>
      <c r="G217" s="127"/>
      <c r="H217" s="127"/>
      <c r="I217" s="127"/>
      <c r="J217" s="127"/>
      <c r="K217" s="127"/>
      <c r="L217" s="127"/>
      <c r="M217" s="127"/>
      <c r="N217" s="127"/>
      <c r="O217" s="127"/>
      <c r="P217" s="140"/>
      <c r="Q217" s="127"/>
      <c r="R217" s="127"/>
      <c r="S217" s="127"/>
      <c r="T217" s="158" t="s">
        <v>12</v>
      </c>
    </row>
    <row r="218" spans="1:21">
      <c r="A218" s="127"/>
      <c r="B218" s="158"/>
      <c r="C218" s="127"/>
      <c r="D218" s="127"/>
      <c r="E218" s="127"/>
      <c r="F218" s="139"/>
      <c r="G218" s="127"/>
      <c r="H218" s="127"/>
      <c r="I218" s="127"/>
      <c r="J218" s="127"/>
      <c r="K218" s="127"/>
      <c r="L218" s="127"/>
      <c r="M218" s="127"/>
      <c r="N218" s="127"/>
      <c r="O218" s="127"/>
      <c r="P218" s="140"/>
      <c r="Q218" s="127"/>
      <c r="R218" s="127"/>
      <c r="S218" s="127" t="s">
        <v>133</v>
      </c>
      <c r="T218" s="140"/>
    </row>
    <row r="219" spans="1:21">
      <c r="A219" s="127"/>
      <c r="B219" s="158"/>
      <c r="C219" s="127"/>
      <c r="D219" s="127"/>
      <c r="E219" s="127"/>
      <c r="F219" s="139"/>
      <c r="G219" s="127"/>
      <c r="H219" s="127"/>
      <c r="I219" s="127"/>
      <c r="J219" s="127"/>
      <c r="K219" s="127"/>
      <c r="L219" s="127"/>
      <c r="M219" s="127"/>
      <c r="N219" s="127"/>
      <c r="O219" s="127"/>
      <c r="P219" s="140"/>
      <c r="Q219" s="127"/>
      <c r="R219" s="127"/>
      <c r="S219" s="127" t="s">
        <v>134</v>
      </c>
      <c r="T219" s="140"/>
    </row>
    <row r="220" spans="1:21">
      <c r="A220" s="127"/>
      <c r="B220" s="158"/>
      <c r="C220" s="127"/>
      <c r="D220" s="127"/>
      <c r="E220" s="127"/>
      <c r="F220" s="139"/>
      <c r="G220" s="127"/>
      <c r="H220" s="127"/>
      <c r="I220" s="127"/>
      <c r="J220" s="127"/>
      <c r="K220" s="127"/>
      <c r="L220" s="127"/>
      <c r="M220" s="127"/>
      <c r="N220" s="127"/>
      <c r="O220" s="127"/>
      <c r="P220" s="140"/>
      <c r="Q220" s="127"/>
      <c r="R220" s="127"/>
      <c r="S220" s="127" t="s">
        <v>132</v>
      </c>
      <c r="T220" s="140"/>
      <c r="U220" s="29" t="s">
        <v>135</v>
      </c>
    </row>
    <row r="221" spans="1:21">
      <c r="A221" s="127"/>
      <c r="B221" s="158"/>
      <c r="C221" s="127"/>
      <c r="D221" s="127"/>
      <c r="E221" s="127"/>
      <c r="F221" s="139"/>
      <c r="G221" s="127"/>
      <c r="H221" s="127"/>
      <c r="I221" s="127"/>
      <c r="J221" s="127"/>
      <c r="K221" s="127"/>
      <c r="L221" s="127"/>
      <c r="M221" s="127"/>
      <c r="N221" s="127"/>
      <c r="O221" s="127"/>
      <c r="P221" s="140"/>
      <c r="Q221" s="127"/>
      <c r="R221" s="127"/>
      <c r="S221" s="127" t="s">
        <v>37</v>
      </c>
      <c r="T221" s="140"/>
    </row>
    <row r="222" spans="1:21">
      <c r="A222" s="127"/>
      <c r="B222" s="158"/>
      <c r="C222" s="127"/>
      <c r="D222" s="127"/>
      <c r="E222" s="127"/>
      <c r="F222" s="139"/>
      <c r="G222" s="127"/>
      <c r="H222" s="127"/>
      <c r="I222" s="127"/>
      <c r="J222" s="127"/>
      <c r="K222" s="127"/>
      <c r="L222" s="127"/>
      <c r="M222" s="127"/>
      <c r="N222" s="127"/>
      <c r="O222" s="127"/>
      <c r="P222" s="140"/>
      <c r="Q222" s="127"/>
      <c r="R222" s="127"/>
      <c r="S222" s="127" t="s">
        <v>36</v>
      </c>
      <c r="T222" s="140"/>
    </row>
    <row r="223" spans="1:21">
      <c r="A223" s="127"/>
      <c r="B223" s="127"/>
      <c r="C223" s="127"/>
      <c r="D223" s="127"/>
      <c r="E223" s="127"/>
      <c r="F223" s="139"/>
      <c r="G223" s="127"/>
      <c r="H223" s="127"/>
      <c r="I223" s="127"/>
      <c r="J223" s="127"/>
      <c r="K223" s="127"/>
      <c r="L223" s="140"/>
      <c r="M223" s="127"/>
      <c r="N223" s="127"/>
      <c r="O223" s="127"/>
      <c r="P223" s="140"/>
      <c r="Q223" s="127"/>
      <c r="R223" s="127"/>
      <c r="S223" s="127" t="s">
        <v>187</v>
      </c>
      <c r="T223" s="140"/>
    </row>
    <row r="224" spans="1:21">
      <c r="A224" s="127"/>
      <c r="B224" s="127"/>
      <c r="C224" s="127"/>
      <c r="D224" s="127"/>
      <c r="E224" s="127"/>
      <c r="F224" s="139"/>
      <c r="G224" s="127"/>
      <c r="H224" s="127"/>
      <c r="I224" s="127"/>
      <c r="J224" s="127"/>
      <c r="K224" s="127"/>
      <c r="L224" s="140"/>
      <c r="M224" s="127"/>
      <c r="N224" s="127"/>
      <c r="O224" s="127"/>
      <c r="P224" s="140"/>
      <c r="Q224" s="127"/>
      <c r="R224" s="127"/>
      <c r="S224" s="127" t="s">
        <v>183</v>
      </c>
      <c r="T224" s="140"/>
    </row>
    <row r="225" spans="1:20">
      <c r="A225" s="127"/>
      <c r="B225" s="127"/>
      <c r="C225" s="127"/>
      <c r="D225" s="127"/>
      <c r="E225" s="127"/>
      <c r="F225" s="139"/>
      <c r="G225" s="127"/>
      <c r="H225" s="127"/>
      <c r="I225" s="127"/>
      <c r="J225" s="127"/>
      <c r="K225" s="127"/>
      <c r="L225" s="140"/>
      <c r="M225" s="127"/>
      <c r="N225" s="127"/>
      <c r="O225" s="127"/>
      <c r="P225" s="140"/>
      <c r="Q225" s="127"/>
      <c r="R225" s="127"/>
      <c r="S225" s="127" t="s">
        <v>184</v>
      </c>
      <c r="T225" s="140"/>
    </row>
    <row r="226" spans="1:20">
      <c r="A226" s="127"/>
      <c r="B226" s="127"/>
      <c r="C226" s="127"/>
      <c r="D226" s="127"/>
      <c r="E226" s="127"/>
      <c r="F226" s="139"/>
      <c r="G226" s="127"/>
      <c r="H226" s="127"/>
      <c r="I226" s="127"/>
      <c r="J226" s="127"/>
      <c r="K226" s="127"/>
      <c r="L226" s="140"/>
      <c r="M226" s="127"/>
      <c r="N226" s="127"/>
      <c r="O226" s="127"/>
      <c r="P226" s="140"/>
      <c r="Q226" s="127"/>
      <c r="R226" s="127"/>
      <c r="S226" s="127" t="s">
        <v>158</v>
      </c>
      <c r="T226" s="140"/>
    </row>
    <row r="227" spans="1:20">
      <c r="G227" s="1"/>
      <c r="H227" s="1"/>
      <c r="I227" s="1"/>
      <c r="J227" s="1"/>
      <c r="K227" s="1"/>
      <c r="L227" s="54"/>
    </row>
    <row r="228" spans="1:20">
      <c r="G228" s="1"/>
      <c r="H228" s="1"/>
      <c r="I228" s="1"/>
      <c r="J228" s="1"/>
      <c r="K228" s="1"/>
      <c r="L228" s="54"/>
    </row>
    <row r="229" spans="1:20">
      <c r="G229" s="1"/>
      <c r="H229" s="1"/>
      <c r="I229" s="1"/>
      <c r="J229" s="1"/>
      <c r="K229" s="1"/>
      <c r="L229" s="54"/>
    </row>
    <row r="230" spans="1:20">
      <c r="G230" s="1"/>
      <c r="H230" s="1"/>
      <c r="I230" s="1"/>
      <c r="J230" s="1"/>
      <c r="K230" s="1"/>
      <c r="L230" s="54"/>
    </row>
    <row r="231" spans="1:20">
      <c r="G231" s="1"/>
      <c r="H231" s="1"/>
      <c r="I231" s="1"/>
      <c r="J231" s="1"/>
      <c r="K231" s="1"/>
      <c r="L231" s="54"/>
    </row>
    <row r="232" spans="1:20">
      <c r="G232" s="1"/>
      <c r="H232" s="1"/>
      <c r="I232" s="1"/>
      <c r="J232" s="1"/>
      <c r="K232" s="1"/>
      <c r="L232" s="54"/>
    </row>
    <row r="233" spans="1:20">
      <c r="G233" s="1"/>
      <c r="H233" s="1"/>
      <c r="I233" s="1"/>
      <c r="J233" s="1"/>
      <c r="K233" s="1"/>
      <c r="L233" s="54"/>
    </row>
    <row r="234" spans="1:20">
      <c r="G234" s="1"/>
      <c r="H234" s="1"/>
      <c r="I234" s="1"/>
      <c r="J234" s="1"/>
      <c r="K234" s="1"/>
      <c r="L234" s="54"/>
    </row>
    <row r="235" spans="1:20">
      <c r="G235" s="1"/>
      <c r="H235" s="1"/>
      <c r="I235" s="1"/>
      <c r="J235" s="1"/>
      <c r="K235" s="1"/>
      <c r="L235" s="54"/>
    </row>
    <row r="236" spans="1:20">
      <c r="G236" s="1"/>
      <c r="H236" s="1"/>
      <c r="I236" s="1"/>
      <c r="J236" s="1"/>
      <c r="K236" s="1"/>
      <c r="L236" s="54"/>
    </row>
    <row r="237" spans="1:20">
      <c r="G237" s="1"/>
      <c r="H237" s="1"/>
      <c r="I237" s="1"/>
      <c r="J237" s="1"/>
      <c r="K237" s="1"/>
      <c r="L237" s="54"/>
    </row>
    <row r="238" spans="1:20">
      <c r="G238" s="1"/>
      <c r="H238" s="1"/>
      <c r="I238" s="1"/>
      <c r="J238" s="1"/>
      <c r="K238" s="1"/>
      <c r="L238" s="54"/>
    </row>
    <row r="239" spans="1:20">
      <c r="G239" s="1"/>
      <c r="H239" s="1"/>
      <c r="I239" s="1"/>
      <c r="J239" s="1"/>
      <c r="K239" s="1"/>
      <c r="L239" s="54"/>
    </row>
    <row r="240" spans="1:20">
      <c r="G240" s="1"/>
      <c r="H240" s="1"/>
      <c r="I240" s="1"/>
      <c r="J240" s="1"/>
      <c r="K240" s="1"/>
      <c r="L240" s="54"/>
    </row>
    <row r="241" spans="7:12">
      <c r="G241" s="1"/>
      <c r="H241" s="1"/>
      <c r="I241" s="1"/>
      <c r="J241" s="1"/>
      <c r="K241" s="1"/>
      <c r="L241" s="54"/>
    </row>
    <row r="242" spans="7:12">
      <c r="G242" s="1"/>
      <c r="H242" s="1"/>
      <c r="I242" s="1"/>
      <c r="J242" s="1"/>
      <c r="K242" s="1"/>
      <c r="L242" s="54"/>
    </row>
    <row r="243" spans="7:12">
      <c r="G243" s="1"/>
      <c r="H243" s="1"/>
      <c r="I243" s="1"/>
      <c r="J243" s="1"/>
      <c r="K243" s="1"/>
      <c r="L243" s="54"/>
    </row>
    <row r="244" spans="7:12">
      <c r="G244" s="1"/>
      <c r="H244" s="1"/>
      <c r="I244" s="1"/>
      <c r="J244" s="1"/>
      <c r="K244" s="1"/>
      <c r="L244" s="54"/>
    </row>
    <row r="245" spans="7:12">
      <c r="G245" s="1"/>
      <c r="H245" s="1"/>
      <c r="I245" s="1"/>
      <c r="J245" s="1"/>
      <c r="K245" s="1"/>
      <c r="L245" s="1"/>
    </row>
    <row r="246" spans="7:12">
      <c r="G246" s="1"/>
      <c r="H246" s="1"/>
      <c r="I246" s="1"/>
      <c r="J246" s="1"/>
      <c r="K246" s="1"/>
      <c r="L246" s="1"/>
    </row>
    <row r="247" spans="7:12">
      <c r="G247" s="1"/>
      <c r="H247" s="1"/>
      <c r="I247" s="1"/>
      <c r="J247" s="1"/>
      <c r="K247" s="1"/>
      <c r="L247" s="1"/>
    </row>
    <row r="248" spans="7:12">
      <c r="G248" s="1"/>
      <c r="H248" s="1"/>
      <c r="I248" s="1"/>
      <c r="J248" s="1"/>
      <c r="K248" s="1"/>
      <c r="L248" s="1"/>
    </row>
    <row r="249" spans="7:12">
      <c r="G249" s="1"/>
      <c r="H249" s="1"/>
      <c r="I249" s="1"/>
      <c r="J249" s="1"/>
      <c r="K249" s="1"/>
      <c r="L249" s="1"/>
    </row>
    <row r="250" spans="7:12">
      <c r="G250" s="1"/>
      <c r="H250" s="1"/>
      <c r="I250" s="1"/>
      <c r="J250" s="1"/>
      <c r="K250" s="1"/>
      <c r="L250" s="1"/>
    </row>
    <row r="251" spans="7:12">
      <c r="G251" s="1"/>
      <c r="H251" s="1"/>
      <c r="I251" s="1"/>
      <c r="J251" s="1"/>
      <c r="K251" s="1"/>
      <c r="L251" s="1"/>
    </row>
    <row r="252" spans="7:12">
      <c r="G252" s="1"/>
      <c r="H252" s="1"/>
      <c r="I252" s="1"/>
      <c r="J252" s="1"/>
      <c r="K252" s="1"/>
      <c r="L252" s="1"/>
    </row>
    <row r="253" spans="7:12">
      <c r="G253" s="1"/>
      <c r="H253" s="1"/>
      <c r="I253" s="1"/>
      <c r="J253" s="1"/>
      <c r="K253" s="1"/>
      <c r="L253" s="1"/>
    </row>
    <row r="254" spans="7:12">
      <c r="G254" s="1"/>
      <c r="H254" s="1"/>
      <c r="I254" s="1"/>
      <c r="J254" s="1"/>
      <c r="K254" s="1"/>
      <c r="L254" s="1"/>
    </row>
    <row r="255" spans="7:12">
      <c r="G255" s="1"/>
      <c r="H255" s="1"/>
      <c r="I255" s="1"/>
      <c r="J255" s="1"/>
      <c r="K255" s="1"/>
      <c r="L255" s="1"/>
    </row>
    <row r="256" spans="7:12">
      <c r="G256" s="1"/>
      <c r="H256" s="1"/>
      <c r="I256" s="1"/>
      <c r="J256" s="1"/>
      <c r="K256" s="1"/>
      <c r="L256" s="1"/>
    </row>
    <row r="257" spans="7:12">
      <c r="G257" s="1"/>
      <c r="H257" s="1"/>
      <c r="I257" s="1"/>
      <c r="J257" s="1"/>
      <c r="K257" s="1"/>
      <c r="L257" s="1"/>
    </row>
    <row r="258" spans="7:12">
      <c r="G258" s="1"/>
      <c r="H258" s="1"/>
      <c r="I258" s="1"/>
      <c r="J258" s="1"/>
      <c r="K258" s="1"/>
      <c r="L258" s="1"/>
    </row>
    <row r="259" spans="7:12">
      <c r="G259" s="1"/>
      <c r="H259" s="1"/>
      <c r="I259" s="1"/>
      <c r="J259" s="1"/>
      <c r="K259" s="1"/>
      <c r="L259" s="1"/>
    </row>
    <row r="260" spans="7:12">
      <c r="G260" s="1"/>
      <c r="H260" s="1"/>
      <c r="I260" s="1"/>
      <c r="J260" s="1"/>
      <c r="K260" s="1"/>
      <c r="L260" s="1"/>
    </row>
    <row r="261" spans="7:12">
      <c r="G261" s="1"/>
      <c r="H261" s="1"/>
      <c r="I261" s="1"/>
      <c r="J261" s="1"/>
      <c r="K261" s="1"/>
      <c r="L261" s="1"/>
    </row>
    <row r="262" spans="7:12">
      <c r="G262" s="1"/>
      <c r="H262" s="1"/>
      <c r="I262" s="1"/>
      <c r="J262" s="1"/>
      <c r="K262" s="1"/>
      <c r="L262" s="1"/>
    </row>
    <row r="263" spans="7:12">
      <c r="G263" s="1"/>
      <c r="H263" s="1"/>
      <c r="I263" s="1"/>
      <c r="J263" s="1"/>
      <c r="K263" s="1"/>
      <c r="L263" s="1"/>
    </row>
    <row r="264" spans="7:12">
      <c r="G264" s="1"/>
      <c r="H264" s="1"/>
      <c r="I264" s="1"/>
      <c r="J264" s="1"/>
      <c r="K264" s="1"/>
      <c r="L264" s="1"/>
    </row>
    <row r="265" spans="7:12">
      <c r="G265" s="1"/>
      <c r="H265" s="1"/>
      <c r="I265" s="1"/>
      <c r="J265" s="1"/>
      <c r="K265" s="1"/>
      <c r="L265" s="1"/>
    </row>
    <row r="266" spans="7:12">
      <c r="G266" s="1"/>
      <c r="H266" s="1"/>
      <c r="I266" s="1"/>
      <c r="J266" s="1"/>
      <c r="K266" s="1"/>
      <c r="L266" s="1"/>
    </row>
    <row r="267" spans="7:12">
      <c r="G267" s="1"/>
      <c r="H267" s="1"/>
      <c r="I267" s="1"/>
      <c r="J267" s="1"/>
      <c r="K267" s="1"/>
      <c r="L267" s="1"/>
    </row>
    <row r="268" spans="7:12">
      <c r="G268" s="1"/>
      <c r="H268" s="1"/>
      <c r="I268" s="1"/>
      <c r="J268" s="1"/>
      <c r="K268" s="1"/>
      <c r="L268" s="1"/>
    </row>
    <row r="269" spans="7:12">
      <c r="G269" s="1"/>
      <c r="H269" s="1"/>
      <c r="I269" s="1"/>
      <c r="J269" s="1"/>
      <c r="K269" s="1"/>
      <c r="L269" s="1"/>
    </row>
    <row r="270" spans="7:12">
      <c r="G270" s="1"/>
      <c r="H270" s="1"/>
      <c r="I270" s="1"/>
      <c r="J270" s="1"/>
      <c r="K270" s="1"/>
      <c r="L270" s="1"/>
    </row>
    <row r="271" spans="7:12">
      <c r="G271" s="1"/>
      <c r="H271" s="1"/>
      <c r="I271" s="1"/>
      <c r="J271" s="1"/>
      <c r="K271" s="1"/>
      <c r="L271" s="1"/>
    </row>
    <row r="272" spans="7:12">
      <c r="G272" s="1"/>
      <c r="H272" s="1"/>
      <c r="I272" s="1"/>
      <c r="J272" s="1"/>
      <c r="K272" s="1"/>
      <c r="L272" s="1"/>
    </row>
    <row r="273" spans="7:12">
      <c r="G273" s="1"/>
      <c r="H273" s="1"/>
      <c r="I273" s="1"/>
      <c r="J273" s="1"/>
      <c r="K273" s="1"/>
      <c r="L273" s="1"/>
    </row>
    <row r="274" spans="7:12">
      <c r="G274" s="1"/>
      <c r="H274" s="1"/>
      <c r="I274" s="1"/>
      <c r="J274" s="1"/>
      <c r="K274" s="1"/>
      <c r="L274" s="1"/>
    </row>
    <row r="275" spans="7:12">
      <c r="G275" s="1"/>
      <c r="H275" s="1"/>
      <c r="I275" s="1"/>
      <c r="J275" s="1"/>
      <c r="K275" s="1"/>
      <c r="L275" s="1"/>
    </row>
    <row r="276" spans="7:12">
      <c r="G276" s="1"/>
      <c r="H276" s="1"/>
      <c r="I276" s="1"/>
      <c r="J276" s="1"/>
      <c r="K276" s="1"/>
      <c r="L276" s="1"/>
    </row>
    <row r="277" spans="7:12">
      <c r="G277" s="1"/>
      <c r="H277" s="1"/>
      <c r="I277" s="1"/>
      <c r="J277" s="1"/>
      <c r="K277" s="1"/>
      <c r="L277" s="1"/>
    </row>
    <row r="278" spans="7:12">
      <c r="G278" s="1"/>
      <c r="H278" s="1"/>
      <c r="I278" s="1"/>
      <c r="J278" s="1"/>
      <c r="K278" s="1"/>
      <c r="L278" s="1"/>
    </row>
    <row r="279" spans="7:12">
      <c r="G279" s="1"/>
      <c r="H279" s="1"/>
      <c r="I279" s="1"/>
      <c r="J279" s="1"/>
      <c r="K279" s="1"/>
      <c r="L279" s="1"/>
    </row>
    <row r="280" spans="7:12">
      <c r="G280" s="1"/>
      <c r="H280" s="1"/>
      <c r="I280" s="1"/>
      <c r="J280" s="1"/>
      <c r="K280" s="1"/>
      <c r="L280" s="1"/>
    </row>
    <row r="281" spans="7:12">
      <c r="G281" s="1"/>
      <c r="H281" s="1"/>
      <c r="I281" s="1"/>
      <c r="J281" s="1"/>
      <c r="K281" s="1"/>
      <c r="L281" s="1"/>
    </row>
    <row r="282" spans="7:12">
      <c r="G282" s="1"/>
      <c r="H282" s="1"/>
      <c r="I282" s="1"/>
      <c r="J282" s="1"/>
      <c r="K282" s="1"/>
      <c r="L282" s="1"/>
    </row>
    <row r="283" spans="7:12">
      <c r="G283" s="1"/>
      <c r="H283" s="1"/>
      <c r="I283" s="1"/>
      <c r="J283" s="1"/>
      <c r="K283" s="1"/>
      <c r="L283" s="1"/>
    </row>
    <row r="284" spans="7:12">
      <c r="G284" s="1"/>
      <c r="H284" s="1"/>
      <c r="I284" s="1"/>
      <c r="J284" s="1"/>
      <c r="K284" s="1"/>
      <c r="L284" s="1"/>
    </row>
    <row r="285" spans="7:12">
      <c r="G285" s="1"/>
      <c r="H285" s="1"/>
      <c r="I285" s="1"/>
      <c r="J285" s="1"/>
      <c r="K285" s="1"/>
      <c r="L285" s="1"/>
    </row>
    <row r="286" spans="7:12">
      <c r="G286" s="1"/>
      <c r="H286" s="1"/>
      <c r="I286" s="1"/>
      <c r="J286" s="1"/>
      <c r="K286" s="1"/>
      <c r="L286" s="1"/>
    </row>
    <row r="287" spans="7:12">
      <c r="G287" s="1"/>
      <c r="H287" s="1"/>
      <c r="I287" s="1"/>
      <c r="J287" s="1"/>
      <c r="K287" s="1"/>
      <c r="L287" s="1"/>
    </row>
    <row r="288" spans="7:12">
      <c r="G288" s="1"/>
      <c r="H288" s="1"/>
      <c r="I288" s="1"/>
      <c r="J288" s="1"/>
      <c r="K288" s="1"/>
      <c r="L288" s="1"/>
    </row>
    <row r="289" spans="7:12">
      <c r="G289" s="1"/>
      <c r="H289" s="1"/>
      <c r="I289" s="1"/>
      <c r="J289" s="1"/>
      <c r="K289" s="1"/>
      <c r="L289" s="1"/>
    </row>
    <row r="290" spans="7:12">
      <c r="G290" s="1"/>
      <c r="H290" s="1"/>
      <c r="I290" s="1"/>
      <c r="J290" s="1"/>
      <c r="K290" s="1"/>
      <c r="L290" s="1"/>
    </row>
    <row r="291" spans="7:12">
      <c r="G291" s="1"/>
      <c r="H291" s="1"/>
      <c r="I291" s="1"/>
      <c r="J291" s="1"/>
      <c r="K291" s="1"/>
      <c r="L291" s="1"/>
    </row>
    <row r="292" spans="7:12">
      <c r="G292" s="1"/>
      <c r="H292" s="1"/>
      <c r="I292" s="1"/>
      <c r="J292" s="1"/>
      <c r="K292" s="1"/>
      <c r="L292" s="1"/>
    </row>
    <row r="293" spans="7:12">
      <c r="G293" s="1"/>
      <c r="H293" s="1"/>
      <c r="I293" s="1"/>
      <c r="J293" s="1"/>
      <c r="K293" s="1"/>
      <c r="L293" s="1"/>
    </row>
    <row r="294" spans="7:12">
      <c r="G294" s="1"/>
      <c r="H294" s="1"/>
      <c r="I294" s="1"/>
      <c r="J294" s="1"/>
      <c r="K294" s="1"/>
      <c r="L294" s="1"/>
    </row>
    <row r="295" spans="7:12">
      <c r="G295" s="1"/>
      <c r="H295" s="1"/>
      <c r="I295" s="1"/>
      <c r="J295" s="1"/>
      <c r="K295" s="1"/>
      <c r="L295" s="1"/>
    </row>
    <row r="296" spans="7:12">
      <c r="G296" s="1"/>
      <c r="H296" s="1"/>
      <c r="I296" s="1"/>
      <c r="J296" s="1"/>
      <c r="K296" s="1"/>
      <c r="L296" s="1"/>
    </row>
    <row r="297" spans="7:12">
      <c r="G297" s="1"/>
      <c r="H297" s="1"/>
      <c r="I297" s="1"/>
      <c r="J297" s="1"/>
      <c r="K297" s="1"/>
      <c r="L297" s="1"/>
    </row>
    <row r="298" spans="7:12">
      <c r="G298" s="1"/>
      <c r="H298" s="1"/>
      <c r="I298" s="1"/>
      <c r="J298" s="1"/>
      <c r="K298" s="1"/>
      <c r="L298" s="1"/>
    </row>
    <row r="299" spans="7:12">
      <c r="G299" s="1"/>
      <c r="H299" s="1"/>
      <c r="I299" s="1"/>
      <c r="J299" s="1"/>
      <c r="K299" s="1"/>
      <c r="L299" s="1"/>
    </row>
    <row r="300" spans="7:12">
      <c r="G300" s="1"/>
      <c r="H300" s="1"/>
      <c r="I300" s="1"/>
      <c r="J300" s="1"/>
      <c r="K300" s="1"/>
      <c r="L300" s="1"/>
    </row>
    <row r="301" spans="7:12">
      <c r="G301" s="1"/>
      <c r="H301" s="1"/>
      <c r="I301" s="1"/>
      <c r="J301" s="1"/>
      <c r="K301" s="1"/>
      <c r="L301" s="1"/>
    </row>
    <row r="302" spans="7:12">
      <c r="G302" s="1"/>
      <c r="H302" s="1"/>
      <c r="I302" s="1"/>
      <c r="J302" s="1"/>
      <c r="K302" s="1"/>
      <c r="L302" s="1"/>
    </row>
    <row r="303" spans="7:12">
      <c r="G303" s="1"/>
      <c r="H303" s="1"/>
      <c r="I303" s="1"/>
      <c r="J303" s="1"/>
      <c r="K303" s="1"/>
      <c r="L303" s="1"/>
    </row>
    <row r="304" spans="7:12">
      <c r="G304" s="1"/>
      <c r="H304" s="1"/>
      <c r="I304" s="1"/>
      <c r="J304" s="1"/>
      <c r="K304" s="1"/>
      <c r="L304" s="1"/>
    </row>
    <row r="305" spans="7:12">
      <c r="G305" s="1"/>
      <c r="H305" s="1"/>
      <c r="I305" s="1"/>
      <c r="J305" s="1"/>
      <c r="K305" s="1"/>
      <c r="L305" s="1"/>
    </row>
    <row r="306" spans="7:12">
      <c r="G306" s="1"/>
      <c r="H306" s="1"/>
      <c r="I306" s="1"/>
      <c r="J306" s="1"/>
      <c r="K306" s="1"/>
      <c r="L306" s="1"/>
    </row>
    <row r="307" spans="7:12">
      <c r="G307" s="1"/>
      <c r="H307" s="1"/>
      <c r="I307" s="1"/>
      <c r="J307" s="1"/>
      <c r="K307" s="1"/>
      <c r="L307" s="1"/>
    </row>
    <row r="308" spans="7:12">
      <c r="G308" s="1"/>
      <c r="H308" s="1"/>
      <c r="I308" s="1"/>
      <c r="J308" s="1"/>
      <c r="K308" s="1"/>
      <c r="L308" s="1"/>
    </row>
    <row r="309" spans="7:12">
      <c r="G309" s="1"/>
      <c r="H309" s="1"/>
      <c r="I309" s="1"/>
      <c r="J309" s="1"/>
      <c r="K309" s="1"/>
      <c r="L309" s="1"/>
    </row>
    <row r="310" spans="7:12">
      <c r="G310" s="1"/>
      <c r="H310" s="1"/>
      <c r="I310" s="1"/>
      <c r="J310" s="1"/>
      <c r="K310" s="1"/>
      <c r="L310" s="1"/>
    </row>
    <row r="311" spans="7:12">
      <c r="G311" s="1"/>
      <c r="H311" s="1"/>
      <c r="I311" s="1"/>
      <c r="J311" s="1"/>
      <c r="K311" s="1"/>
      <c r="L311" s="1"/>
    </row>
    <row r="312" spans="7:12">
      <c r="G312" s="1"/>
      <c r="H312" s="1"/>
      <c r="I312" s="1"/>
      <c r="J312" s="1"/>
      <c r="K312" s="1"/>
      <c r="L312" s="1"/>
    </row>
    <row r="313" spans="7:12">
      <c r="G313" s="1"/>
      <c r="H313" s="1"/>
      <c r="I313" s="1"/>
      <c r="J313" s="1"/>
      <c r="K313" s="1"/>
      <c r="L313" s="1"/>
    </row>
    <row r="314" spans="7:12">
      <c r="G314" s="1"/>
      <c r="H314" s="1"/>
      <c r="I314" s="1"/>
      <c r="J314" s="1"/>
      <c r="K314" s="1"/>
      <c r="L314" s="1"/>
    </row>
    <row r="315" spans="7:12">
      <c r="G315" s="1"/>
      <c r="H315" s="1"/>
      <c r="I315" s="1"/>
      <c r="J315" s="1"/>
      <c r="K315" s="1"/>
      <c r="L315" s="1"/>
    </row>
    <row r="316" spans="7:12">
      <c r="G316" s="1"/>
      <c r="H316" s="1"/>
      <c r="I316" s="1"/>
      <c r="J316" s="1"/>
      <c r="K316" s="1"/>
      <c r="L316" s="1"/>
    </row>
    <row r="317" spans="7:12">
      <c r="G317" s="1"/>
      <c r="H317" s="1"/>
      <c r="I317" s="1"/>
      <c r="J317" s="1"/>
      <c r="K317" s="1"/>
      <c r="L317" s="1"/>
    </row>
    <row r="318" spans="7:12">
      <c r="G318" s="1"/>
      <c r="H318" s="1"/>
      <c r="I318" s="1"/>
      <c r="J318" s="1"/>
      <c r="K318" s="1"/>
      <c r="L318" s="1"/>
    </row>
    <row r="319" spans="7:12">
      <c r="G319" s="1"/>
      <c r="H319" s="1"/>
      <c r="I319" s="1"/>
      <c r="J319" s="1"/>
      <c r="K319" s="1"/>
      <c r="L319" s="1"/>
    </row>
    <row r="320" spans="7:12">
      <c r="G320" s="1"/>
      <c r="H320" s="1"/>
      <c r="I320" s="1"/>
      <c r="J320" s="1"/>
      <c r="K320" s="1"/>
      <c r="L320" s="1"/>
    </row>
    <row r="321" spans="7:12">
      <c r="G321" s="1"/>
      <c r="H321" s="1"/>
      <c r="I321" s="1"/>
      <c r="J321" s="1"/>
      <c r="K321" s="1"/>
      <c r="L321" s="1"/>
    </row>
    <row r="322" spans="7:12">
      <c r="G322" s="1"/>
      <c r="H322" s="1"/>
      <c r="I322" s="1"/>
      <c r="J322" s="1"/>
      <c r="K322" s="1"/>
      <c r="L322" s="1"/>
    </row>
    <row r="323" spans="7:12">
      <c r="G323" s="1"/>
      <c r="H323" s="1"/>
      <c r="I323" s="1"/>
      <c r="J323" s="1"/>
      <c r="K323" s="1"/>
      <c r="L323" s="1"/>
    </row>
    <row r="324" spans="7:12">
      <c r="G324" s="1"/>
      <c r="H324" s="1"/>
      <c r="I324" s="1"/>
      <c r="J324" s="1"/>
      <c r="K324" s="1"/>
      <c r="L324" s="1"/>
    </row>
    <row r="325" spans="7:12">
      <c r="G325" s="1"/>
      <c r="H325" s="1"/>
      <c r="I325" s="1"/>
      <c r="J325" s="1"/>
      <c r="K325" s="1"/>
      <c r="L325" s="1"/>
    </row>
    <row r="326" spans="7:12">
      <c r="G326" s="1"/>
      <c r="H326" s="1"/>
      <c r="I326" s="1"/>
      <c r="J326" s="1"/>
      <c r="K326" s="1"/>
      <c r="L326" s="1"/>
    </row>
    <row r="327" spans="7:12">
      <c r="G327" s="1"/>
      <c r="H327" s="1"/>
      <c r="I327" s="1"/>
      <c r="J327" s="1"/>
      <c r="K327" s="1"/>
      <c r="L327" s="1"/>
    </row>
    <row r="328" spans="7:12">
      <c r="G328" s="1"/>
      <c r="H328" s="1"/>
      <c r="I328" s="1"/>
      <c r="J328" s="1"/>
      <c r="K328" s="1"/>
      <c r="L328" s="1"/>
    </row>
    <row r="329" spans="7:12">
      <c r="G329" s="1"/>
      <c r="H329" s="1"/>
      <c r="I329" s="1"/>
      <c r="J329" s="1"/>
      <c r="K329" s="1"/>
      <c r="L329" s="1"/>
    </row>
    <row r="330" spans="7:12">
      <c r="G330" s="1"/>
      <c r="H330" s="1"/>
      <c r="I330" s="1"/>
      <c r="J330" s="1"/>
      <c r="K330" s="1"/>
      <c r="L330" s="1"/>
    </row>
    <row r="331" spans="7:12">
      <c r="G331" s="1"/>
      <c r="H331" s="1"/>
      <c r="I331" s="1"/>
      <c r="J331" s="1"/>
      <c r="K331" s="1"/>
      <c r="L331" s="1"/>
    </row>
    <row r="332" spans="7:12">
      <c r="G332" s="1"/>
      <c r="H332" s="1"/>
      <c r="I332" s="1"/>
      <c r="J332" s="1"/>
      <c r="K332" s="1"/>
      <c r="L332" s="1"/>
    </row>
    <row r="333" spans="7:12">
      <c r="G333" s="1"/>
      <c r="H333" s="1"/>
      <c r="I333" s="1"/>
      <c r="J333" s="1"/>
      <c r="K333" s="1"/>
      <c r="L333" s="1"/>
    </row>
    <row r="334" spans="7:12">
      <c r="G334" s="1"/>
      <c r="H334" s="1"/>
      <c r="I334" s="1"/>
      <c r="J334" s="1"/>
      <c r="K334" s="1"/>
      <c r="L334" s="1"/>
    </row>
    <row r="335" spans="7:12">
      <c r="G335" s="1"/>
      <c r="H335" s="1"/>
      <c r="I335" s="1"/>
      <c r="J335" s="1"/>
      <c r="K335" s="1"/>
      <c r="L335" s="1"/>
    </row>
    <row r="336" spans="7:12">
      <c r="G336" s="1"/>
      <c r="H336" s="1"/>
      <c r="I336" s="1"/>
      <c r="J336" s="1"/>
      <c r="K336" s="1"/>
      <c r="L336" s="1"/>
    </row>
    <row r="337" spans="7:12">
      <c r="G337" s="1"/>
      <c r="H337" s="1"/>
      <c r="I337" s="1"/>
      <c r="J337" s="1"/>
      <c r="K337" s="1"/>
      <c r="L337" s="1"/>
    </row>
    <row r="338" spans="7:12">
      <c r="G338" s="1"/>
      <c r="H338" s="1"/>
      <c r="I338" s="1"/>
      <c r="J338" s="1"/>
      <c r="K338" s="1"/>
      <c r="L338" s="1"/>
    </row>
    <row r="339" spans="7:12">
      <c r="G339" s="1"/>
      <c r="H339" s="1"/>
      <c r="I339" s="1"/>
      <c r="J339" s="1"/>
      <c r="K339" s="1"/>
      <c r="L339" s="1"/>
    </row>
    <row r="340" spans="7:12">
      <c r="G340" s="1"/>
      <c r="H340" s="1"/>
      <c r="I340" s="1"/>
      <c r="J340" s="1"/>
      <c r="K340" s="1"/>
      <c r="L340" s="1"/>
    </row>
    <row r="341" spans="7:12">
      <c r="G341" s="1"/>
      <c r="H341" s="1"/>
      <c r="I341" s="1"/>
      <c r="J341" s="1"/>
      <c r="K341" s="1"/>
      <c r="L341" s="1"/>
    </row>
    <row r="342" spans="7:12">
      <c r="G342" s="1"/>
      <c r="H342" s="1"/>
      <c r="I342" s="1"/>
      <c r="J342" s="1"/>
      <c r="K342" s="1"/>
      <c r="L342" s="1"/>
    </row>
    <row r="343" spans="7:12">
      <c r="G343" s="1"/>
      <c r="H343" s="1"/>
      <c r="I343" s="1"/>
      <c r="J343" s="1"/>
      <c r="K343" s="1"/>
      <c r="L343" s="1"/>
    </row>
    <row r="344" spans="7:12">
      <c r="G344" s="1"/>
      <c r="H344" s="1"/>
      <c r="I344" s="1"/>
      <c r="J344" s="1"/>
      <c r="K344" s="1"/>
      <c r="L344" s="1"/>
    </row>
    <row r="345" spans="7:12">
      <c r="G345" s="1"/>
      <c r="H345" s="1"/>
      <c r="I345" s="1"/>
      <c r="J345" s="1"/>
      <c r="K345" s="1"/>
      <c r="L345" s="1"/>
    </row>
    <row r="346" spans="7:12">
      <c r="G346" s="1"/>
      <c r="H346" s="1"/>
      <c r="I346" s="1"/>
      <c r="J346" s="1"/>
      <c r="K346" s="1"/>
      <c r="L346" s="1"/>
    </row>
    <row r="347" spans="7:12">
      <c r="G347" s="1"/>
      <c r="H347" s="1"/>
      <c r="I347" s="1"/>
      <c r="J347" s="1"/>
      <c r="K347" s="1"/>
      <c r="L347" s="1"/>
    </row>
    <row r="348" spans="7:12">
      <c r="G348" s="1"/>
      <c r="H348" s="1"/>
      <c r="I348" s="1"/>
      <c r="J348" s="1"/>
      <c r="K348" s="1"/>
      <c r="L348" s="1"/>
    </row>
    <row r="349" spans="7:12">
      <c r="G349" s="1"/>
      <c r="H349" s="1"/>
      <c r="I349" s="1"/>
      <c r="J349" s="1"/>
      <c r="K349" s="1"/>
      <c r="L349" s="1"/>
    </row>
    <row r="350" spans="7:12">
      <c r="G350" s="1"/>
      <c r="H350" s="1"/>
      <c r="I350" s="1"/>
      <c r="J350" s="1"/>
      <c r="K350" s="1"/>
      <c r="L350" s="1"/>
    </row>
    <row r="351" spans="7:12">
      <c r="G351" s="1"/>
      <c r="H351" s="1"/>
      <c r="I351" s="1"/>
      <c r="J351" s="1"/>
      <c r="K351" s="1"/>
      <c r="L351" s="1"/>
    </row>
    <row r="352" spans="7:12">
      <c r="G352" s="1"/>
      <c r="H352" s="1"/>
      <c r="I352" s="1"/>
      <c r="J352" s="1"/>
      <c r="K352" s="1"/>
      <c r="L352" s="1"/>
    </row>
    <row r="353" spans="7:12">
      <c r="G353" s="1"/>
      <c r="H353" s="1"/>
      <c r="I353" s="1"/>
      <c r="J353" s="1"/>
      <c r="K353" s="1"/>
      <c r="L353" s="1"/>
    </row>
    <row r="354" spans="7:12">
      <c r="G354" s="1"/>
      <c r="H354" s="1"/>
      <c r="I354" s="1"/>
      <c r="J354" s="1"/>
      <c r="K354" s="1"/>
      <c r="L354" s="1"/>
    </row>
    <row r="355" spans="7:12">
      <c r="G355" s="1"/>
      <c r="H355" s="1"/>
      <c r="I355" s="1"/>
      <c r="J355" s="1"/>
      <c r="K355" s="1"/>
      <c r="L355" s="1"/>
    </row>
    <row r="356" spans="7:12">
      <c r="G356" s="1"/>
      <c r="H356" s="1"/>
      <c r="I356" s="1"/>
      <c r="J356" s="1"/>
      <c r="K356" s="1"/>
      <c r="L356" s="1"/>
    </row>
    <row r="357" spans="7:12">
      <c r="G357" s="1"/>
      <c r="H357" s="1"/>
      <c r="I357" s="1"/>
      <c r="J357" s="1"/>
      <c r="K357" s="1"/>
      <c r="L357" s="1"/>
    </row>
    <row r="358" spans="7:12">
      <c r="G358" s="1"/>
      <c r="H358" s="1"/>
      <c r="I358" s="1"/>
      <c r="J358" s="1"/>
      <c r="K358" s="1"/>
      <c r="L358" s="1"/>
    </row>
    <row r="359" spans="7:12">
      <c r="G359" s="1"/>
      <c r="H359" s="1"/>
      <c r="I359" s="1"/>
      <c r="J359" s="1"/>
      <c r="K359" s="1"/>
      <c r="L359" s="1"/>
    </row>
    <row r="360" spans="7:12">
      <c r="G360" s="1"/>
      <c r="H360" s="1"/>
      <c r="I360" s="1"/>
      <c r="J360" s="1"/>
      <c r="K360" s="1"/>
      <c r="L360" s="1"/>
    </row>
    <row r="361" spans="7:12">
      <c r="G361" s="1"/>
      <c r="H361" s="1"/>
      <c r="I361" s="1"/>
      <c r="J361" s="1"/>
      <c r="K361" s="1"/>
      <c r="L361" s="1"/>
    </row>
    <row r="362" spans="7:12">
      <c r="G362" s="1"/>
      <c r="H362" s="1"/>
      <c r="I362" s="1"/>
      <c r="J362" s="1"/>
      <c r="K362" s="1"/>
      <c r="L362" s="1"/>
    </row>
    <row r="363" spans="7:12">
      <c r="G363" s="1"/>
      <c r="H363" s="1"/>
      <c r="I363" s="1"/>
      <c r="J363" s="1"/>
      <c r="K363" s="1"/>
      <c r="L363" s="1"/>
    </row>
    <row r="364" spans="7:12">
      <c r="G364" s="1"/>
      <c r="H364" s="1"/>
      <c r="I364" s="1"/>
      <c r="J364" s="1"/>
      <c r="K364" s="1"/>
      <c r="L364" s="1"/>
    </row>
    <row r="365" spans="7:12">
      <c r="G365" s="1"/>
      <c r="H365" s="1"/>
      <c r="I365" s="1"/>
      <c r="J365" s="1"/>
      <c r="K365" s="1"/>
      <c r="L365" s="1"/>
    </row>
    <row r="366" spans="7:12">
      <c r="G366" s="1"/>
      <c r="H366" s="1"/>
      <c r="I366" s="1"/>
      <c r="J366" s="1"/>
      <c r="K366" s="1"/>
      <c r="L366" s="1"/>
    </row>
    <row r="367" spans="7:12">
      <c r="G367" s="1"/>
      <c r="H367" s="1"/>
      <c r="I367" s="1"/>
      <c r="J367" s="1"/>
      <c r="K367" s="1"/>
      <c r="L367" s="1"/>
    </row>
    <row r="368" spans="7:12">
      <c r="G368" s="1"/>
      <c r="H368" s="1"/>
      <c r="I368" s="1"/>
      <c r="J368" s="1"/>
      <c r="K368" s="1"/>
      <c r="L368" s="1"/>
    </row>
    <row r="369" spans="7:12">
      <c r="G369" s="1"/>
      <c r="H369" s="1"/>
      <c r="I369" s="1"/>
      <c r="J369" s="1"/>
      <c r="K369" s="1"/>
      <c r="L369" s="1"/>
    </row>
    <row r="370" spans="7:12">
      <c r="G370" s="1"/>
      <c r="H370" s="1"/>
      <c r="I370" s="1"/>
      <c r="J370" s="1"/>
      <c r="K370" s="1"/>
      <c r="L370" s="1"/>
    </row>
    <row r="371" spans="7:12">
      <c r="G371" s="1"/>
      <c r="H371" s="1"/>
      <c r="I371" s="1"/>
      <c r="J371" s="1"/>
      <c r="K371" s="1"/>
      <c r="L371" s="1"/>
    </row>
    <row r="372" spans="7:12">
      <c r="G372" s="1"/>
      <c r="H372" s="1"/>
      <c r="I372" s="1"/>
      <c r="J372" s="1"/>
      <c r="K372" s="1"/>
      <c r="L372" s="1"/>
    </row>
    <row r="373" spans="7:12">
      <c r="G373" s="1"/>
      <c r="H373" s="1"/>
      <c r="I373" s="1"/>
      <c r="J373" s="1"/>
      <c r="K373" s="1"/>
      <c r="L373" s="1"/>
    </row>
    <row r="374" spans="7:12">
      <c r="G374" s="1"/>
      <c r="H374" s="1"/>
      <c r="I374" s="1"/>
      <c r="J374" s="1"/>
      <c r="K374" s="1"/>
      <c r="L374" s="1"/>
    </row>
    <row r="375" spans="7:12">
      <c r="G375" s="1"/>
      <c r="H375" s="1"/>
      <c r="I375" s="1"/>
      <c r="J375" s="1"/>
      <c r="K375" s="1"/>
      <c r="L375" s="1"/>
    </row>
    <row r="376" spans="7:12">
      <c r="G376" s="1"/>
      <c r="H376" s="1"/>
      <c r="I376" s="1"/>
      <c r="J376" s="1"/>
      <c r="K376" s="1"/>
      <c r="L376" s="1"/>
    </row>
  </sheetData>
  <mergeCells count="17">
    <mergeCell ref="Q2:R2"/>
    <mergeCell ref="S2:T2"/>
    <mergeCell ref="A1:A3"/>
    <mergeCell ref="B1:D1"/>
    <mergeCell ref="E1:L1"/>
    <mergeCell ref="M1:N1"/>
    <mergeCell ref="O1:P1"/>
    <mergeCell ref="B2:B3"/>
    <mergeCell ref="C2:C3"/>
    <mergeCell ref="D2:D3"/>
    <mergeCell ref="E2:F2"/>
    <mergeCell ref="G2:H2"/>
    <mergeCell ref="C107:D107"/>
    <mergeCell ref="I2:J2"/>
    <mergeCell ref="K2:L2"/>
    <mergeCell ref="M2:N2"/>
    <mergeCell ref="O2:P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Z69"/>
  <sheetViews>
    <sheetView workbookViewId="0">
      <pane ySplit="3" topLeftCell="A4" activePane="bottomLeft" state="frozen"/>
      <selection pane="bottomLeft" activeCell="I23" sqref="I23"/>
    </sheetView>
  </sheetViews>
  <sheetFormatPr defaultRowHeight="12.75"/>
  <cols>
    <col min="1" max="1" width="11.21875" style="1" bestFit="1" customWidth="1"/>
    <col min="2" max="2" width="10" style="1" bestFit="1" customWidth="1"/>
    <col min="3" max="3" width="8.77734375" style="1" customWidth="1"/>
    <col min="4" max="4" width="10.21875" style="1" customWidth="1"/>
    <col min="5" max="5" width="9.109375" style="1" customWidth="1"/>
    <col min="6" max="6" width="2.6640625" style="21" customWidth="1"/>
    <col min="7" max="7" width="10.21875" style="21" customWidth="1"/>
    <col min="8" max="8" width="3.77734375" style="21" customWidth="1"/>
    <col min="9" max="9" width="11" style="21" customWidth="1"/>
    <col min="10" max="10" width="2.88671875" style="21" customWidth="1"/>
    <col min="11" max="11" width="9.88671875" style="21" customWidth="1"/>
    <col min="12" max="12" width="2.77734375" style="21" customWidth="1"/>
    <col min="13" max="13" width="10" style="1" customWidth="1"/>
    <col min="14" max="14" width="1.33203125" style="1" customWidth="1"/>
    <col min="15" max="15" width="10.33203125" style="1" customWidth="1"/>
    <col min="16" max="16" width="2.33203125" style="54" customWidth="1"/>
    <col min="17" max="17" width="10.33203125" style="1" customWidth="1"/>
    <col min="18" max="18" width="2.77734375" style="1" customWidth="1"/>
    <col min="19" max="19" width="10.5546875" style="1" customWidth="1"/>
    <col min="20" max="20" width="2" style="54" customWidth="1"/>
    <col min="21" max="21" width="12.5546875" style="1" customWidth="1"/>
    <col min="22" max="22" width="13.21875" style="1" customWidth="1"/>
    <col min="23" max="23" width="9.5546875" style="1" customWidth="1"/>
    <col min="24" max="24" width="7.44140625" style="1" bestFit="1" customWidth="1"/>
    <col min="25" max="25" width="10" style="1" bestFit="1" customWidth="1"/>
    <col min="26" max="16384" width="8.88671875" style="1"/>
  </cols>
  <sheetData>
    <row r="1" spans="1:25" s="186" customFormat="1" ht="28.5" customHeight="1">
      <c r="A1" s="204" t="s">
        <v>0</v>
      </c>
      <c r="B1" s="224" t="s">
        <v>1</v>
      </c>
      <c r="C1" s="225"/>
      <c r="D1" s="226"/>
      <c r="E1" s="227" t="str">
        <f>'291'!E1:L1</f>
        <v>απαίτηση ΤΑΝ σε κ-15-17 = 182.039,37€ [[[ΝΈΟ ποσό = 180.719,52</v>
      </c>
      <c r="F1" s="228"/>
      <c r="G1" s="228"/>
      <c r="H1" s="228"/>
      <c r="I1" s="228"/>
      <c r="J1" s="228"/>
      <c r="K1" s="228"/>
      <c r="L1" s="229"/>
      <c r="M1" s="230" t="str">
        <f>'291'!M1:N1</f>
        <v>απαίτηση ΤΑΝ-Κ-18 = 81.360,14</v>
      </c>
      <c r="N1" s="231"/>
      <c r="O1" s="232" t="s">
        <v>177</v>
      </c>
      <c r="P1" s="232"/>
      <c r="Q1" s="187"/>
      <c r="R1" s="187"/>
      <c r="S1" s="187"/>
      <c r="T1" s="187"/>
    </row>
    <row r="2" spans="1:25" s="186" customFormat="1" ht="24.75" customHeight="1">
      <c r="A2" s="205"/>
      <c r="B2" s="209" t="s">
        <v>175</v>
      </c>
      <c r="C2" s="209" t="s">
        <v>176</v>
      </c>
      <c r="D2" s="233" t="s">
        <v>219</v>
      </c>
      <c r="E2" s="235" t="s">
        <v>2</v>
      </c>
      <c r="F2" s="236"/>
      <c r="G2" s="216" t="s">
        <v>116</v>
      </c>
      <c r="H2" s="217"/>
      <c r="I2" s="216" t="s">
        <v>115</v>
      </c>
      <c r="J2" s="217"/>
      <c r="K2" s="218" t="s">
        <v>85</v>
      </c>
      <c r="L2" s="219"/>
      <c r="M2" s="220" t="s">
        <v>170</v>
      </c>
      <c r="N2" s="221"/>
      <c r="O2" s="220" t="s">
        <v>77</v>
      </c>
      <c r="P2" s="221"/>
      <c r="Q2" s="220" t="s">
        <v>95</v>
      </c>
      <c r="R2" s="221"/>
      <c r="S2" s="222" t="s">
        <v>86</v>
      </c>
      <c r="T2" s="223"/>
      <c r="U2" s="185"/>
    </row>
    <row r="3" spans="1:25" ht="13.5" thickBot="1">
      <c r="A3" s="206"/>
      <c r="B3" s="210"/>
      <c r="C3" s="210"/>
      <c r="D3" s="234"/>
      <c r="E3" s="43" t="s">
        <v>45</v>
      </c>
      <c r="F3" s="57"/>
      <c r="G3" s="45" t="s">
        <v>45</v>
      </c>
      <c r="H3" s="45"/>
      <c r="I3" s="45" t="s">
        <v>45</v>
      </c>
      <c r="J3" s="45"/>
      <c r="K3" s="44" t="s">
        <v>45</v>
      </c>
      <c r="L3" s="62"/>
      <c r="M3" s="47" t="s">
        <v>45</v>
      </c>
      <c r="N3" s="47"/>
      <c r="O3" s="47" t="s">
        <v>45</v>
      </c>
      <c r="P3" s="65"/>
      <c r="Q3" s="47" t="s">
        <v>45</v>
      </c>
      <c r="R3" s="47"/>
      <c r="S3" s="46" t="s">
        <v>45</v>
      </c>
      <c r="T3" s="48"/>
      <c r="U3" s="2"/>
      <c r="Y3" s="61"/>
    </row>
    <row r="4" spans="1:25">
      <c r="A4" s="22" t="str">
        <f>'291'!A19</f>
        <v>281β1</v>
      </c>
      <c r="B4" s="3">
        <f>'291'!B19</f>
        <v>1045.3</v>
      </c>
      <c r="C4" s="22"/>
      <c r="D4" s="82">
        <f>'291'!D19</f>
        <v>45669</v>
      </c>
      <c r="E4" s="10">
        <f>B4</f>
        <v>1045.3</v>
      </c>
      <c r="F4" s="153"/>
      <c r="G4" s="10"/>
      <c r="H4" s="10"/>
      <c r="I4" s="10"/>
      <c r="J4" s="10"/>
      <c r="K4" s="10"/>
      <c r="L4" s="51"/>
      <c r="M4" s="10"/>
      <c r="N4" s="10"/>
      <c r="O4" s="10"/>
      <c r="P4" s="51"/>
      <c r="Q4" s="10"/>
      <c r="R4" s="10"/>
      <c r="S4" s="10"/>
      <c r="T4" s="51"/>
      <c r="U4" s="101"/>
      <c r="X4" s="11"/>
      <c r="Y4" s="17"/>
    </row>
    <row r="5" spans="1:25">
      <c r="A5" s="22" t="str">
        <f>'291'!A20</f>
        <v>281β2</v>
      </c>
      <c r="B5" s="3">
        <f>'291'!B20</f>
        <v>32434.03</v>
      </c>
      <c r="C5" s="22"/>
      <c r="D5" s="82">
        <f>'291'!D20</f>
        <v>44933</v>
      </c>
      <c r="E5" s="38"/>
      <c r="F5" s="166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138"/>
      <c r="T5" s="51"/>
      <c r="U5" s="163">
        <f>B5</f>
        <v>32434.03</v>
      </c>
      <c r="X5" s="11"/>
      <c r="Y5" s="17"/>
    </row>
    <row r="6" spans="1:25">
      <c r="A6" s="22" t="str">
        <f>'291'!A21</f>
        <v>281γ1</v>
      </c>
      <c r="B6" s="3">
        <f>'291'!B21</f>
        <v>3948.7</v>
      </c>
      <c r="C6" s="22"/>
      <c r="D6" s="82">
        <f>'291'!D21</f>
        <v>45669</v>
      </c>
      <c r="E6" s="3">
        <f>'291'!E21</f>
        <v>3948.7</v>
      </c>
      <c r="F6" s="167"/>
      <c r="G6" s="3"/>
      <c r="H6" s="3"/>
      <c r="I6" s="3"/>
      <c r="J6" s="3"/>
      <c r="K6" s="3"/>
      <c r="L6" s="49"/>
      <c r="M6" s="3"/>
      <c r="N6" s="3"/>
      <c r="O6" s="3"/>
      <c r="P6" s="49"/>
      <c r="Q6" s="3"/>
      <c r="R6" s="3"/>
      <c r="S6" s="3"/>
      <c r="T6" s="49"/>
      <c r="U6" s="101"/>
      <c r="V6" s="26"/>
      <c r="W6" s="25"/>
      <c r="X6" s="25"/>
      <c r="Y6" s="25"/>
    </row>
    <row r="7" spans="1:25">
      <c r="A7" s="22" t="str">
        <f>'291'!A22</f>
        <v>281γ2</v>
      </c>
      <c r="B7" s="3">
        <f>'291'!B22</f>
        <v>325</v>
      </c>
      <c r="C7" s="22"/>
      <c r="D7" s="82">
        <f>'291'!D22</f>
        <v>45154</v>
      </c>
      <c r="E7" s="150"/>
      <c r="F7" s="166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138"/>
      <c r="T7" s="49"/>
      <c r="U7" s="7">
        <f>B7</f>
        <v>325</v>
      </c>
      <c r="V7" s="26"/>
      <c r="W7" s="25"/>
      <c r="X7" s="25"/>
      <c r="Y7" s="25"/>
    </row>
    <row r="8" spans="1:25">
      <c r="A8" s="22" t="str">
        <f>'291'!A31</f>
        <v xml:space="preserve">281ζ  </v>
      </c>
      <c r="B8" s="3">
        <f>'291'!B31</f>
        <v>993.62</v>
      </c>
      <c r="C8" s="12"/>
      <c r="D8" s="82">
        <f>'291'!D31</f>
        <v>45674</v>
      </c>
      <c r="E8" s="138">
        <f>'291'!E31</f>
        <v>169.48</v>
      </c>
      <c r="F8" s="151"/>
      <c r="G8" s="168"/>
      <c r="H8" s="37"/>
      <c r="I8" s="37"/>
      <c r="J8" s="37"/>
      <c r="K8" s="37"/>
      <c r="L8" s="22"/>
      <c r="M8" s="37"/>
      <c r="N8" s="51"/>
      <c r="O8" s="37"/>
      <c r="P8" s="52"/>
      <c r="Q8" s="37"/>
      <c r="R8" s="37"/>
      <c r="S8" s="138"/>
      <c r="T8" s="121"/>
      <c r="U8" s="7">
        <f t="shared" ref="U8" si="0">B8</f>
        <v>993.62</v>
      </c>
      <c r="X8" s="11"/>
    </row>
    <row r="9" spans="1:25">
      <c r="A9" s="22" t="str">
        <f>'291'!A37</f>
        <v>281λ</v>
      </c>
      <c r="B9" s="3">
        <f>'291'!B37</f>
        <v>23536.06</v>
      </c>
      <c r="C9" s="12"/>
      <c r="D9" s="82">
        <f>'291'!D37</f>
        <v>45674</v>
      </c>
      <c r="E9" s="113">
        <f>'291'!E37</f>
        <v>23536.06</v>
      </c>
      <c r="F9" s="167"/>
      <c r="G9" s="10"/>
      <c r="H9" s="10"/>
      <c r="I9" s="10"/>
      <c r="J9" s="10"/>
      <c r="K9" s="10"/>
      <c r="L9" s="51"/>
      <c r="M9" s="10"/>
      <c r="N9" s="51"/>
      <c r="O9" s="10"/>
      <c r="P9" s="51"/>
      <c r="Q9" s="10"/>
      <c r="R9" s="10"/>
      <c r="S9" s="10"/>
      <c r="T9" s="51"/>
      <c r="U9" s="160"/>
      <c r="X9" s="11"/>
    </row>
    <row r="10" spans="1:25" s="11" customFormat="1">
      <c r="A10" s="22" t="str">
        <f>'291'!A38</f>
        <v>281μ</v>
      </c>
      <c r="B10" s="3">
        <f>'291'!B38</f>
        <v>5000</v>
      </c>
      <c r="C10" s="12"/>
      <c r="D10" s="82">
        <f>'291'!D38</f>
        <v>45674</v>
      </c>
      <c r="E10" s="113">
        <f>'291'!E38</f>
        <v>5000</v>
      </c>
      <c r="F10" s="50"/>
      <c r="G10" s="145"/>
      <c r="H10" s="10"/>
      <c r="I10" s="10"/>
      <c r="J10" s="10"/>
      <c r="K10" s="10"/>
      <c r="L10" s="51"/>
      <c r="M10" s="10"/>
      <c r="N10" s="51"/>
      <c r="O10" s="10"/>
      <c r="P10" s="51"/>
      <c r="Q10" s="10"/>
      <c r="R10" s="10"/>
      <c r="S10" s="10"/>
      <c r="T10" s="51"/>
      <c r="U10" s="160"/>
    </row>
    <row r="11" spans="1:25" s="11" customFormat="1">
      <c r="A11" s="122" t="str">
        <f>'291'!A52</f>
        <v>282α1</v>
      </c>
      <c r="B11" s="123">
        <f>'291'!B52</f>
        <v>999.06</v>
      </c>
      <c r="C11" s="122"/>
      <c r="D11" s="129">
        <f>'291'!D52</f>
        <v>45731</v>
      </c>
      <c r="E11" s="122"/>
      <c r="F11" s="122"/>
      <c r="G11" s="122"/>
      <c r="H11" s="122"/>
      <c r="I11" s="122"/>
      <c r="J11" s="122"/>
      <c r="K11" s="122"/>
      <c r="L11" s="122"/>
      <c r="M11" s="122"/>
      <c r="N11" s="122"/>
      <c r="O11" s="122"/>
      <c r="P11" s="122"/>
      <c r="Q11" s="122"/>
      <c r="R11" s="122"/>
      <c r="S11" s="122"/>
      <c r="T11" s="122"/>
      <c r="U11" s="160"/>
    </row>
    <row r="12" spans="1:25" s="11" customFormat="1">
      <c r="A12" s="22" t="str">
        <f>'291'!A53</f>
        <v>282α2</v>
      </c>
      <c r="B12" s="3">
        <f>'291'!B53</f>
        <v>258.45</v>
      </c>
      <c r="C12" s="22"/>
      <c r="D12" s="82">
        <f>'291'!D53</f>
        <v>45731</v>
      </c>
      <c r="E12" s="3">
        <f>'291'!E53</f>
        <v>258.45</v>
      </c>
      <c r="F12" s="22"/>
      <c r="G12" s="22"/>
      <c r="H12" s="22"/>
      <c r="I12" s="22"/>
      <c r="J12" s="3"/>
      <c r="K12" s="3"/>
      <c r="L12" s="22"/>
      <c r="M12" s="3"/>
      <c r="N12" s="51"/>
      <c r="O12" s="3"/>
      <c r="P12" s="53"/>
      <c r="Q12" s="3"/>
      <c r="R12" s="10"/>
      <c r="S12" s="3"/>
      <c r="T12" s="51"/>
      <c r="U12" s="160"/>
    </row>
    <row r="13" spans="1:25" s="11" customFormat="1">
      <c r="A13" s="122" t="str">
        <f>'291'!A54</f>
        <v>282β1</v>
      </c>
      <c r="B13" s="123">
        <f>'291'!B54</f>
        <v>562.99</v>
      </c>
      <c r="C13" s="122"/>
      <c r="D13" s="129">
        <f>'291'!D54</f>
        <v>45671</v>
      </c>
      <c r="E13" s="123"/>
      <c r="F13" s="125"/>
      <c r="G13" s="123"/>
      <c r="H13" s="123"/>
      <c r="I13" s="123"/>
      <c r="J13" s="123"/>
      <c r="K13" s="123"/>
      <c r="L13" s="122"/>
      <c r="M13" s="123"/>
      <c r="N13" s="133"/>
      <c r="O13" s="123"/>
      <c r="P13" s="144"/>
      <c r="Q13" s="123"/>
      <c r="R13" s="130"/>
      <c r="S13" s="123"/>
      <c r="T13" s="133"/>
      <c r="U13" s="160"/>
    </row>
    <row r="14" spans="1:25" s="11" customFormat="1">
      <c r="A14" s="22" t="str">
        <f>'291'!A55</f>
        <v>282β2</v>
      </c>
      <c r="B14" s="3">
        <f>'291'!B55</f>
        <v>474.41</v>
      </c>
      <c r="C14" s="22"/>
      <c r="D14" s="82">
        <f>'291'!D55</f>
        <v>45671</v>
      </c>
      <c r="E14" s="3">
        <f>'291'!E55</f>
        <v>474.41</v>
      </c>
      <c r="F14" s="49"/>
      <c r="G14" s="3"/>
      <c r="H14" s="3"/>
      <c r="I14" s="3"/>
      <c r="J14" s="3"/>
      <c r="K14" s="3"/>
      <c r="L14" s="22"/>
      <c r="M14" s="3"/>
      <c r="N14" s="51"/>
      <c r="O14" s="3"/>
      <c r="P14" s="53"/>
      <c r="Q14" s="3"/>
      <c r="R14" s="10"/>
      <c r="S14" s="3"/>
      <c r="T14" s="51"/>
      <c r="U14" s="160"/>
    </row>
    <row r="15" spans="1:25" s="11" customFormat="1">
      <c r="A15" s="122" t="str">
        <f>'291'!A56</f>
        <v>282γ</v>
      </c>
      <c r="B15" s="123">
        <f>'291'!B56</f>
        <v>449.89</v>
      </c>
      <c r="C15" s="122"/>
      <c r="D15" s="129">
        <f>'291'!D56</f>
        <v>45671</v>
      </c>
      <c r="E15" s="123"/>
      <c r="F15" s="125"/>
      <c r="G15" s="123"/>
      <c r="H15" s="123"/>
      <c r="I15" s="123"/>
      <c r="J15" s="123"/>
      <c r="K15" s="123"/>
      <c r="L15" s="122"/>
      <c r="M15" s="123"/>
      <c r="N15" s="133"/>
      <c r="O15" s="123"/>
      <c r="P15" s="144"/>
      <c r="Q15" s="123"/>
      <c r="R15" s="130"/>
      <c r="S15" s="123"/>
      <c r="T15" s="133"/>
      <c r="U15" s="160"/>
    </row>
    <row r="16" spans="1:25" s="11" customFormat="1">
      <c r="A16" s="22" t="str">
        <f>'291'!A57</f>
        <v>282δ</v>
      </c>
      <c r="B16" s="3">
        <f>'291'!B57</f>
        <v>3172.01</v>
      </c>
      <c r="C16" s="22"/>
      <c r="D16" s="82">
        <f>'291'!D57</f>
        <v>45730</v>
      </c>
      <c r="E16" s="3">
        <f>'291'!E57</f>
        <v>3172.01</v>
      </c>
      <c r="F16" s="49"/>
      <c r="G16" s="3"/>
      <c r="H16" s="3"/>
      <c r="I16" s="3"/>
      <c r="J16" s="3"/>
      <c r="K16" s="3"/>
      <c r="L16" s="22"/>
      <c r="M16" s="3"/>
      <c r="N16" s="51"/>
      <c r="O16" s="3"/>
      <c r="P16" s="53"/>
      <c r="Q16" s="3"/>
      <c r="R16" s="10"/>
      <c r="S16" s="3"/>
      <c r="T16" s="51"/>
      <c r="U16" s="160"/>
    </row>
    <row r="17" spans="1:26" s="11" customFormat="1">
      <c r="A17" s="122" t="str">
        <f>'291'!A58</f>
        <v>282ε</v>
      </c>
      <c r="B17" s="123">
        <f>'291'!B58</f>
        <v>268.74</v>
      </c>
      <c r="C17" s="122"/>
      <c r="D17" s="129">
        <f>'291'!D58</f>
        <v>45671</v>
      </c>
      <c r="E17" s="123"/>
      <c r="F17" s="125"/>
      <c r="G17" s="123"/>
      <c r="H17" s="123"/>
      <c r="I17" s="123"/>
      <c r="J17" s="123"/>
      <c r="K17" s="123"/>
      <c r="L17" s="122"/>
      <c r="M17" s="123"/>
      <c r="N17" s="133"/>
      <c r="O17" s="123"/>
      <c r="P17" s="144"/>
      <c r="Q17" s="123"/>
      <c r="R17" s="130"/>
      <c r="S17" s="123"/>
      <c r="T17" s="133"/>
      <c r="U17" s="160"/>
    </row>
    <row r="18" spans="1:26" s="11" customFormat="1">
      <c r="A18" s="22" t="str">
        <f>'291'!A59</f>
        <v>282ζ</v>
      </c>
      <c r="B18" s="3">
        <f>'291'!B59</f>
        <v>1177.82</v>
      </c>
      <c r="C18" s="22"/>
      <c r="D18" s="82">
        <f>'291'!D59</f>
        <v>45730</v>
      </c>
      <c r="E18" s="3">
        <f>'291'!E59</f>
        <v>1177.82</v>
      </c>
      <c r="F18" s="49"/>
      <c r="G18" s="3"/>
      <c r="H18" s="3"/>
      <c r="I18" s="3"/>
      <c r="J18" s="3"/>
      <c r="K18" s="3"/>
      <c r="L18" s="22"/>
      <c r="M18" s="3"/>
      <c r="N18" s="51"/>
      <c r="O18" s="3"/>
      <c r="P18" s="53"/>
      <c r="Q18" s="3"/>
      <c r="R18" s="10"/>
      <c r="S18" s="3"/>
      <c r="T18" s="51"/>
      <c r="U18" s="160"/>
    </row>
    <row r="19" spans="1:26" s="11" customFormat="1">
      <c r="A19" s="122" t="str">
        <f>'291'!A60</f>
        <v>282η</v>
      </c>
      <c r="B19" s="123">
        <f>'291'!B60</f>
        <v>974.08</v>
      </c>
      <c r="C19" s="122"/>
      <c r="D19" s="129">
        <f>'291'!D60</f>
        <v>45671</v>
      </c>
      <c r="E19" s="123"/>
      <c r="F19" s="125"/>
      <c r="G19" s="123"/>
      <c r="H19" s="123"/>
      <c r="I19" s="123"/>
      <c r="J19" s="123"/>
      <c r="K19" s="123"/>
      <c r="L19" s="122"/>
      <c r="M19" s="123"/>
      <c r="N19" s="133"/>
      <c r="O19" s="123"/>
      <c r="P19" s="144"/>
      <c r="Q19" s="123"/>
      <c r="R19" s="130"/>
      <c r="S19" s="123"/>
      <c r="T19" s="133"/>
      <c r="U19" s="160"/>
    </row>
    <row r="20" spans="1:26" s="11" customFormat="1">
      <c r="A20" s="22" t="str">
        <f>'291'!A61</f>
        <v>282θ</v>
      </c>
      <c r="B20" s="3">
        <f>'291'!B61</f>
        <v>2285.1</v>
      </c>
      <c r="C20" s="22"/>
      <c r="D20" s="82">
        <f>'291'!D61</f>
        <v>45671</v>
      </c>
      <c r="E20" s="3">
        <f>'291'!E61</f>
        <v>2285.1</v>
      </c>
      <c r="F20" s="49"/>
      <c r="G20" s="3"/>
      <c r="H20" s="3"/>
      <c r="I20" s="3"/>
      <c r="J20" s="3"/>
      <c r="K20" s="3"/>
      <c r="L20" s="22"/>
      <c r="M20" s="3"/>
      <c r="N20" s="51"/>
      <c r="O20" s="3"/>
      <c r="P20" s="53"/>
      <c r="Q20" s="3"/>
      <c r="R20" s="10"/>
      <c r="S20" s="3"/>
      <c r="T20" s="51"/>
      <c r="U20" s="160"/>
    </row>
    <row r="21" spans="1:26" s="11" customFormat="1">
      <c r="A21" s="122" t="str">
        <f>'291'!A62</f>
        <v>282ι</v>
      </c>
      <c r="B21" s="123"/>
      <c r="C21" s="122"/>
      <c r="D21" s="129"/>
      <c r="E21" s="123"/>
      <c r="F21" s="125"/>
      <c r="G21" s="123"/>
      <c r="H21" s="123"/>
      <c r="I21" s="123"/>
      <c r="J21" s="123"/>
      <c r="K21" s="123"/>
      <c r="L21" s="122"/>
      <c r="M21" s="123"/>
      <c r="N21" s="133"/>
      <c r="O21" s="123"/>
      <c r="P21" s="144"/>
      <c r="Q21" s="123"/>
      <c r="R21" s="130"/>
      <c r="S21" s="123"/>
      <c r="T21" s="133"/>
      <c r="U21" s="160"/>
    </row>
    <row r="22" spans="1:26" s="11" customFormat="1">
      <c r="A22" s="143" t="str">
        <f>'291'!A63</f>
        <v>282κ</v>
      </c>
      <c r="B22" s="3">
        <f>'291'!B63</f>
        <v>1857.97</v>
      </c>
      <c r="C22" s="22"/>
      <c r="D22" s="82">
        <f>'291'!D63</f>
        <v>45734</v>
      </c>
      <c r="E22" s="3"/>
      <c r="F22" s="49"/>
      <c r="G22" s="3"/>
      <c r="H22" s="3"/>
      <c r="I22" s="3"/>
      <c r="J22" s="3"/>
      <c r="K22" s="3"/>
      <c r="L22" s="22"/>
      <c r="M22" s="3"/>
      <c r="N22" s="51"/>
      <c r="O22" s="3"/>
      <c r="P22" s="53"/>
      <c r="Q22" s="3"/>
      <c r="R22" s="10"/>
      <c r="S22" s="3"/>
      <c r="T22" s="51"/>
      <c r="U22" s="184">
        <f>'295-ουσιώδη'!B22</f>
        <v>1857.97</v>
      </c>
    </row>
    <row r="23" spans="1:26" s="11" customFormat="1">
      <c r="A23" s="122" t="str">
        <f>'291'!A64</f>
        <v>282λ</v>
      </c>
      <c r="B23" s="123">
        <f>'291'!B64</f>
        <v>1004.63</v>
      </c>
      <c r="C23" s="122"/>
      <c r="D23" s="129">
        <f>'291'!D64</f>
        <v>45671</v>
      </c>
      <c r="E23" s="123"/>
      <c r="F23" s="125"/>
      <c r="G23" s="123"/>
      <c r="H23" s="123"/>
      <c r="I23" s="123"/>
      <c r="J23" s="123"/>
      <c r="K23" s="123"/>
      <c r="L23" s="122"/>
      <c r="M23" s="123"/>
      <c r="N23" s="133"/>
      <c r="O23" s="123"/>
      <c r="P23" s="144"/>
      <c r="Q23" s="123"/>
      <c r="R23" s="130"/>
      <c r="S23" s="123"/>
      <c r="T23" s="133"/>
      <c r="U23" s="160"/>
    </row>
    <row r="24" spans="1:26" s="11" customFormat="1">
      <c r="A24" s="122" t="str">
        <f>'291'!A65</f>
        <v>282μ1</v>
      </c>
      <c r="B24" s="123">
        <f>'291'!B65</f>
        <v>5.08</v>
      </c>
      <c r="C24" s="122"/>
      <c r="D24" s="129">
        <f>'291'!D65</f>
        <v>45671</v>
      </c>
      <c r="E24" s="123"/>
      <c r="F24" s="125"/>
      <c r="G24" s="123"/>
      <c r="H24" s="123"/>
      <c r="I24" s="123"/>
      <c r="J24" s="123"/>
      <c r="K24" s="123"/>
      <c r="L24" s="122"/>
      <c r="M24" s="123"/>
      <c r="N24" s="133"/>
      <c r="O24" s="123"/>
      <c r="P24" s="144"/>
      <c r="Q24" s="123"/>
      <c r="R24" s="130"/>
      <c r="S24" s="123"/>
      <c r="T24" s="133"/>
      <c r="U24" s="160"/>
    </row>
    <row r="25" spans="1:26" s="11" customFormat="1">
      <c r="A25" s="22" t="str">
        <f>'291'!A66</f>
        <v>282μ2</v>
      </c>
      <c r="B25" s="3">
        <f>'291'!B66</f>
        <v>54.79</v>
      </c>
      <c r="C25" s="22"/>
      <c r="D25" s="82">
        <f>'291'!D66</f>
        <v>45671</v>
      </c>
      <c r="E25" s="3">
        <f>'291'!E66</f>
        <v>54.79</v>
      </c>
      <c r="F25" s="49"/>
      <c r="G25" s="3"/>
      <c r="H25" s="3"/>
      <c r="I25" s="3"/>
      <c r="J25" s="3"/>
      <c r="K25" s="3"/>
      <c r="L25" s="22"/>
      <c r="M25" s="3"/>
      <c r="N25" s="51"/>
      <c r="O25" s="3"/>
      <c r="P25" s="53"/>
      <c r="Q25" s="3"/>
      <c r="R25" s="10"/>
      <c r="S25" s="3"/>
      <c r="T25" s="51"/>
      <c r="U25" s="160"/>
    </row>
    <row r="26" spans="1:26" s="11" customFormat="1">
      <c r="A26" s="122" t="str">
        <f>'291'!A67</f>
        <v>282ν</v>
      </c>
      <c r="B26" s="123">
        <f>'291'!B67</f>
        <v>1638.46</v>
      </c>
      <c r="C26" s="122"/>
      <c r="D26" s="129">
        <f>'291'!D67</f>
        <v>45671</v>
      </c>
      <c r="E26" s="123"/>
      <c r="F26" s="125"/>
      <c r="G26" s="123"/>
      <c r="H26" s="123"/>
      <c r="I26" s="123"/>
      <c r="J26" s="123"/>
      <c r="K26" s="123"/>
      <c r="L26" s="122"/>
      <c r="M26" s="123"/>
      <c r="N26" s="133"/>
      <c r="O26" s="123"/>
      <c r="P26" s="144"/>
      <c r="Q26" s="123"/>
      <c r="R26" s="130"/>
      <c r="S26" s="123"/>
      <c r="T26" s="133"/>
      <c r="U26" s="160"/>
    </row>
    <row r="27" spans="1:26">
      <c r="A27" s="22" t="str">
        <f>'291'!A83</f>
        <v>287ε2α</v>
      </c>
      <c r="B27" s="3">
        <f>'291'!B83</f>
        <v>32940.769999999997</v>
      </c>
      <c r="C27" s="12" t="s">
        <v>19</v>
      </c>
      <c r="D27" s="82">
        <f>'291'!D83</f>
        <v>45127</v>
      </c>
      <c r="E27" s="68"/>
      <c r="F27" s="167"/>
      <c r="G27" s="10"/>
      <c r="H27" s="51"/>
      <c r="I27" s="10"/>
      <c r="J27" s="10"/>
      <c r="K27" s="10"/>
      <c r="L27" s="51"/>
      <c r="M27" s="10"/>
      <c r="N27" s="10"/>
      <c r="O27" s="10"/>
      <c r="P27" s="51"/>
      <c r="Q27" s="3"/>
      <c r="R27" s="51"/>
      <c r="S27" s="138"/>
      <c r="T27" s="151"/>
      <c r="U27" s="14">
        <f>B27</f>
        <v>32940.769999999997</v>
      </c>
      <c r="V27" s="11"/>
      <c r="X27" s="20" t="s">
        <v>32</v>
      </c>
      <c r="Y27" s="11"/>
    </row>
    <row r="28" spans="1:26">
      <c r="A28" s="22" t="str">
        <f>'291'!A84</f>
        <v>287ε2β</v>
      </c>
      <c r="B28" s="3">
        <f>'291'!B84</f>
        <v>31000.12</v>
      </c>
      <c r="C28" s="12"/>
      <c r="D28" s="82">
        <f>'291'!D84</f>
        <v>45127</v>
      </c>
      <c r="E28" s="68"/>
      <c r="F28" s="167"/>
      <c r="G28" s="10"/>
      <c r="H28" s="51"/>
      <c r="I28" s="10"/>
      <c r="J28" s="10"/>
      <c r="K28" s="10"/>
      <c r="L28" s="51"/>
      <c r="M28" s="10"/>
      <c r="N28" s="10"/>
      <c r="O28" s="10"/>
      <c r="P28" s="51"/>
      <c r="Q28" s="3"/>
      <c r="R28" s="51"/>
      <c r="S28" s="138"/>
      <c r="T28" s="151"/>
      <c r="U28" s="14">
        <f>B28</f>
        <v>31000.12</v>
      </c>
      <c r="X28" s="14"/>
      <c r="Y28" s="11"/>
      <c r="Z28" s="11"/>
    </row>
    <row r="29" spans="1:26">
      <c r="A29" s="22" t="str">
        <f>'291'!A90</f>
        <v>288α</v>
      </c>
      <c r="B29" s="3">
        <f>'291'!B90</f>
        <v>10411</v>
      </c>
      <c r="C29" s="12"/>
      <c r="D29" s="82">
        <f>'291'!D90</f>
        <v>45726</v>
      </c>
      <c r="E29" s="3"/>
      <c r="F29" s="167"/>
      <c r="G29" s="114">
        <f>'291'!G90</f>
        <v>10411</v>
      </c>
      <c r="H29" s="51"/>
      <c r="I29" s="3"/>
      <c r="J29" s="51"/>
      <c r="K29" s="33"/>
      <c r="L29" s="51"/>
      <c r="M29" s="33"/>
      <c r="N29" s="3"/>
      <c r="O29" s="33"/>
      <c r="P29" s="53"/>
      <c r="Q29" s="3"/>
      <c r="R29" s="53"/>
      <c r="S29" s="3"/>
      <c r="T29" s="53"/>
      <c r="U29" s="160"/>
      <c r="X29" s="11"/>
    </row>
    <row r="30" spans="1:26">
      <c r="A30" s="22" t="str">
        <f>'291'!A91</f>
        <v>288α2</v>
      </c>
      <c r="B30" s="3">
        <f>'291'!B91</f>
        <v>49047</v>
      </c>
      <c r="C30" s="22"/>
      <c r="D30" s="82">
        <f>'291'!D91</f>
        <v>45726</v>
      </c>
      <c r="E30" s="3"/>
      <c r="F30" s="167"/>
      <c r="G30" s="3"/>
      <c r="H30" s="51"/>
      <c r="I30" s="113">
        <f>'291'!I91</f>
        <v>49047</v>
      </c>
      <c r="J30" s="51"/>
      <c r="K30" s="33"/>
      <c r="L30" s="51"/>
      <c r="M30" s="33"/>
      <c r="N30" s="3"/>
      <c r="O30" s="33"/>
      <c r="P30" s="53"/>
      <c r="Q30" s="3"/>
      <c r="R30" s="53"/>
      <c r="S30" s="3"/>
      <c r="T30" s="52"/>
      <c r="U30" s="160"/>
      <c r="X30" s="11"/>
    </row>
    <row r="31" spans="1:26">
      <c r="A31" s="22" t="str">
        <f>'291'!A92</f>
        <v>288β</v>
      </c>
      <c r="B31" s="3">
        <f>'291'!B92</f>
        <v>3000</v>
      </c>
      <c r="C31" s="12"/>
      <c r="D31" s="82">
        <f>'291'!D92</f>
        <v>45674</v>
      </c>
      <c r="E31" s="3"/>
      <c r="F31" s="167"/>
      <c r="G31" s="113">
        <f>B31</f>
        <v>3000</v>
      </c>
      <c r="H31" s="51"/>
      <c r="I31" s="51"/>
      <c r="J31" s="51"/>
      <c r="K31" s="10"/>
      <c r="L31" s="51"/>
      <c r="M31" s="10"/>
      <c r="N31" s="3"/>
      <c r="O31" s="10"/>
      <c r="P31" s="51"/>
      <c r="Q31" s="3"/>
      <c r="R31" s="51"/>
      <c r="S31" s="3"/>
      <c r="T31" s="49"/>
      <c r="U31" s="160"/>
    </row>
    <row r="32" spans="1:26">
      <c r="A32" s="22">
        <f>'291'!A106</f>
        <v>0</v>
      </c>
      <c r="B32" s="10"/>
      <c r="C32" s="8"/>
      <c r="D32" s="6"/>
      <c r="E32" s="5"/>
      <c r="F32" s="58"/>
      <c r="G32" s="10"/>
      <c r="H32" s="10"/>
      <c r="I32" s="10"/>
      <c r="J32" s="10"/>
      <c r="K32" s="10"/>
      <c r="L32" s="51"/>
      <c r="M32" s="10"/>
      <c r="N32" s="10"/>
      <c r="O32" s="10"/>
      <c r="P32" s="51"/>
      <c r="Q32" s="10"/>
      <c r="R32" s="51"/>
      <c r="S32" s="10"/>
      <c r="T32" s="51"/>
    </row>
    <row r="33" spans="1:25">
      <c r="C33" s="207" t="s">
        <v>114</v>
      </c>
      <c r="D33" s="208"/>
      <c r="E33" s="23">
        <f>SUM(E4:E32)</f>
        <v>41122.120000000003</v>
      </c>
      <c r="F33" s="64">
        <f>SUM(F4:F32)</f>
        <v>0</v>
      </c>
      <c r="G33" s="23">
        <f>SUM(G4:G32)</f>
        <v>13411</v>
      </c>
      <c r="H33" s="64"/>
      <c r="I33" s="23">
        <f>SUM(I4:I32)</f>
        <v>49047</v>
      </c>
      <c r="J33" s="64"/>
      <c r="K33" s="23">
        <f>SUM(K4:K32)</f>
        <v>0</v>
      </c>
      <c r="L33" s="64"/>
      <c r="M33" s="23">
        <f>SUM(M4:M32)</f>
        <v>0</v>
      </c>
      <c r="N33" s="64"/>
      <c r="O33" s="23">
        <f>SUM(O4:O32)</f>
        <v>0</v>
      </c>
      <c r="P33" s="64"/>
      <c r="Q33" s="23">
        <f>SUM(Q4:Q32)</f>
        <v>0</v>
      </c>
      <c r="R33" s="23"/>
      <c r="S33" s="23">
        <f>SUM(S4:S32)</f>
        <v>0</v>
      </c>
      <c r="T33" s="23"/>
      <c r="U33" s="23">
        <f>U5+U7+U8</f>
        <v>33752.65</v>
      </c>
      <c r="Y33" s="27">
        <f>SUM(Y4:Y32)</f>
        <v>0</v>
      </c>
    </row>
    <row r="34" spans="1:25">
      <c r="G34" s="83">
        <f>E33+G33</f>
        <v>54533.120000000003</v>
      </c>
      <c r="H34" s="55"/>
      <c r="I34" s="14">
        <f t="shared" ref="I34:Q34" si="1">G34+I33</f>
        <v>103580.12</v>
      </c>
      <c r="J34" s="55"/>
      <c r="K34" s="83">
        <f t="shared" si="1"/>
        <v>103580.12</v>
      </c>
      <c r="L34" s="55"/>
      <c r="M34" s="83">
        <f t="shared" si="1"/>
        <v>103580.12</v>
      </c>
      <c r="N34" s="55"/>
      <c r="O34" s="83">
        <f t="shared" si="1"/>
        <v>103580.12</v>
      </c>
      <c r="P34" s="55"/>
      <c r="Q34" s="83">
        <f t="shared" si="1"/>
        <v>103580.12</v>
      </c>
      <c r="R34" s="83"/>
      <c r="S34" s="164">
        <f>Q34+S33</f>
        <v>103580.12</v>
      </c>
      <c r="T34" s="54" t="s">
        <v>282</v>
      </c>
      <c r="U34" s="17"/>
    </row>
    <row r="35" spans="1:25">
      <c r="A35" s="29"/>
      <c r="B35" s="11"/>
      <c r="C35" s="29"/>
      <c r="D35" s="11"/>
      <c r="E35" s="29"/>
      <c r="F35" s="13"/>
      <c r="G35" s="29"/>
      <c r="H35" s="55"/>
      <c r="I35" s="181"/>
      <c r="J35" s="55"/>
      <c r="K35" s="1"/>
      <c r="L35" s="54"/>
      <c r="N35" s="54"/>
      <c r="Q35" s="107">
        <f>'291'!Q109</f>
        <v>45730</v>
      </c>
      <c r="R35" s="55"/>
      <c r="S35" s="170">
        <f>180719.52-S34</f>
        <v>77139.399999999994</v>
      </c>
      <c r="T35" s="162" t="s">
        <v>290</v>
      </c>
      <c r="U35" s="17"/>
    </row>
    <row r="36" spans="1:25">
      <c r="A36" s="11">
        <f>'291'!A119</f>
        <v>0</v>
      </c>
      <c r="B36" s="11"/>
      <c r="C36" s="11"/>
      <c r="D36" s="11"/>
      <c r="E36" s="11" t="str">
        <f>'291'!E119</f>
        <v>281β1 =  κ-15-17 μηνιαίο ΚΑΚΩΣ ζητούμενο (1998-10ος έως 2007-6ος) … υπάρχει κατάσταση &amp; πληρωμή {{{ ΦΥΣΙΚΑ και υπήρχε στην Αθήνα }}}</v>
      </c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</row>
    <row r="37" spans="1:25">
      <c r="A37" s="11">
        <f>'291'!A120</f>
        <v>0</v>
      </c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36" t="str">
        <f>'291'!S120</f>
        <v>281β2 =  κ-15-17 μηνιαίο ΚΑΚΩΣ ζητούμενο (1998-10ος  έως 2007-6ος) … υπάρχει κατάσταση &amp; πληρωμή (υπό αναζήτηση)  {{{ ΦΥΣΙΚΑ υπήρχε στην Αθήνα</v>
      </c>
      <c r="T37" s="11"/>
    </row>
    <row r="38" spans="1:25">
      <c r="A38" s="11">
        <f>'291'!A121</f>
        <v>0</v>
      </c>
      <c r="B38" s="11"/>
      <c r="C38" s="11"/>
      <c r="D38" s="11"/>
      <c r="E38" s="11" t="str">
        <f>'291'!E121</f>
        <v>281γ1 = κ-15-17 [ΚΑΚΩΣ ζητούμενο , ανά συμβόλαιο (1998-8ος έως 1998-9ος &amp; 2007-7ος έως 2013-5ος) {{{υπάρχει η πληρωμή</v>
      </c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</row>
    <row r="39" spans="1:25">
      <c r="A39" s="11">
        <f>'291'!A122</f>
        <v>0</v>
      </c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36" t="str">
        <f>'291'!S122</f>
        <v>281γ2 = κ-15-17 [ΚΑΚΩΣ ζητούμενο , ανά συμβόλαιο (1998-8ος έως 1998-9ος &amp; 2007-7ος έως 2013-5ος) ,(πληρωμή υπό αναζήτηση)</v>
      </c>
      <c r="T39" s="11"/>
    </row>
    <row r="40" spans="1:25">
      <c r="A40" s="11">
        <f>'291'!A131</f>
        <v>0</v>
      </c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36" t="str">
        <f>'291'!S131</f>
        <v>281ζ = κ-15-17 = κακώς ζητούμενο προς απόδοση (επί συμβολαίου) [= έχουν σίγουρα πληρωθεί ΑΛΛΙΩΣ ΔΕΝ ΘΑ ΜΕΤΑΓΡΑΦΟΝΤΑΝ από το υποθυκοφυλακείο</v>
      </c>
      <c r="T40" s="55"/>
    </row>
    <row r="41" spans="1:25">
      <c r="A41" s="11">
        <f>'291'!A137</f>
        <v>0</v>
      </c>
      <c r="B41" s="11"/>
      <c r="C41" s="11"/>
      <c r="D41" s="11"/>
      <c r="E41" s="137" t="str">
        <f>'291'!E137</f>
        <v xml:space="preserve">281λ = ΔΟΛΟΣ = μη καταγραφή πληρωμών Κ-29 ( έως 2013 - 5ο ) {στο πόρισμα ΠΡΟΣ ανακριτή </v>
      </c>
      <c r="G41" s="1"/>
      <c r="H41" s="1"/>
      <c r="I41" s="1"/>
      <c r="J41" s="1"/>
      <c r="K41" s="11"/>
      <c r="L41" s="54"/>
    </row>
    <row r="42" spans="1:25">
      <c r="A42" s="11">
        <f>'291'!A138</f>
        <v>0</v>
      </c>
      <c r="B42" s="11"/>
      <c r="C42" s="11"/>
      <c r="D42" s="11"/>
      <c r="E42" s="137" t="str">
        <f>'291'!E138</f>
        <v>281μ = κατασχέσεις  [έως 2013-5ο</v>
      </c>
      <c r="F42" s="11"/>
      <c r="G42" s="11"/>
      <c r="H42" s="1"/>
      <c r="I42" s="1"/>
      <c r="J42" s="1"/>
      <c r="K42" s="11"/>
      <c r="L42" s="54"/>
      <c r="M42" s="11"/>
    </row>
    <row r="43" spans="1:25" s="11" customFormat="1">
      <c r="A43" s="127">
        <f>'291'!A153</f>
        <v>0</v>
      </c>
      <c r="B43" s="127"/>
      <c r="C43" s="127"/>
      <c r="D43" s="127"/>
      <c r="E43" s="127"/>
      <c r="F43" s="127"/>
      <c r="G43" s="127"/>
      <c r="H43" s="127"/>
      <c r="I43" s="127"/>
      <c r="J43" s="127"/>
      <c r="K43" s="127"/>
      <c r="L43" s="127"/>
      <c r="M43" s="127" t="str">
        <f>'291'!M153</f>
        <v>282α1 = κ-18 [αθροιστικό στη σούμα</v>
      </c>
      <c r="N43" s="127"/>
      <c r="O43" s="127"/>
      <c r="P43" s="127"/>
      <c r="Q43" s="127"/>
      <c r="R43" s="127"/>
      <c r="S43" s="127"/>
      <c r="T43" s="140"/>
    </row>
    <row r="44" spans="1:25" s="11" customFormat="1">
      <c r="A44" s="11">
        <f>'291'!A154</f>
        <v>0</v>
      </c>
      <c r="E44" s="11" t="str">
        <f>'291'!E154</f>
        <v>282α2 = κ-15-17 [αθροιστικό στη σούμα</v>
      </c>
      <c r="L44" s="55"/>
      <c r="P44" s="55"/>
      <c r="T44" s="55"/>
    </row>
    <row r="45" spans="1:25" s="11" customFormat="1">
      <c r="A45" s="127">
        <f>'291'!A155</f>
        <v>0</v>
      </c>
      <c r="B45" s="127"/>
      <c r="C45" s="127"/>
      <c r="D45" s="127"/>
      <c r="E45" s="127"/>
      <c r="F45" s="127"/>
      <c r="G45" s="127"/>
      <c r="H45" s="127"/>
      <c r="I45" s="127"/>
      <c r="J45" s="127"/>
      <c r="K45" s="127"/>
      <c r="L45" s="127"/>
      <c r="M45" s="127" t="str">
        <f>'291'!M155</f>
        <v>282β1 = κ-18 [στην εξαγωγή ταμείων</v>
      </c>
      <c r="N45" s="127"/>
      <c r="O45" s="127"/>
      <c r="P45" s="140"/>
      <c r="Q45" s="127"/>
      <c r="R45" s="127"/>
      <c r="S45" s="127"/>
      <c r="T45" s="140"/>
    </row>
    <row r="46" spans="1:25" s="11" customFormat="1">
      <c r="A46" s="11">
        <f>'291'!A156</f>
        <v>0</v>
      </c>
      <c r="E46" s="11" t="str">
        <f>'291'!E156</f>
        <v>282β2 = κ-15-17 [στην εξαγωγή ταμείων</v>
      </c>
      <c r="L46" s="55"/>
      <c r="P46" s="55"/>
      <c r="T46" s="55"/>
    </row>
    <row r="47" spans="1:25" s="11" customFormat="1">
      <c r="A47" s="127">
        <f>'291'!A157</f>
        <v>0</v>
      </c>
      <c r="B47" s="127"/>
      <c r="C47" s="127"/>
      <c r="D47" s="127"/>
      <c r="E47" s="127"/>
      <c r="F47" s="127"/>
      <c r="G47" s="127"/>
      <c r="H47" s="127"/>
      <c r="I47" s="127"/>
      <c r="J47" s="127"/>
      <c r="K47" s="127"/>
      <c r="L47" s="127"/>
      <c r="M47" s="127" t="str">
        <f>'291'!M157</f>
        <v>282γ = κ-18 [λάθος πράξη με συνέπεια λανθασμένο απαιτητό ποσό</v>
      </c>
      <c r="N47" s="127"/>
      <c r="O47" s="127"/>
      <c r="P47" s="140"/>
      <c r="Q47" s="127"/>
      <c r="R47" s="127"/>
      <c r="S47" s="127"/>
      <c r="T47" s="140"/>
    </row>
    <row r="48" spans="1:25" s="11" customFormat="1">
      <c r="A48" s="11">
        <f>'291'!A158</f>
        <v>0</v>
      </c>
      <c r="E48" s="11" t="str">
        <f>'291'!E158</f>
        <v>282δ = κ-15-17 [λάθος πράξη με συνέπεια λανθασμένο απαιτητό ποσό</v>
      </c>
      <c r="L48" s="55"/>
      <c r="P48" s="55"/>
      <c r="T48" s="55"/>
    </row>
    <row r="49" spans="1:20" s="11" customFormat="1">
      <c r="A49" s="127">
        <f>'291'!A159</f>
        <v>0</v>
      </c>
      <c r="B49" s="127"/>
      <c r="C49" s="127"/>
      <c r="D49" s="127"/>
      <c r="E49" s="127"/>
      <c r="F49" s="127"/>
      <c r="G49" s="127"/>
      <c r="H49" s="127"/>
      <c r="I49" s="127"/>
      <c r="J49" s="127"/>
      <c r="K49" s="127"/>
      <c r="L49" s="127"/>
      <c r="M49" s="127" t="str">
        <f>'291'!M159</f>
        <v>282ε = κ-18 [καταχώρηση λάθος ποσού πράξης</v>
      </c>
      <c r="N49" s="127"/>
      <c r="O49" s="127"/>
      <c r="P49" s="140"/>
      <c r="Q49" s="127"/>
      <c r="R49" s="127"/>
      <c r="S49" s="127"/>
      <c r="T49" s="140"/>
    </row>
    <row r="50" spans="1:20" s="11" customFormat="1">
      <c r="A50" s="11">
        <f>'291'!A160</f>
        <v>0</v>
      </c>
      <c r="E50" s="11" t="str">
        <f>'291'!E160</f>
        <v>282ζ = κ-15-17 [καταχώρηση λάθος ποσού πράξης</v>
      </c>
      <c r="L50" s="55"/>
      <c r="P50" s="55"/>
      <c r="T50" s="55"/>
    </row>
    <row r="51" spans="1:20" s="11" customFormat="1">
      <c r="A51" s="127">
        <f>'291'!A161</f>
        <v>0</v>
      </c>
      <c r="B51" s="127"/>
      <c r="C51" s="127"/>
      <c r="D51" s="127"/>
      <c r="E51" s="127"/>
      <c r="F51" s="127"/>
      <c r="G51" s="127"/>
      <c r="H51" s="127"/>
      <c r="I51" s="127"/>
      <c r="J51" s="127"/>
      <c r="K51" s="127"/>
      <c r="L51" s="127"/>
      <c r="M51" s="127" t="str">
        <f>'291'!M161</f>
        <v>282η = κ-18 [επαγγελματικό λάθος ελεγκτή = κακώς ζητούμενα</v>
      </c>
      <c r="N51" s="127"/>
      <c r="O51" s="127"/>
      <c r="P51" s="140"/>
      <c r="Q51" s="127"/>
      <c r="R51" s="127"/>
      <c r="S51" s="127"/>
      <c r="T51" s="140"/>
    </row>
    <row r="52" spans="1:20" s="11" customFormat="1">
      <c r="A52" s="11">
        <f>'291'!A162</f>
        <v>0</v>
      </c>
      <c r="E52" s="11" t="str">
        <f>'291'!E162</f>
        <v>282θ = κ-15-17 [επαγγελματικό λάθος ελεγκτή = κακώς ζητούμενα</v>
      </c>
      <c r="L52" s="55"/>
      <c r="P52" s="55"/>
      <c r="T52" s="55"/>
    </row>
    <row r="53" spans="1:20" s="11" customFormat="1">
      <c r="A53" s="127">
        <f>'291'!A163</f>
        <v>0</v>
      </c>
      <c r="B53" s="127"/>
      <c r="C53" s="127"/>
      <c r="D53" s="127"/>
      <c r="E53" s="127"/>
      <c r="F53" s="127"/>
      <c r="G53" s="127"/>
      <c r="H53" s="127"/>
      <c r="I53" s="127"/>
      <c r="J53" s="127"/>
      <c r="K53" s="127"/>
      <c r="L53" s="127"/>
      <c r="M53" s="127" t="str">
        <f>'291'!M163</f>
        <v>282ι = κ-18 [στο συνολικό ποσό πορίσματος προς ανακριτή</v>
      </c>
      <c r="N53" s="127"/>
      <c r="O53" s="127"/>
      <c r="P53" s="140"/>
      <c r="Q53" s="127"/>
      <c r="R53" s="127"/>
      <c r="S53" s="127"/>
      <c r="T53" s="140"/>
    </row>
    <row r="54" spans="1:20" s="11" customFormat="1">
      <c r="A54" s="11">
        <f>'291'!A164</f>
        <v>0</v>
      </c>
      <c r="S54" s="136" t="str">
        <f>'291'!S164</f>
        <v>282κ = κ-15-17-18 [στο συνολικό ποσό πορίσματος προς ανακριτή</v>
      </c>
    </row>
    <row r="55" spans="1:20" s="11" customFormat="1">
      <c r="A55" s="127">
        <f>'291'!A165</f>
        <v>0</v>
      </c>
      <c r="B55" s="127"/>
      <c r="C55" s="127"/>
      <c r="D55" s="127"/>
      <c r="E55" s="127"/>
      <c r="F55" s="127"/>
      <c r="G55" s="127"/>
      <c r="H55" s="127"/>
      <c r="I55" s="127"/>
      <c r="J55" s="127"/>
      <c r="K55" s="127"/>
      <c r="L55" s="127"/>
      <c r="M55" s="127" t="str">
        <f>'291'!M165</f>
        <v>282λ =  κ-18 [ΜΗ υπολογισμός αρραβώνα προσυμφώνου σε αγοραπωλησίες</v>
      </c>
      <c r="N55" s="127"/>
      <c r="O55" s="127"/>
      <c r="P55" s="140"/>
      <c r="Q55" s="127"/>
      <c r="R55" s="127"/>
      <c r="S55" s="127"/>
      <c r="T55" s="140"/>
    </row>
    <row r="56" spans="1:20" s="11" customFormat="1">
      <c r="A56" s="127">
        <f>'291'!A166</f>
        <v>0</v>
      </c>
      <c r="B56" s="127"/>
      <c r="C56" s="127"/>
      <c r="D56" s="127"/>
      <c r="E56" s="127"/>
      <c r="F56" s="127"/>
      <c r="G56" s="127"/>
      <c r="H56" s="127"/>
      <c r="I56" s="127"/>
      <c r="J56" s="127"/>
      <c r="K56" s="127"/>
      <c r="L56" s="127"/>
      <c r="M56" s="127" t="str">
        <f>'291'!M166</f>
        <v>282μ1 = κ-18 [ΔΕΝ υπολόγισε σωστά το αρχικό μίσθωμα</v>
      </c>
      <c r="N56" s="127"/>
      <c r="O56" s="127"/>
      <c r="P56" s="140"/>
      <c r="Q56" s="127"/>
      <c r="R56" s="127"/>
      <c r="S56" s="127"/>
      <c r="T56" s="140"/>
    </row>
    <row r="57" spans="1:20" s="11" customFormat="1">
      <c r="A57" s="11">
        <f>'291'!A167</f>
        <v>0</v>
      </c>
      <c r="E57" s="11" t="str">
        <f>'291'!E167</f>
        <v>282μ2 = κ-15-17 [ΔΕΝ υπολόγισε σωστά το αρχικό μίσθωμα</v>
      </c>
      <c r="P57" s="55"/>
      <c r="T57" s="55"/>
    </row>
    <row r="58" spans="1:20" s="11" customFormat="1">
      <c r="A58" s="127">
        <f>'291'!A168</f>
        <v>0</v>
      </c>
      <c r="B58" s="127"/>
      <c r="C58" s="127"/>
      <c r="D58" s="127"/>
      <c r="E58" s="127"/>
      <c r="F58" s="127"/>
      <c r="G58" s="127"/>
      <c r="H58" s="127"/>
      <c r="I58" s="127"/>
      <c r="J58" s="127"/>
      <c r="K58" s="127"/>
      <c r="L58" s="127"/>
      <c r="M58" s="127" t="str">
        <f>'291'!M168</f>
        <v>282ν(1-2-3-4-5-6-7) = κ-18 [κακώς υπερΖητούμενο {κωδικός δίκης **15**</v>
      </c>
      <c r="N58" s="127"/>
      <c r="O58" s="127"/>
      <c r="P58" s="140"/>
      <c r="Q58" s="127"/>
      <c r="R58" s="127"/>
      <c r="S58" s="127"/>
      <c r="T58" s="140"/>
    </row>
    <row r="59" spans="1:20">
      <c r="A59" s="11">
        <f>'291'!A184</f>
        <v>0</v>
      </c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37" t="str">
        <f>'291'!S184</f>
        <v>287ε2α = κ-15-17 μηνιαία ΜΕ κατάσταση [=χύμα στο κύμα ΑΛΛΑ πάντα πλήρωνε το πιο παλιό ΚΑΙ πάντα πλήρωνε ΌΛΑ τα ταμεία του μηνός … [ ΦΥΣΙΚΑ και υπήρχαν στην Αθήνα ]</v>
      </c>
    </row>
    <row r="60" spans="1:20">
      <c r="A60" s="11">
        <f>'291'!A185</f>
        <v>0</v>
      </c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37" t="str">
        <f>'291'!S185</f>
        <v xml:space="preserve">287ε2β = κ-15-17 ΑΝΑ συμβόλαιο [=χύμα στο κύμα ΑΛΛΑ πάντα πλήρωνε το πιο παλιό ΚΑΙ πάντα πλήρωνε ΌΛΑ τα ταμεία επί των συμβολαίων </v>
      </c>
    </row>
    <row r="61" spans="1:20">
      <c r="A61" s="11">
        <f>'291'!A194</f>
        <v>0</v>
      </c>
      <c r="B61" s="11"/>
      <c r="C61" s="11"/>
      <c r="D61" s="11"/>
      <c r="E61" s="11"/>
      <c r="F61" s="11"/>
      <c r="G61" s="137" t="str">
        <f>'291'!G194</f>
        <v>288α = ρυθμίσεις {2013-6ο έως 2017-7ο</v>
      </c>
      <c r="H61" s="11"/>
      <c r="I61" s="11"/>
      <c r="J61" s="11"/>
      <c r="K61" s="11"/>
      <c r="L61" s="55"/>
      <c r="M61" s="11"/>
      <c r="N61" s="11"/>
      <c r="O61" s="11"/>
      <c r="P61" s="55"/>
      <c r="Q61" s="11"/>
      <c r="R61" s="11"/>
      <c r="S61" s="11"/>
      <c r="T61" s="55"/>
    </row>
    <row r="62" spans="1:20">
      <c r="A62" s="11">
        <f>'291'!A195</f>
        <v>0</v>
      </c>
      <c r="B62" s="11"/>
      <c r="C62" s="11"/>
      <c r="D62" s="11"/>
      <c r="E62" s="11"/>
      <c r="F62" s="11"/>
      <c r="G62" s="11"/>
      <c r="H62" s="11"/>
      <c r="I62" s="137" t="str">
        <f>'291'!I195</f>
        <v>288α2 = ρυθμίσεις {2017/7ο έως σήμερα</v>
      </c>
      <c r="J62" s="11"/>
      <c r="K62" s="11"/>
      <c r="L62" s="54"/>
    </row>
    <row r="63" spans="1:20" s="11" customFormat="1">
      <c r="A63" s="11">
        <f>'291'!A196</f>
        <v>0</v>
      </c>
      <c r="G63" s="137" t="str">
        <f>'291'!G196</f>
        <v>288β = κατασχέσεις 2013-6ος έως 2017-7ος</v>
      </c>
      <c r="L63" s="55"/>
      <c r="P63" s="55"/>
      <c r="T63" s="55"/>
    </row>
    <row r="64" spans="1:20" ht="23.25">
      <c r="A64" s="182" t="str">
        <f>'291'!A198</f>
        <v xml:space="preserve">288ε = πρόσκληση ΑΓΑΠΕ προς ταμεία για έλεγχο από 2003 </v>
      </c>
      <c r="B64" s="29"/>
      <c r="C64" s="29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</row>
    <row r="65" spans="1:17" ht="23.25">
      <c r="A65" s="182" t="str">
        <f>'291'!A199</f>
        <v>288ζ = αρχεία ηλεκτρονικά Εθνικής για ΑΓΑΠΕ</v>
      </c>
      <c r="B65" s="29"/>
      <c r="C65" s="29"/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29"/>
      <c r="Q65" s="29"/>
    </row>
    <row r="67" spans="1:17" ht="23.25">
      <c r="B67" s="183" t="s">
        <v>297</v>
      </c>
    </row>
    <row r="68" spans="1:17" ht="23.25">
      <c r="B68" s="183"/>
    </row>
    <row r="69" spans="1:17" ht="23.25">
      <c r="B69" s="183" t="s">
        <v>298</v>
      </c>
    </row>
  </sheetData>
  <mergeCells count="17">
    <mergeCell ref="C33:D33"/>
    <mergeCell ref="I2:J2"/>
    <mergeCell ref="K2:L2"/>
    <mergeCell ref="M2:N2"/>
    <mergeCell ref="O2:P2"/>
    <mergeCell ref="Q2:R2"/>
    <mergeCell ref="S2:T2"/>
    <mergeCell ref="A1:A3"/>
    <mergeCell ref="B1:D1"/>
    <mergeCell ref="E1:L1"/>
    <mergeCell ref="M1:N1"/>
    <mergeCell ref="O1:P1"/>
    <mergeCell ref="B2:B3"/>
    <mergeCell ref="C2:C3"/>
    <mergeCell ref="D2:D3"/>
    <mergeCell ref="E2:F2"/>
    <mergeCell ref="G2:H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Y203"/>
  <sheetViews>
    <sheetView workbookViewId="0">
      <selection activeCell="V24" sqref="V24"/>
    </sheetView>
  </sheetViews>
  <sheetFormatPr defaultRowHeight="12.75"/>
  <cols>
    <col min="1" max="1" width="11.21875" style="1" bestFit="1" customWidth="1"/>
    <col min="2" max="2" width="10" style="1" bestFit="1" customWidth="1"/>
    <col min="3" max="3" width="8.77734375" style="1" customWidth="1"/>
    <col min="4" max="4" width="10.21875" style="1" customWidth="1"/>
    <col min="5" max="5" width="9.109375" style="1" customWidth="1"/>
    <col min="6" max="6" width="3.21875" style="21" customWidth="1"/>
    <col min="7" max="7" width="10.21875" style="21" customWidth="1"/>
    <col min="8" max="8" width="3.5546875" style="21" customWidth="1"/>
    <col min="9" max="9" width="11" style="21" customWidth="1"/>
    <col min="10" max="10" width="4.109375" style="21" customWidth="1"/>
    <col min="11" max="11" width="9.88671875" style="21" customWidth="1"/>
    <col min="12" max="12" width="1.6640625" style="21" customWidth="1"/>
    <col min="13" max="13" width="10" style="1" customWidth="1"/>
    <col min="14" max="14" width="3.5546875" style="1" customWidth="1"/>
    <col min="15" max="15" width="10.33203125" style="1" customWidth="1"/>
    <col min="16" max="16" width="2" style="54" customWidth="1"/>
    <col min="17" max="17" width="10.33203125" style="1" customWidth="1"/>
    <col min="18" max="18" width="3.33203125" style="1" customWidth="1"/>
    <col min="19" max="19" width="10.5546875" style="1" customWidth="1"/>
    <col min="20" max="20" width="3.88671875" style="54" customWidth="1"/>
    <col min="21" max="21" width="12.5546875" style="1" customWidth="1"/>
    <col min="22" max="22" width="13.21875" style="1" customWidth="1"/>
    <col min="23" max="23" width="9.5546875" style="1" customWidth="1"/>
    <col min="24" max="24" width="7.44140625" style="1" bestFit="1" customWidth="1"/>
    <col min="25" max="25" width="10" style="1" bestFit="1" customWidth="1"/>
    <col min="26" max="16384" width="8.88671875" style="1"/>
  </cols>
  <sheetData>
    <row r="1" spans="1:25" s="186" customFormat="1" ht="24.75" customHeight="1">
      <c r="A1" s="204" t="s">
        <v>0</v>
      </c>
      <c r="B1" s="224" t="s">
        <v>1</v>
      </c>
      <c r="C1" s="225"/>
      <c r="D1" s="226"/>
      <c r="E1" s="227" t="str">
        <f>'291'!E1:L1</f>
        <v>απαίτηση ΤΑΝ σε κ-15-17 = 182.039,37€ [[[ΝΈΟ ποσό = 180.719,52</v>
      </c>
      <c r="F1" s="228"/>
      <c r="G1" s="228"/>
      <c r="H1" s="228"/>
      <c r="I1" s="228"/>
      <c r="J1" s="228"/>
      <c r="K1" s="228"/>
      <c r="L1" s="229"/>
      <c r="M1" s="230" t="str">
        <f>'291'!M1:N1</f>
        <v>απαίτηση ΤΑΝ-Κ-18 = 81.360,14</v>
      </c>
      <c r="N1" s="231"/>
      <c r="O1" s="232" t="s">
        <v>177</v>
      </c>
      <c r="P1" s="232"/>
      <c r="Q1" s="187"/>
      <c r="R1" s="187"/>
      <c r="S1" s="187"/>
      <c r="T1" s="187"/>
      <c r="V1" s="142" t="s">
        <v>299</v>
      </c>
    </row>
    <row r="2" spans="1:25" s="186" customFormat="1" ht="24.75" customHeight="1">
      <c r="A2" s="205"/>
      <c r="B2" s="209" t="s">
        <v>175</v>
      </c>
      <c r="C2" s="209" t="s">
        <v>176</v>
      </c>
      <c r="D2" s="233" t="s">
        <v>219</v>
      </c>
      <c r="E2" s="235" t="s">
        <v>2</v>
      </c>
      <c r="F2" s="236"/>
      <c r="G2" s="216" t="s">
        <v>116</v>
      </c>
      <c r="H2" s="217"/>
      <c r="I2" s="216" t="s">
        <v>115</v>
      </c>
      <c r="J2" s="217"/>
      <c r="K2" s="218" t="s">
        <v>85</v>
      </c>
      <c r="L2" s="219"/>
      <c r="M2" s="220" t="s">
        <v>170</v>
      </c>
      <c r="N2" s="221"/>
      <c r="O2" s="220" t="s">
        <v>77</v>
      </c>
      <c r="P2" s="221"/>
      <c r="Q2" s="220" t="s">
        <v>95</v>
      </c>
      <c r="R2" s="221"/>
      <c r="S2" s="222" t="s">
        <v>86</v>
      </c>
      <c r="T2" s="223"/>
      <c r="U2" s="185"/>
    </row>
    <row r="3" spans="1:25" ht="13.5" thickBot="1">
      <c r="A3" s="206"/>
      <c r="B3" s="210"/>
      <c r="C3" s="210"/>
      <c r="D3" s="234"/>
      <c r="E3" s="43" t="s">
        <v>45</v>
      </c>
      <c r="F3" s="57"/>
      <c r="G3" s="45" t="s">
        <v>45</v>
      </c>
      <c r="H3" s="45"/>
      <c r="I3" s="45" t="s">
        <v>45</v>
      </c>
      <c r="J3" s="45"/>
      <c r="K3" s="44" t="s">
        <v>45</v>
      </c>
      <c r="L3" s="62"/>
      <c r="M3" s="47" t="s">
        <v>45</v>
      </c>
      <c r="N3" s="47"/>
      <c r="O3" s="47" t="s">
        <v>45</v>
      </c>
      <c r="P3" s="65"/>
      <c r="Q3" s="47" t="s">
        <v>45</v>
      </c>
      <c r="R3" s="47"/>
      <c r="S3" s="46" t="s">
        <v>45</v>
      </c>
      <c r="T3" s="48"/>
      <c r="U3" s="2"/>
      <c r="Y3" s="61"/>
    </row>
    <row r="4" spans="1:25" s="11" customFormat="1">
      <c r="A4" s="22" t="str">
        <f>'291'!A23</f>
        <v>281δ1</v>
      </c>
      <c r="B4" s="3">
        <f>'291'!B23</f>
        <v>240.65</v>
      </c>
      <c r="C4" s="22"/>
      <c r="D4" s="82">
        <f>'291'!D23</f>
        <v>45669</v>
      </c>
      <c r="E4" s="22"/>
      <c r="F4" s="166"/>
      <c r="G4" s="22"/>
      <c r="H4" s="22"/>
      <c r="I4" s="22"/>
      <c r="J4" s="22"/>
      <c r="K4" s="141"/>
      <c r="L4" s="22"/>
      <c r="M4" s="114"/>
      <c r="N4" s="51"/>
      <c r="O4" s="10"/>
      <c r="P4" s="51"/>
      <c r="Q4" s="10"/>
      <c r="R4" s="10"/>
      <c r="S4" s="114">
        <f>B4</f>
        <v>240.65</v>
      </c>
      <c r="T4" s="51"/>
      <c r="U4" s="7"/>
    </row>
    <row r="5" spans="1:25" s="11" customFormat="1">
      <c r="A5" s="22" t="str">
        <f>'291'!A24</f>
        <v>281δ2</v>
      </c>
      <c r="B5" s="3">
        <f>'291'!B24</f>
        <v>1049.96</v>
      </c>
      <c r="C5" s="22"/>
      <c r="D5" s="82">
        <f>'291'!D24</f>
        <v>45669</v>
      </c>
      <c r="E5" s="22"/>
      <c r="F5" s="166"/>
      <c r="G5" s="22"/>
      <c r="H5" s="22"/>
      <c r="I5" s="22"/>
      <c r="J5" s="22"/>
      <c r="K5" s="22"/>
      <c r="L5" s="22"/>
      <c r="M5" s="141"/>
      <c r="N5" s="51"/>
      <c r="O5" s="51"/>
      <c r="P5" s="51"/>
      <c r="Q5" s="51"/>
      <c r="R5" s="51"/>
      <c r="S5" s="138"/>
      <c r="T5" s="51"/>
      <c r="U5" s="7">
        <f t="shared" ref="U5:U11" si="0">B5</f>
        <v>1049.96</v>
      </c>
    </row>
    <row r="6" spans="1:25" s="11" customFormat="1">
      <c r="A6" s="22" t="str">
        <f>'291'!A25</f>
        <v>281δ3</v>
      </c>
      <c r="B6" s="3">
        <f>'291'!B25</f>
        <v>360.92</v>
      </c>
      <c r="C6" s="22"/>
      <c r="D6" s="82">
        <f>'291'!D25</f>
        <v>45670</v>
      </c>
      <c r="E6" s="22"/>
      <c r="F6" s="166"/>
      <c r="G6" s="22"/>
      <c r="H6" s="22"/>
      <c r="I6" s="22"/>
      <c r="J6" s="22"/>
      <c r="K6" s="141"/>
      <c r="L6" s="22"/>
      <c r="M6" s="114"/>
      <c r="N6" s="51"/>
      <c r="O6" s="10"/>
      <c r="P6" s="51"/>
      <c r="Q6" s="10"/>
      <c r="R6" s="10"/>
      <c r="S6" s="114">
        <f>B6</f>
        <v>360.92</v>
      </c>
      <c r="T6" s="51"/>
      <c r="U6" s="7"/>
    </row>
    <row r="7" spans="1:25" s="11" customFormat="1">
      <c r="A7" s="22" t="str">
        <f>'291'!A26</f>
        <v>281δ4</v>
      </c>
      <c r="B7" s="3">
        <f>'291'!B26</f>
        <v>290.49</v>
      </c>
      <c r="C7" s="22"/>
      <c r="D7" s="82">
        <f>'291'!D26</f>
        <v>45670</v>
      </c>
      <c r="E7" s="22"/>
      <c r="F7" s="166"/>
      <c r="G7" s="22"/>
      <c r="H7" s="22"/>
      <c r="I7" s="22"/>
      <c r="J7" s="22"/>
      <c r="K7" s="22"/>
      <c r="L7" s="22"/>
      <c r="M7" s="141"/>
      <c r="N7" s="22"/>
      <c r="O7" s="22"/>
      <c r="P7" s="22"/>
      <c r="Q7" s="22"/>
      <c r="R7" s="22"/>
      <c r="S7" s="138"/>
      <c r="T7" s="51"/>
      <c r="U7" s="7">
        <f t="shared" si="0"/>
        <v>290.49</v>
      </c>
    </row>
    <row r="8" spans="1:25" s="11" customFormat="1">
      <c r="A8" s="22" t="str">
        <f>'291'!A27</f>
        <v>281ε1</v>
      </c>
      <c r="B8" s="3">
        <f>'291'!B27</f>
        <v>2029.79</v>
      </c>
      <c r="C8" s="12"/>
      <c r="D8" s="82">
        <f>'291'!D27</f>
        <v>45670</v>
      </c>
      <c r="E8" s="68"/>
      <c r="F8" s="153"/>
      <c r="G8" s="3"/>
      <c r="H8" s="10"/>
      <c r="I8" s="10"/>
      <c r="J8" s="10"/>
      <c r="K8" s="114">
        <f>B8</f>
        <v>2029.79</v>
      </c>
      <c r="L8" s="22"/>
      <c r="M8" s="10"/>
      <c r="N8" s="51"/>
      <c r="O8" s="10"/>
      <c r="P8" s="51"/>
      <c r="Q8" s="10"/>
      <c r="R8" s="10"/>
      <c r="S8" s="10"/>
      <c r="T8" s="51"/>
      <c r="U8" s="7"/>
    </row>
    <row r="9" spans="1:25">
      <c r="A9" s="22" t="str">
        <f>'291'!A28</f>
        <v xml:space="preserve">281ε2  </v>
      </c>
      <c r="B9" s="3">
        <f>'291'!B28</f>
        <v>4331.67</v>
      </c>
      <c r="C9" s="104" t="s">
        <v>174</v>
      </c>
      <c r="D9" s="82">
        <f>'291'!D28</f>
        <v>45670</v>
      </c>
      <c r="E9" s="39"/>
      <c r="F9" s="153"/>
      <c r="G9" s="3"/>
      <c r="H9" s="3"/>
      <c r="I9" s="3"/>
      <c r="J9" s="3"/>
      <c r="K9" s="3"/>
      <c r="L9" s="22"/>
      <c r="M9" s="3"/>
      <c r="N9" s="51"/>
      <c r="O9" s="3"/>
      <c r="P9" s="49"/>
      <c r="Q9" s="3"/>
      <c r="R9" s="3"/>
      <c r="S9" s="138"/>
      <c r="T9" s="51"/>
      <c r="U9" s="7">
        <f t="shared" si="0"/>
        <v>4331.67</v>
      </c>
    </row>
    <row r="10" spans="1:25">
      <c r="A10" s="22" t="str">
        <f>'291'!A29</f>
        <v>281ε3</v>
      </c>
      <c r="B10" s="3">
        <f>'291'!B29</f>
        <v>204.7</v>
      </c>
      <c r="C10" s="104"/>
      <c r="D10" s="82">
        <f>'291'!D29</f>
        <v>45670</v>
      </c>
      <c r="E10" s="3"/>
      <c r="F10" s="153"/>
      <c r="G10" s="3"/>
      <c r="H10" s="3"/>
      <c r="I10" s="3"/>
      <c r="J10" s="3"/>
      <c r="K10" s="113">
        <f>B10</f>
        <v>204.7</v>
      </c>
      <c r="L10" s="22"/>
      <c r="M10" s="3"/>
      <c r="N10" s="51"/>
      <c r="O10" s="3"/>
      <c r="P10" s="49"/>
      <c r="Q10" s="3"/>
      <c r="R10" s="3"/>
      <c r="S10" s="3"/>
      <c r="T10" s="49"/>
      <c r="U10" s="7"/>
    </row>
    <row r="11" spans="1:25">
      <c r="A11" s="22" t="str">
        <f>'291'!A30</f>
        <v>281ε4</v>
      </c>
      <c r="B11" s="3">
        <f>'291'!B30</f>
        <v>608.72</v>
      </c>
      <c r="C11" s="104"/>
      <c r="D11" s="82">
        <f>'291'!D30</f>
        <v>45670</v>
      </c>
      <c r="E11" s="39"/>
      <c r="F11" s="153"/>
      <c r="G11" s="3"/>
      <c r="H11" s="3"/>
      <c r="I11" s="3"/>
      <c r="J11" s="3"/>
      <c r="K11" s="3"/>
      <c r="L11" s="22"/>
      <c r="M11" s="3"/>
      <c r="N11" s="51"/>
      <c r="O11" s="3"/>
      <c r="P11" s="49"/>
      <c r="Q11" s="3"/>
      <c r="R11" s="3"/>
      <c r="S11" s="138"/>
      <c r="T11" s="49"/>
      <c r="U11" s="7">
        <f t="shared" si="0"/>
        <v>608.72</v>
      </c>
    </row>
    <row r="12" spans="1:25" s="11" customFormat="1">
      <c r="A12" s="22" t="str">
        <f>'291'!A43</f>
        <v>281ο</v>
      </c>
      <c r="B12" s="3">
        <f>'291'!B43</f>
        <v>884.29</v>
      </c>
      <c r="C12" s="12"/>
      <c r="D12" s="82">
        <f>'291'!D43</f>
        <v>45674</v>
      </c>
      <c r="E12" s="3"/>
      <c r="F12" s="166"/>
      <c r="G12" s="3"/>
      <c r="H12" s="3"/>
      <c r="I12" s="3"/>
      <c r="J12" s="3"/>
      <c r="K12" s="113">
        <f>'291'!K43</f>
        <v>884.29</v>
      </c>
      <c r="L12" s="38"/>
      <c r="M12" s="3"/>
      <c r="N12" s="51"/>
      <c r="O12" s="3"/>
      <c r="P12" s="53"/>
      <c r="Q12" s="10"/>
      <c r="R12" s="49"/>
      <c r="S12" s="10"/>
      <c r="T12" s="3"/>
      <c r="U12" s="148"/>
    </row>
    <row r="13" spans="1:25" s="11" customFormat="1">
      <c r="A13" s="122" t="str">
        <f>'291'!A45</f>
        <v>281ρ2</v>
      </c>
      <c r="B13" s="123">
        <f>'291'!B45</f>
        <v>70.84</v>
      </c>
      <c r="C13" s="132"/>
      <c r="D13" s="129">
        <f>'291'!D45</f>
        <v>45670</v>
      </c>
      <c r="E13" s="123"/>
      <c r="F13" s="122"/>
      <c r="G13" s="123"/>
      <c r="H13" s="123"/>
      <c r="I13" s="123"/>
      <c r="J13" s="123"/>
      <c r="K13" s="123"/>
      <c r="L13" s="122"/>
      <c r="M13" s="123"/>
      <c r="N13" s="133"/>
      <c r="O13" s="123"/>
      <c r="P13" s="144"/>
      <c r="Q13" s="130"/>
      <c r="R13" s="130"/>
      <c r="S13" s="123"/>
      <c r="T13" s="125"/>
      <c r="U13" s="148"/>
      <c r="V13" s="142" t="s">
        <v>299</v>
      </c>
      <c r="W13" s="31">
        <f>B13</f>
        <v>70.84</v>
      </c>
      <c r="X13" s="30"/>
    </row>
    <row r="14" spans="1:25" s="11" customFormat="1">
      <c r="A14" s="122" t="str">
        <f>'291'!A46</f>
        <v>281υ1</v>
      </c>
      <c r="B14" s="123">
        <f>'291'!B46</f>
        <v>63.83</v>
      </c>
      <c r="C14" s="132"/>
      <c r="D14" s="129">
        <f>'291'!D46</f>
        <v>45671</v>
      </c>
      <c r="E14" s="130"/>
      <c r="F14" s="122"/>
      <c r="G14" s="130"/>
      <c r="H14" s="130"/>
      <c r="I14" s="130"/>
      <c r="J14" s="130"/>
      <c r="K14" s="123"/>
      <c r="L14" s="122"/>
      <c r="M14" s="123"/>
      <c r="N14" s="133"/>
      <c r="O14" s="130"/>
      <c r="P14" s="144"/>
      <c r="Q14" s="130"/>
      <c r="R14" s="130"/>
      <c r="S14" s="123"/>
      <c r="T14" s="133"/>
      <c r="U14" s="148"/>
      <c r="V14" s="142" t="s">
        <v>299</v>
      </c>
      <c r="W14" s="31">
        <f t="shared" ref="W14:W19" si="1">B14</f>
        <v>63.83</v>
      </c>
      <c r="Y14" s="1"/>
    </row>
    <row r="15" spans="1:25" s="11" customFormat="1">
      <c r="A15" s="122" t="str">
        <f>'291'!A47</f>
        <v>281υ2</v>
      </c>
      <c r="B15" s="123">
        <f>'291'!B47</f>
        <v>42.55</v>
      </c>
      <c r="C15" s="132"/>
      <c r="D15" s="129">
        <f>'291'!D47</f>
        <v>45671</v>
      </c>
      <c r="E15" s="123"/>
      <c r="F15" s="125"/>
      <c r="G15" s="123"/>
      <c r="H15" s="123"/>
      <c r="I15" s="123"/>
      <c r="J15" s="123"/>
      <c r="K15" s="123"/>
      <c r="L15" s="122"/>
      <c r="M15" s="123"/>
      <c r="N15" s="133"/>
      <c r="O15" s="123"/>
      <c r="P15" s="144"/>
      <c r="Q15" s="130"/>
      <c r="R15" s="130"/>
      <c r="S15" s="123"/>
      <c r="T15" s="125"/>
      <c r="U15" s="148">
        <v>42.55</v>
      </c>
      <c r="V15" s="142" t="s">
        <v>299</v>
      </c>
      <c r="W15" s="31">
        <f t="shared" si="1"/>
        <v>42.55</v>
      </c>
      <c r="Y15" s="1"/>
    </row>
    <row r="16" spans="1:25" s="11" customFormat="1">
      <c r="A16" s="122" t="str">
        <f>'291'!A48</f>
        <v>281φ1</v>
      </c>
      <c r="B16" s="123">
        <f>'291'!B48</f>
        <v>35.25</v>
      </c>
      <c r="C16" s="132"/>
      <c r="D16" s="129">
        <f>'291'!D48</f>
        <v>45671</v>
      </c>
      <c r="E16" s="123"/>
      <c r="F16" s="125"/>
      <c r="G16" s="123"/>
      <c r="H16" s="123"/>
      <c r="I16" s="123"/>
      <c r="J16" s="123"/>
      <c r="K16" s="123"/>
      <c r="L16" s="122"/>
      <c r="M16" s="123"/>
      <c r="N16" s="133"/>
      <c r="O16" s="123"/>
      <c r="P16" s="144"/>
      <c r="Q16" s="130"/>
      <c r="R16" s="130"/>
      <c r="S16" s="123"/>
      <c r="T16" s="125"/>
      <c r="U16" s="148"/>
      <c r="V16" s="142" t="s">
        <v>299</v>
      </c>
      <c r="W16" s="31">
        <f t="shared" si="1"/>
        <v>35.25</v>
      </c>
      <c r="Y16" s="1"/>
    </row>
    <row r="17" spans="1:25" s="11" customFormat="1">
      <c r="A17" s="122" t="str">
        <f>'291'!A49</f>
        <v>281φ2</v>
      </c>
      <c r="B17" s="123">
        <f>'291'!B49</f>
        <v>23.5</v>
      </c>
      <c r="C17" s="132"/>
      <c r="D17" s="129">
        <f>'291'!D49</f>
        <v>45671</v>
      </c>
      <c r="E17" s="123"/>
      <c r="F17" s="125"/>
      <c r="G17" s="123"/>
      <c r="H17" s="123"/>
      <c r="I17" s="123"/>
      <c r="J17" s="123"/>
      <c r="K17" s="123"/>
      <c r="L17" s="122"/>
      <c r="M17" s="123"/>
      <c r="N17" s="133"/>
      <c r="O17" s="123"/>
      <c r="P17" s="144"/>
      <c r="Q17" s="130"/>
      <c r="R17" s="130"/>
      <c r="S17" s="123"/>
      <c r="T17" s="125"/>
      <c r="U17" s="148">
        <f>B17</f>
        <v>23.5</v>
      </c>
      <c r="V17" s="142" t="s">
        <v>299</v>
      </c>
      <c r="W17" s="31">
        <f t="shared" si="1"/>
        <v>23.5</v>
      </c>
      <c r="Y17" s="1"/>
    </row>
    <row r="18" spans="1:25" s="11" customFormat="1">
      <c r="A18" s="122" t="str">
        <f>'291'!A50</f>
        <v>281ω3α</v>
      </c>
      <c r="B18" s="123">
        <f>'291'!B50</f>
        <v>16.68</v>
      </c>
      <c r="C18" s="132"/>
      <c r="D18" s="129">
        <f>'291'!D50</f>
        <v>45674</v>
      </c>
      <c r="E18" s="123"/>
      <c r="F18" s="125"/>
      <c r="G18" s="123"/>
      <c r="H18" s="123"/>
      <c r="I18" s="123"/>
      <c r="J18" s="123"/>
      <c r="K18" s="123"/>
      <c r="L18" s="122"/>
      <c r="M18" s="123"/>
      <c r="N18" s="133"/>
      <c r="O18" s="123"/>
      <c r="P18" s="144"/>
      <c r="Q18" s="130"/>
      <c r="R18" s="130"/>
      <c r="S18" s="123"/>
      <c r="T18" s="125"/>
      <c r="U18" s="148"/>
      <c r="V18" s="142" t="s">
        <v>299</v>
      </c>
      <c r="W18" s="31">
        <f t="shared" si="1"/>
        <v>16.68</v>
      </c>
    </row>
    <row r="19" spans="1:25" s="11" customFormat="1">
      <c r="A19" s="122" t="str">
        <f>'291'!A51</f>
        <v>281ω3β</v>
      </c>
      <c r="B19" s="123">
        <f>'291'!B51</f>
        <v>11.12</v>
      </c>
      <c r="C19" s="132"/>
      <c r="D19" s="129">
        <f>'291'!D51</f>
        <v>45674</v>
      </c>
      <c r="E19" s="123"/>
      <c r="F19" s="125"/>
      <c r="G19" s="123"/>
      <c r="H19" s="123"/>
      <c r="I19" s="123"/>
      <c r="J19" s="123"/>
      <c r="K19" s="123"/>
      <c r="L19" s="122"/>
      <c r="M19" s="123"/>
      <c r="N19" s="133"/>
      <c r="O19" s="123"/>
      <c r="P19" s="144"/>
      <c r="Q19" s="130"/>
      <c r="R19" s="130"/>
      <c r="S19" s="123"/>
      <c r="T19" s="125"/>
      <c r="U19" s="148"/>
      <c r="V19" s="142" t="s">
        <v>299</v>
      </c>
      <c r="W19" s="31">
        <f t="shared" si="1"/>
        <v>11.12</v>
      </c>
      <c r="Y19" s="1"/>
    </row>
    <row r="20" spans="1:25" s="11" customFormat="1">
      <c r="A20" s="122" t="str">
        <f>'291'!A86</f>
        <v>287θ1(β-γ</v>
      </c>
      <c r="B20" s="123">
        <f>'291'!B86</f>
        <v>124.4</v>
      </c>
      <c r="C20" s="132"/>
      <c r="D20" s="129">
        <f>'291'!D86</f>
        <v>45882</v>
      </c>
      <c r="E20" s="130"/>
      <c r="F20" s="125"/>
      <c r="G20" s="123"/>
      <c r="H20" s="133"/>
      <c r="I20" s="123"/>
      <c r="J20" s="125"/>
      <c r="K20" s="130"/>
      <c r="L20" s="133"/>
      <c r="M20" s="123"/>
      <c r="N20" s="123"/>
      <c r="O20" s="123"/>
      <c r="P20" s="125"/>
      <c r="Q20" s="123"/>
      <c r="R20" s="125"/>
      <c r="S20" s="123"/>
      <c r="T20" s="125"/>
      <c r="U20" s="160">
        <f>'291'!Q86</f>
        <v>124.4</v>
      </c>
      <c r="W20" s="1" t="s">
        <v>78</v>
      </c>
      <c r="Y20" s="1"/>
    </row>
    <row r="21" spans="1:25" s="11" customFormat="1">
      <c r="A21" s="122" t="str">
        <f>'291'!A89</f>
        <v>287κ</v>
      </c>
      <c r="B21" s="123">
        <f>'291'!B89</f>
        <v>22741.05</v>
      </c>
      <c r="C21" s="132"/>
      <c r="D21" s="129">
        <f>'291'!D89</f>
        <v>45883</v>
      </c>
      <c r="E21" s="123"/>
      <c r="F21" s="125"/>
      <c r="G21" s="152"/>
      <c r="H21" s="133"/>
      <c r="I21" s="152"/>
      <c r="J21" s="144"/>
      <c r="K21" s="130"/>
      <c r="L21" s="133"/>
      <c r="M21" s="152"/>
      <c r="N21" s="123"/>
      <c r="O21" s="152"/>
      <c r="P21" s="144"/>
      <c r="Q21" s="123"/>
      <c r="R21" s="133"/>
      <c r="S21" s="123"/>
      <c r="T21" s="133"/>
      <c r="U21" s="148">
        <f>'291'!Q89</f>
        <v>22741.05</v>
      </c>
      <c r="V21" s="1"/>
      <c r="W21" s="102"/>
      <c r="X21" s="30"/>
    </row>
    <row r="22" spans="1:25" s="11" customFormat="1">
      <c r="A22" s="22" t="str">
        <f>'291'!A94</f>
        <v>288η1β</v>
      </c>
      <c r="B22" s="3">
        <f>'291'!B94</f>
        <v>1653.82</v>
      </c>
      <c r="C22" s="12"/>
      <c r="D22" s="82">
        <f>'291'!D94</f>
        <v>45882</v>
      </c>
      <c r="E22" s="68"/>
      <c r="F22" s="167"/>
      <c r="G22" s="10"/>
      <c r="H22" s="51"/>
      <c r="I22" s="10"/>
      <c r="J22" s="51"/>
      <c r="K22" s="69"/>
      <c r="L22" s="51"/>
      <c r="M22" s="10"/>
      <c r="N22" s="10"/>
      <c r="O22" s="63"/>
      <c r="P22" s="75"/>
      <c r="Q22" s="113">
        <f>'291'!Q94</f>
        <v>1653.82</v>
      </c>
      <c r="R22" s="49"/>
      <c r="S22" s="3"/>
      <c r="T22" s="75"/>
      <c r="U22" s="148"/>
    </row>
    <row r="23" spans="1:25" s="11" customFormat="1">
      <c r="A23" s="22" t="str">
        <f>'291'!A95</f>
        <v>288η1γ</v>
      </c>
      <c r="B23" s="3">
        <f>'291'!B95</f>
        <v>363.25</v>
      </c>
      <c r="C23" s="12"/>
      <c r="D23" s="82">
        <f>'291'!D95</f>
        <v>45882</v>
      </c>
      <c r="E23" s="68"/>
      <c r="F23" s="167"/>
      <c r="G23" s="10"/>
      <c r="H23" s="51"/>
      <c r="I23" s="10"/>
      <c r="J23" s="51"/>
      <c r="K23" s="69"/>
      <c r="L23" s="51"/>
      <c r="M23" s="10"/>
      <c r="N23" s="10"/>
      <c r="O23" s="63"/>
      <c r="P23" s="75"/>
      <c r="Q23" s="113">
        <f>'291'!Q95</f>
        <v>363.25</v>
      </c>
      <c r="R23" s="75"/>
      <c r="S23" s="3"/>
      <c r="T23" s="75"/>
      <c r="U23" s="148"/>
    </row>
    <row r="24" spans="1:25" s="11" customFormat="1">
      <c r="A24" s="22" t="str">
        <f>'291'!A97</f>
        <v>288η1ζ</v>
      </c>
      <c r="B24" s="3">
        <f>'291'!B97</f>
        <v>221.76</v>
      </c>
      <c r="C24" s="12"/>
      <c r="D24" s="82">
        <f>'291'!D97</f>
        <v>45882</v>
      </c>
      <c r="E24" s="68"/>
      <c r="F24" s="167"/>
      <c r="G24" s="10"/>
      <c r="H24" s="51"/>
      <c r="I24" s="10"/>
      <c r="J24" s="51"/>
      <c r="K24" s="69"/>
      <c r="L24" s="51"/>
      <c r="M24" s="10"/>
      <c r="N24" s="10"/>
      <c r="O24" s="63"/>
      <c r="P24" s="75"/>
      <c r="Q24" s="113"/>
      <c r="R24" s="75"/>
      <c r="S24" s="3"/>
      <c r="T24" s="75"/>
      <c r="U24" s="148">
        <f>B24</f>
        <v>221.76</v>
      </c>
    </row>
    <row r="25" spans="1:25" s="11" customFormat="1">
      <c r="A25" s="22" t="str">
        <f>'291'!A98</f>
        <v xml:space="preserve">288η2β </v>
      </c>
      <c r="B25" s="3">
        <f>'291'!B98</f>
        <v>1233.44</v>
      </c>
      <c r="C25" s="12"/>
      <c r="D25" s="82">
        <f>'291'!D98</f>
        <v>45882</v>
      </c>
      <c r="E25" s="68"/>
      <c r="F25" s="167"/>
      <c r="G25" s="10"/>
      <c r="H25" s="51"/>
      <c r="I25" s="10"/>
      <c r="J25" s="51"/>
      <c r="K25" s="68"/>
      <c r="L25" s="51"/>
      <c r="M25" s="10"/>
      <c r="N25" s="10"/>
      <c r="O25" s="63"/>
      <c r="P25" s="75"/>
      <c r="Q25" s="113">
        <f>'291'!Q98</f>
        <v>1233.44</v>
      </c>
      <c r="R25" s="49"/>
      <c r="S25" s="3"/>
      <c r="T25" s="75"/>
      <c r="U25" s="160"/>
    </row>
    <row r="26" spans="1:25" s="11" customFormat="1">
      <c r="A26" s="22" t="str">
        <f>'291'!A99</f>
        <v>288η2γ</v>
      </c>
      <c r="B26" s="3">
        <f>'291'!B99</f>
        <v>694.47</v>
      </c>
      <c r="C26" s="12"/>
      <c r="D26" s="82">
        <f>'291'!D99</f>
        <v>45882</v>
      </c>
      <c r="E26" s="68"/>
      <c r="F26" s="167"/>
      <c r="G26" s="10"/>
      <c r="H26" s="51"/>
      <c r="I26" s="10"/>
      <c r="J26" s="51"/>
      <c r="K26" s="68"/>
      <c r="L26" s="51"/>
      <c r="M26" s="10"/>
      <c r="N26" s="10"/>
      <c r="O26" s="63"/>
      <c r="P26" s="75"/>
      <c r="Q26" s="113">
        <f>'291'!Q99</f>
        <v>694.47</v>
      </c>
      <c r="R26" s="49"/>
      <c r="S26" s="3"/>
      <c r="T26" s="75"/>
      <c r="U26" s="160"/>
    </row>
    <row r="27" spans="1:25">
      <c r="A27" s="22" t="str">
        <f>'291'!A102</f>
        <v>288θ2</v>
      </c>
      <c r="B27" s="3">
        <f>'291'!B102</f>
        <v>951.82</v>
      </c>
      <c r="C27" s="12"/>
      <c r="D27" s="82">
        <f>'291'!D102</f>
        <v>45675</v>
      </c>
      <c r="E27" s="3"/>
      <c r="F27" s="167"/>
      <c r="G27" s="3"/>
      <c r="H27" s="3"/>
      <c r="I27" s="3"/>
      <c r="J27" s="49"/>
      <c r="K27" s="114">
        <f>B27</f>
        <v>951.82</v>
      </c>
      <c r="L27" s="51"/>
      <c r="M27" s="3"/>
      <c r="N27" s="3"/>
      <c r="O27" s="3"/>
      <c r="P27" s="49"/>
      <c r="Q27" s="3"/>
      <c r="R27" s="49"/>
      <c r="S27" s="3"/>
      <c r="T27" s="49"/>
      <c r="U27" s="148"/>
    </row>
    <row r="28" spans="1:25">
      <c r="A28" s="22">
        <f>'291'!A106</f>
        <v>0</v>
      </c>
      <c r="B28" s="10"/>
      <c r="C28" s="8"/>
      <c r="D28" s="6"/>
      <c r="E28" s="5"/>
      <c r="F28" s="58"/>
      <c r="G28" s="10"/>
      <c r="H28" s="10"/>
      <c r="I28" s="10"/>
      <c r="J28" s="10"/>
      <c r="K28" s="10"/>
      <c r="L28" s="51"/>
      <c r="M28" s="10"/>
      <c r="N28" s="10"/>
      <c r="O28" s="10"/>
      <c r="P28" s="51"/>
      <c r="Q28" s="10"/>
      <c r="R28" s="51"/>
      <c r="S28" s="10"/>
      <c r="T28" s="51"/>
    </row>
    <row r="29" spans="1:25">
      <c r="C29" s="207" t="s">
        <v>114</v>
      </c>
      <c r="D29" s="208"/>
      <c r="E29" s="23">
        <f>SUM(E4:E28)</f>
        <v>0</v>
      </c>
      <c r="F29" s="64">
        <f>SUM(F4:F28)</f>
        <v>0</v>
      </c>
      <c r="G29" s="23">
        <f>SUM(G4:G28)</f>
        <v>0</v>
      </c>
      <c r="H29" s="64"/>
      <c r="I29" s="23">
        <f>SUM(I4:I28)</f>
        <v>0</v>
      </c>
      <c r="J29" s="64"/>
      <c r="K29" s="23">
        <f>SUM(K4:K28)</f>
        <v>4070.6</v>
      </c>
      <c r="L29" s="64"/>
      <c r="M29" s="23">
        <f>SUM(M4:M28)</f>
        <v>0</v>
      </c>
      <c r="N29" s="64"/>
      <c r="O29" s="23">
        <f>SUM(O4:O28)</f>
        <v>0</v>
      </c>
      <c r="P29" s="64"/>
      <c r="Q29" s="23">
        <f>SUM(Q4:Q28)</f>
        <v>3944.9800000000005</v>
      </c>
      <c r="R29" s="23"/>
      <c r="S29" s="23">
        <f>SUM(S4:S28)</f>
        <v>601.57000000000005</v>
      </c>
      <c r="T29" s="23"/>
      <c r="U29" s="23">
        <f>SUM(U5:U27)</f>
        <v>29434.1</v>
      </c>
      <c r="Y29" s="27">
        <f>SUM(Y4:Y28)</f>
        <v>0</v>
      </c>
    </row>
    <row r="30" spans="1:25">
      <c r="G30" s="83">
        <f>E29+G29</f>
        <v>0</v>
      </c>
      <c r="H30" s="55"/>
      <c r="I30" s="14">
        <f t="shared" ref="I30:Q30" si="2">G30+I29</f>
        <v>0</v>
      </c>
      <c r="J30" s="55"/>
      <c r="K30" s="83">
        <f t="shared" si="2"/>
        <v>4070.6</v>
      </c>
      <c r="L30" s="55"/>
      <c r="M30" s="83">
        <f t="shared" si="2"/>
        <v>4070.6</v>
      </c>
      <c r="N30" s="55"/>
      <c r="O30" s="83">
        <f t="shared" si="2"/>
        <v>4070.6</v>
      </c>
      <c r="P30" s="55"/>
      <c r="Q30" s="83">
        <f t="shared" si="2"/>
        <v>8015.58</v>
      </c>
      <c r="R30" s="83"/>
      <c r="S30" s="164">
        <f>Q30+S29</f>
        <v>8617.15</v>
      </c>
      <c r="T30" s="54" t="s">
        <v>282</v>
      </c>
      <c r="U30" s="17"/>
    </row>
    <row r="31" spans="1:25">
      <c r="A31" s="11">
        <f>'291'!A123</f>
        <v>0</v>
      </c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37" t="str">
        <f>'291'!M123</f>
        <v>281δ1 =  κ-18 {διπλοΠληρωμή &amp; με μηνιαία κατάσταση &amp; ανά συμβόλαιο από πολίτη} , (1998-10ος έως 2013-5ος) , {= κωδικός ''δίκη'' - *7*</v>
      </c>
      <c r="S31" s="11"/>
    </row>
    <row r="32" spans="1:25">
      <c r="A32" s="11">
        <f>'291'!A124</f>
        <v>0</v>
      </c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36" t="str">
        <f>'291'!S124</f>
        <v>δ2 = κ-18 {διπλοΠληρωμή &amp; με μηνιαία κατάσταση &amp; ανά συμβόλαιο από πολίτη} , (1998-10ος έως 2013-5ος) {{{υπό αναζήτηση}[καταγραφή από σφραγίδες τελευταίας σελίδας ] κωδικός ''δίκη'' - *7*</v>
      </c>
    </row>
    <row r="33" spans="1:19">
      <c r="A33" s="11">
        <f>'291'!A125</f>
        <v>0</v>
      </c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37" t="str">
        <f>'291'!M125</f>
        <v>281-δ3 =  κ-18 {διπλοΠληρωμή &amp; ανά συμβόλαιο από πολίτη &amp; με μηνιαία κατάσταση} , (1998-8ος έως 1998-9ος &amp; 2007-6ος έως 2013-5ος) , {= κωδικός ''δίκη'' - *7*</v>
      </c>
      <c r="S33" s="11"/>
    </row>
    <row r="34" spans="1:19">
      <c r="A34" s="11">
        <f>'291'!A126</f>
        <v>0</v>
      </c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36" t="str">
        <f>'291'!S126</f>
        <v>281δ4 =  κ-18 {διπλοΠληρωμή &amp; ανά συμβόλαιο από πολίτη &amp; με μηνιαία κατάσταση} , (1998-8ος έως 1998-9ος &amp; 2007-6ος έως 2013-5ος) , {υπό αναζήτηση} , {= κωδικός ''δίκη'' - *7*</v>
      </c>
    </row>
    <row r="35" spans="1:19">
      <c r="A35" s="11">
        <f>'291'!A127</f>
        <v>0</v>
      </c>
      <c r="B35" s="11"/>
      <c r="C35" s="11"/>
      <c r="D35" s="11"/>
      <c r="E35" s="11"/>
      <c r="F35" s="11"/>
      <c r="G35" s="11"/>
      <c r="H35" s="11"/>
      <c r="I35" s="11"/>
      <c r="J35" s="11"/>
      <c r="K35" s="137" t="str">
        <f>'291'!K127</f>
        <v>281ε1  =  κ-15-17 {διπλοΠληρωμή &amp; με μηνιαία κατάσταση &amp; ανά συμβόλαιο από πολίτη} , (1998-10ος έως 2007-6ος) , {= κωδικός ''δίκη'' - *7*</v>
      </c>
      <c r="L35" s="11"/>
      <c r="M35" s="54"/>
      <c r="S35" s="11"/>
    </row>
    <row r="36" spans="1:19">
      <c r="A36" s="11">
        <f>'291'!A128</f>
        <v>0</v>
      </c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36" t="str">
        <f>'291'!S128</f>
        <v>281ε2 =  κ-15-17 {διπλοΠληρωμή &amp; με μηνιαία κατάσταση &amp; ανά συμβόλαιο από πολίτη} , (1998-10ος έως 2007-6ος) , {υπό αναζήτηση} ,[καταγραφή από σφραγίδες τελευταίας σελίδας ] κωδικός ''δίκη'' - *7*</v>
      </c>
    </row>
    <row r="37" spans="1:19">
      <c r="A37" s="11">
        <f>'291'!A129</f>
        <v>0</v>
      </c>
      <c r="B37" s="11"/>
      <c r="C37" s="11"/>
      <c r="D37" s="11"/>
      <c r="E37" s="11"/>
      <c r="F37" s="11"/>
      <c r="G37" s="11"/>
      <c r="H37" s="11"/>
      <c r="I37" s="11"/>
      <c r="J37" s="11"/>
      <c r="K37" s="137" t="str">
        <f>'291'!K129</f>
        <v>281ε3 =  κ-15-17 {διπλοΠληρωμή &amp; ανά συμβόλαιο από πολίτη &amp; με μηνιαία κατάσταση} , (1998-8ος έως 1998-9ος) , {= κωδικός ''δίκη'' - *7*</v>
      </c>
      <c r="L37" s="54"/>
      <c r="S37" s="11"/>
    </row>
    <row r="38" spans="1:19">
      <c r="A38" s="11">
        <f>'291'!A130</f>
        <v>0</v>
      </c>
      <c r="E38" s="11"/>
      <c r="G38" s="1"/>
      <c r="H38" s="1"/>
      <c r="I38" s="1"/>
      <c r="J38" s="1"/>
      <c r="K38" s="1"/>
      <c r="L38" s="54"/>
      <c r="S38" s="136" t="s">
        <v>208</v>
      </c>
    </row>
    <row r="39" spans="1:19">
      <c r="A39" s="11">
        <f>'291'!A143</f>
        <v>0</v>
      </c>
      <c r="B39" s="11"/>
      <c r="C39" s="11"/>
      <c r="D39" s="11"/>
      <c r="E39" s="11"/>
      <c r="F39" s="11"/>
      <c r="G39" s="11"/>
      <c r="H39" s="11"/>
      <c r="I39" s="11"/>
      <c r="J39" s="11"/>
      <c r="K39" s="137" t="str">
        <f>'291'!K143</f>
        <v>281ο = κ-15-17 = διπλοΠληρωμή [για την μεταγραφή (χαμένες παλιές πληρωμές) , {έως 2013-5ο</v>
      </c>
      <c r="L39" s="54"/>
      <c r="Q39" s="11"/>
    </row>
    <row r="40" spans="1:19">
      <c r="A40" s="11">
        <f>'291'!A145</f>
        <v>0</v>
      </c>
      <c r="B40" s="11"/>
      <c r="C40" s="11"/>
      <c r="D40" s="11"/>
      <c r="E40" s="11"/>
      <c r="F40" s="11"/>
      <c r="G40" s="11"/>
      <c r="H40" s="11"/>
      <c r="I40" s="11"/>
      <c r="J40" s="11"/>
      <c r="K40" s="137" t="str">
        <f>'291'!K145</f>
        <v>281ρ2 = κ-15 [= διπλοΠληρωμή 1,3% {&amp; μηνιαίως ή ανά συμβόλαιο &amp; στην Δ.Ο.Υ}]</v>
      </c>
      <c r="L40" s="54"/>
    </row>
    <row r="41" spans="1:19">
      <c r="A41" s="11">
        <f>'291'!A147</f>
        <v>0</v>
      </c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37" t="str">
        <f>'291'!M147</f>
        <v>281υ1 = κ-18 [διπλοΠληρωμή σε αγοραπωλησίες ΒΑΣΕΙ προσυμφώνου {= ΌΧΙ υπολογισμός αρραβώνα}</v>
      </c>
    </row>
    <row r="42" spans="1:19">
      <c r="A42" s="127">
        <f>'291'!A148</f>
        <v>0</v>
      </c>
      <c r="B42" s="127"/>
      <c r="C42" s="127"/>
      <c r="D42" s="127"/>
      <c r="E42" s="127"/>
      <c r="F42" s="139"/>
      <c r="G42" s="127"/>
      <c r="H42" s="127"/>
      <c r="I42" s="127"/>
      <c r="J42" s="127"/>
      <c r="K42" s="127"/>
      <c r="L42" s="140"/>
      <c r="M42" s="127"/>
      <c r="N42" s="127"/>
      <c r="O42" s="127" t="s">
        <v>230</v>
      </c>
    </row>
    <row r="43" spans="1:19">
      <c r="A43" s="11">
        <f>'291'!A149</f>
        <v>0</v>
      </c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37" t="str">
        <f>'291'!M149</f>
        <v>281φ1 = κ-18 -διπλοπληρωμή [(= 9% επί δικαιωμάτων) σε αγοραπωλησίες ΒΑΣΕΙ προσύμφωνου  του παππού</v>
      </c>
    </row>
    <row r="44" spans="1:19">
      <c r="A44" s="127">
        <f>'291'!A150</f>
        <v>0</v>
      </c>
      <c r="B44" s="127"/>
      <c r="C44" s="127"/>
      <c r="D44" s="127"/>
      <c r="E44" s="127"/>
      <c r="F44" s="127"/>
      <c r="G44" s="127"/>
      <c r="H44" s="127"/>
      <c r="I44" s="127"/>
      <c r="J44" s="127"/>
      <c r="K44" s="127"/>
      <c r="L44" s="127"/>
      <c r="M44" s="127"/>
      <c r="N44" s="127"/>
      <c r="O44" s="127" t="str">
        <f>'291'!O150</f>
        <v>281φ2 = ΤΑΣ - διπλοπληρωμή [(=6% επι των δικαιωμάτων) σε αγοραπωλησίες ΒΑΣΕΙ προσύμφωνου  του παππού</v>
      </c>
    </row>
    <row r="45" spans="1:19">
      <c r="A45" s="11">
        <f>'291'!A151</f>
        <v>0</v>
      </c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36" t="s">
        <v>236</v>
      </c>
      <c r="M45" s="136" t="str">
        <f>'291'!M151</f>
        <v xml:space="preserve"> 281ω3α1 = διπλοπληρωμή ΤΑΝ σε αναλογικές ΒΑΣΕΙ προσυμφώνου παππού &amp; εκτέλεση από ΑΓΑΠΕ</v>
      </c>
    </row>
    <row r="46" spans="1:19">
      <c r="A46" s="11">
        <f>'291'!A152</f>
        <v>0</v>
      </c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36" t="s">
        <v>236</v>
      </c>
      <c r="O46" s="136" t="str">
        <f>'291'!O152</f>
        <v xml:space="preserve"> 281ω3α2 = διπλοπληρωμή ΤΑΣ σε αναλογικές ΒΑΣΕΙ προσυμφώνου παππού &amp; εκτέλεση από ΑΓΑΠΕ {=281ω3α*6/9</v>
      </c>
    </row>
    <row r="47" spans="1:19">
      <c r="A47" s="127">
        <f>'291'!A188</f>
        <v>0</v>
      </c>
      <c r="B47" s="127"/>
      <c r="C47" s="127"/>
      <c r="D47" s="127"/>
      <c r="E47" s="127"/>
      <c r="F47" s="127"/>
      <c r="G47" s="127"/>
      <c r="H47" s="127"/>
      <c r="I47" s="127"/>
      <c r="J47" s="127"/>
      <c r="K47" s="127"/>
      <c r="L47" s="127"/>
      <c r="M47" s="127"/>
      <c r="N47" s="127"/>
      <c r="O47" s="127"/>
      <c r="P47" s="127"/>
      <c r="Q47" s="127" t="str">
        <f>'291'!Q188</f>
        <v>287θ1β = κ-15-17 [διπλοΠληρωμή ΣΕ υποχρεώσεις αντικατασταθέντος συμβολαιογράφου</v>
      </c>
      <c r="S47" s="11"/>
    </row>
    <row r="48" spans="1:19">
      <c r="A48" s="127">
        <f>'291'!A189</f>
        <v>0</v>
      </c>
      <c r="B48" s="127"/>
      <c r="C48" s="127"/>
      <c r="D48" s="127"/>
      <c r="E48" s="127"/>
      <c r="F48" s="127"/>
      <c r="G48" s="127"/>
      <c r="H48" s="127"/>
      <c r="I48" s="127"/>
      <c r="J48" s="127"/>
      <c r="K48" s="127"/>
      <c r="L48" s="127"/>
      <c r="M48" s="127"/>
      <c r="N48" s="127"/>
      <c r="O48" s="127"/>
      <c r="P48" s="127"/>
      <c r="Q48" s="127" t="str">
        <f>'291'!Q189</f>
        <v>287θ1γ = κ-18 [διπλοΠληρωμή ΣΕ υποχρεώσεις αντικατασταθέντος συμβολαιογράφου</v>
      </c>
      <c r="S48" s="11"/>
    </row>
    <row r="49" spans="1:20">
      <c r="A49" s="127">
        <f>'291'!A193</f>
        <v>0</v>
      </c>
      <c r="B49" s="127"/>
      <c r="C49" s="127"/>
      <c r="D49" s="127"/>
      <c r="E49" s="127"/>
      <c r="F49" s="127"/>
      <c r="G49" s="127"/>
      <c r="H49" s="127"/>
      <c r="I49" s="127"/>
      <c r="J49" s="127"/>
      <c r="K49" s="127"/>
      <c r="L49" s="127"/>
      <c r="M49" s="127"/>
      <c r="N49" s="127"/>
      <c r="O49" s="127"/>
      <c r="P49" s="127"/>
      <c r="Q49" s="127" t="str">
        <f>'291'!Q193</f>
        <v>287κ ή 261θ = μεταγραφή εις διπλούν</v>
      </c>
      <c r="R49" s="11"/>
      <c r="S49" s="11"/>
      <c r="T49" s="55"/>
    </row>
    <row r="50" spans="1:20">
      <c r="A50" s="11">
        <f>'291'!A200</f>
        <v>0</v>
      </c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37" t="str">
        <f>'291'!Q200</f>
        <v>288η1β = κ-15-17 διπλοπληρωμή [&amp; ανά συμβόλαιο (παπούς) &amp; μηνιαίως (1998-9ος για 8ο) {από μαμά</v>
      </c>
      <c r="R50" s="11"/>
      <c r="S50" s="11"/>
      <c r="T50" s="11"/>
    </row>
    <row r="51" spans="1:20">
      <c r="A51" s="11">
        <f>'291'!A201</f>
        <v>0</v>
      </c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37" t="str">
        <f>'291'!Q201</f>
        <v xml:space="preserve">288η1γ = κ-18 διπλοπληρωμή [&amp; ανά συμβόλαιο (παπούς) &amp; μηνιαίως   (1998-9ος για 8ο) </v>
      </c>
    </row>
    <row r="52" spans="1:20">
      <c r="A52" s="127">
        <f>'291'!A203</f>
        <v>0</v>
      </c>
      <c r="B52" s="127"/>
      <c r="C52" s="127"/>
      <c r="D52" s="127"/>
      <c r="E52" s="127"/>
      <c r="F52" s="127"/>
      <c r="G52" s="127"/>
      <c r="H52" s="127"/>
      <c r="I52" s="127"/>
      <c r="J52" s="127"/>
      <c r="K52" s="127"/>
      <c r="L52" s="127"/>
      <c r="M52" s="127"/>
      <c r="N52" s="127"/>
      <c r="O52" s="127"/>
      <c r="P52" s="127"/>
      <c r="Q52" s="127" t="str">
        <f>'291'!Q203</f>
        <v>288η1ζ= ΤΑΣ - διπλοΠληρωμή [&amp; ανά συμβόλαιο (παπούς) &amp; μηνιαίως 1998/9ος  {για 8ο του 1998</v>
      </c>
      <c r="R52" s="11"/>
      <c r="S52" s="11"/>
    </row>
    <row r="53" spans="1:20">
      <c r="A53" s="11">
        <f>'291'!A204</f>
        <v>0</v>
      </c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37" t="str">
        <f>'291'!Q204</f>
        <v xml:space="preserve">288η2β = κ-15-17 - διπλοπληρωμή σε πληρωμένες υποχρεώσεις παππού (''έλεγχος 2013'') </v>
      </c>
      <c r="R53" s="11"/>
    </row>
    <row r="54" spans="1:20">
      <c r="A54" s="11">
        <f>'291'!A205</f>
        <v>0</v>
      </c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37" t="str">
        <f>'291'!Q205</f>
        <v xml:space="preserve">288η2γ = κ-18 - διπλοπληρωμή [σε πληρωμένες υποχρεώσεις παππού (''έλεγχος 2013'') </v>
      </c>
      <c r="S54" s="11"/>
    </row>
    <row r="55" spans="1:20">
      <c r="A55" s="11">
        <f>'291'!A208</f>
        <v>0</v>
      </c>
      <c r="B55" s="11"/>
      <c r="C55" s="11"/>
      <c r="D55" s="11"/>
      <c r="E55" s="11"/>
      <c r="F55" s="11"/>
      <c r="G55" s="11"/>
      <c r="H55" s="11"/>
      <c r="I55" s="11"/>
      <c r="J55" s="11"/>
      <c r="K55" s="137" t="str">
        <f>'291'!K208</f>
        <v>288θ2 = κ-15-17 - διπλοπληρωμή [για την μεταγραφή (χαμένες παλιές πληρωμές) {2013-5ο έως σήμερα</v>
      </c>
      <c r="L55" s="11"/>
      <c r="M55" s="11"/>
      <c r="N55" s="11"/>
      <c r="O55" s="11"/>
      <c r="P55" s="11"/>
      <c r="Q55" s="11"/>
    </row>
    <row r="56" spans="1:20">
      <c r="G56" s="1"/>
      <c r="H56" s="1"/>
      <c r="I56" s="1"/>
      <c r="J56" s="1"/>
      <c r="K56" s="1"/>
      <c r="L56" s="54"/>
    </row>
    <row r="57" spans="1:20">
      <c r="G57" s="1"/>
      <c r="H57" s="1"/>
      <c r="I57" s="1"/>
      <c r="J57" s="1"/>
      <c r="K57" s="1"/>
      <c r="L57" s="54"/>
    </row>
    <row r="58" spans="1:20">
      <c r="G58" s="1"/>
      <c r="H58" s="1"/>
      <c r="I58" s="1"/>
      <c r="J58" s="1"/>
      <c r="K58" s="1"/>
      <c r="L58" s="54"/>
    </row>
    <row r="59" spans="1:20">
      <c r="G59" s="1"/>
      <c r="H59" s="1"/>
      <c r="I59" s="1"/>
      <c r="J59" s="1"/>
      <c r="K59" s="1"/>
      <c r="L59" s="54"/>
    </row>
    <row r="60" spans="1:20">
      <c r="G60" s="1"/>
      <c r="H60" s="1"/>
      <c r="I60" s="1"/>
      <c r="J60" s="1"/>
      <c r="K60" s="1"/>
      <c r="L60" s="54"/>
    </row>
    <row r="61" spans="1:20">
      <c r="G61" s="1"/>
      <c r="H61" s="1"/>
      <c r="I61" s="1"/>
      <c r="J61" s="1"/>
      <c r="K61" s="1"/>
      <c r="L61" s="54"/>
    </row>
    <row r="62" spans="1:20">
      <c r="G62" s="1"/>
      <c r="H62" s="1"/>
      <c r="I62" s="1"/>
      <c r="J62" s="1"/>
      <c r="K62" s="1"/>
      <c r="L62" s="54"/>
    </row>
    <row r="63" spans="1:20">
      <c r="G63" s="1"/>
      <c r="H63" s="1"/>
      <c r="I63" s="1"/>
      <c r="J63" s="1"/>
      <c r="K63" s="1"/>
      <c r="L63" s="54"/>
    </row>
    <row r="64" spans="1:20">
      <c r="G64" s="1"/>
      <c r="H64" s="1"/>
      <c r="I64" s="1"/>
      <c r="J64" s="1"/>
      <c r="K64" s="1"/>
      <c r="L64" s="54"/>
    </row>
    <row r="65" spans="7:12">
      <c r="G65" s="1"/>
      <c r="H65" s="1"/>
      <c r="I65" s="1"/>
      <c r="J65" s="1"/>
      <c r="K65" s="1"/>
      <c r="L65" s="54"/>
    </row>
    <row r="66" spans="7:12">
      <c r="G66" s="1"/>
      <c r="H66" s="1"/>
      <c r="I66" s="1"/>
      <c r="J66" s="1"/>
      <c r="K66" s="1"/>
      <c r="L66" s="54"/>
    </row>
    <row r="67" spans="7:12">
      <c r="G67" s="1"/>
      <c r="H67" s="1"/>
      <c r="I67" s="1"/>
      <c r="J67" s="1"/>
      <c r="K67" s="1"/>
      <c r="L67" s="54"/>
    </row>
    <row r="68" spans="7:12">
      <c r="G68" s="1"/>
      <c r="H68" s="1"/>
      <c r="I68" s="1"/>
      <c r="J68" s="1"/>
      <c r="K68" s="1"/>
      <c r="L68" s="54"/>
    </row>
    <row r="69" spans="7:12">
      <c r="G69" s="1"/>
      <c r="H69" s="1"/>
      <c r="I69" s="1"/>
      <c r="J69" s="1"/>
      <c r="K69" s="1"/>
      <c r="L69" s="54"/>
    </row>
    <row r="70" spans="7:12">
      <c r="G70" s="1"/>
      <c r="H70" s="1"/>
      <c r="I70" s="1"/>
      <c r="J70" s="1"/>
      <c r="K70" s="1"/>
      <c r="L70" s="54"/>
    </row>
    <row r="71" spans="7:12">
      <c r="G71" s="1"/>
      <c r="H71" s="1"/>
      <c r="I71" s="1"/>
      <c r="J71" s="1"/>
      <c r="K71" s="1"/>
      <c r="L71" s="54"/>
    </row>
    <row r="72" spans="7:12">
      <c r="G72" s="1"/>
      <c r="H72" s="1"/>
      <c r="I72" s="1"/>
      <c r="J72" s="1"/>
      <c r="K72" s="1"/>
      <c r="L72" s="1"/>
    </row>
    <row r="73" spans="7:12">
      <c r="G73" s="1"/>
      <c r="H73" s="1"/>
      <c r="I73" s="1"/>
      <c r="J73" s="1"/>
      <c r="K73" s="1"/>
      <c r="L73" s="1"/>
    </row>
    <row r="74" spans="7:12">
      <c r="G74" s="1"/>
      <c r="H74" s="1"/>
      <c r="I74" s="1"/>
      <c r="J74" s="1"/>
      <c r="K74" s="1"/>
      <c r="L74" s="1"/>
    </row>
    <row r="75" spans="7:12">
      <c r="G75" s="1"/>
      <c r="H75" s="1"/>
      <c r="I75" s="1"/>
      <c r="J75" s="1"/>
      <c r="K75" s="1"/>
      <c r="L75" s="1"/>
    </row>
    <row r="76" spans="7:12">
      <c r="G76" s="1"/>
      <c r="H76" s="1"/>
      <c r="I76" s="1"/>
      <c r="J76" s="1"/>
      <c r="K76" s="1"/>
      <c r="L76" s="1"/>
    </row>
    <row r="77" spans="7:12">
      <c r="G77" s="1"/>
      <c r="H77" s="1"/>
      <c r="I77" s="1"/>
      <c r="J77" s="1"/>
      <c r="K77" s="1"/>
      <c r="L77" s="1"/>
    </row>
    <row r="78" spans="7:12">
      <c r="G78" s="1"/>
      <c r="H78" s="1"/>
      <c r="I78" s="1"/>
      <c r="J78" s="1"/>
      <c r="K78" s="1"/>
      <c r="L78" s="1"/>
    </row>
    <row r="79" spans="7:12">
      <c r="G79" s="1"/>
      <c r="H79" s="1"/>
      <c r="I79" s="1"/>
      <c r="J79" s="1"/>
      <c r="K79" s="1"/>
      <c r="L79" s="1"/>
    </row>
    <row r="80" spans="7:12">
      <c r="G80" s="1"/>
      <c r="H80" s="1"/>
      <c r="I80" s="1"/>
      <c r="J80" s="1"/>
      <c r="K80" s="1"/>
      <c r="L80" s="1"/>
    </row>
    <row r="81" spans="7:12">
      <c r="G81" s="1"/>
      <c r="H81" s="1"/>
      <c r="I81" s="1"/>
      <c r="J81" s="1"/>
      <c r="K81" s="1"/>
      <c r="L81" s="1"/>
    </row>
    <row r="82" spans="7:12">
      <c r="G82" s="1"/>
      <c r="H82" s="1"/>
      <c r="I82" s="1"/>
      <c r="J82" s="1"/>
      <c r="K82" s="1"/>
      <c r="L82" s="1"/>
    </row>
    <row r="83" spans="7:12">
      <c r="G83" s="1"/>
      <c r="H83" s="1"/>
      <c r="I83" s="1"/>
      <c r="J83" s="1"/>
      <c r="K83" s="1"/>
      <c r="L83" s="1"/>
    </row>
    <row r="84" spans="7:12">
      <c r="G84" s="1"/>
      <c r="H84" s="1"/>
      <c r="I84" s="1"/>
      <c r="J84" s="1"/>
      <c r="K84" s="1"/>
      <c r="L84" s="1"/>
    </row>
    <row r="85" spans="7:12">
      <c r="G85" s="1"/>
      <c r="H85" s="1"/>
      <c r="I85" s="1"/>
      <c r="J85" s="1"/>
      <c r="K85" s="1"/>
      <c r="L85" s="1"/>
    </row>
    <row r="86" spans="7:12">
      <c r="G86" s="1"/>
      <c r="H86" s="1"/>
      <c r="I86" s="1"/>
      <c r="J86" s="1"/>
      <c r="K86" s="1"/>
      <c r="L86" s="1"/>
    </row>
    <row r="87" spans="7:12">
      <c r="G87" s="1"/>
      <c r="H87" s="1"/>
      <c r="I87" s="1"/>
      <c r="J87" s="1"/>
      <c r="K87" s="1"/>
      <c r="L87" s="1"/>
    </row>
    <row r="88" spans="7:12">
      <c r="G88" s="1"/>
      <c r="H88" s="1"/>
      <c r="I88" s="1"/>
      <c r="J88" s="1"/>
      <c r="K88" s="1"/>
      <c r="L88" s="1"/>
    </row>
    <row r="89" spans="7:12">
      <c r="G89" s="1"/>
      <c r="H89" s="1"/>
      <c r="I89" s="1"/>
      <c r="J89" s="1"/>
      <c r="K89" s="1"/>
      <c r="L89" s="1"/>
    </row>
    <row r="90" spans="7:12">
      <c r="G90" s="1"/>
      <c r="H90" s="1"/>
      <c r="I90" s="1"/>
      <c r="J90" s="1"/>
      <c r="K90" s="1"/>
      <c r="L90" s="1"/>
    </row>
    <row r="91" spans="7:12">
      <c r="G91" s="1"/>
      <c r="H91" s="1"/>
      <c r="I91" s="1"/>
      <c r="J91" s="1"/>
      <c r="K91" s="1"/>
      <c r="L91" s="1"/>
    </row>
    <row r="92" spans="7:12">
      <c r="G92" s="1"/>
      <c r="H92" s="1"/>
      <c r="I92" s="1"/>
      <c r="J92" s="1"/>
      <c r="K92" s="1"/>
      <c r="L92" s="1"/>
    </row>
    <row r="93" spans="7:12">
      <c r="G93" s="1"/>
      <c r="H93" s="1"/>
      <c r="I93" s="1"/>
      <c r="J93" s="1"/>
      <c r="K93" s="1"/>
      <c r="L93" s="1"/>
    </row>
    <row r="94" spans="7:12">
      <c r="G94" s="1"/>
      <c r="H94" s="1"/>
      <c r="I94" s="1"/>
      <c r="J94" s="1"/>
      <c r="K94" s="1"/>
      <c r="L94" s="1"/>
    </row>
    <row r="95" spans="7:12">
      <c r="G95" s="1"/>
      <c r="H95" s="1"/>
      <c r="I95" s="1"/>
      <c r="J95" s="1"/>
      <c r="K95" s="1"/>
      <c r="L95" s="1"/>
    </row>
    <row r="96" spans="7:12">
      <c r="G96" s="1"/>
      <c r="H96" s="1"/>
      <c r="I96" s="1"/>
      <c r="J96" s="1"/>
      <c r="K96" s="1"/>
      <c r="L96" s="1"/>
    </row>
    <row r="97" spans="7:12">
      <c r="G97" s="1"/>
      <c r="H97" s="1"/>
      <c r="I97" s="1"/>
      <c r="J97" s="1"/>
      <c r="K97" s="1"/>
      <c r="L97" s="1"/>
    </row>
    <row r="98" spans="7:12">
      <c r="G98" s="1"/>
      <c r="H98" s="1"/>
      <c r="I98" s="1"/>
      <c r="J98" s="1"/>
      <c r="K98" s="1"/>
      <c r="L98" s="1"/>
    </row>
    <row r="99" spans="7:12">
      <c r="G99" s="1"/>
      <c r="H99" s="1"/>
      <c r="I99" s="1"/>
      <c r="J99" s="1"/>
      <c r="K99" s="1"/>
      <c r="L99" s="1"/>
    </row>
    <row r="100" spans="7:12">
      <c r="G100" s="1"/>
      <c r="H100" s="1"/>
      <c r="I100" s="1"/>
      <c r="J100" s="1"/>
      <c r="K100" s="1"/>
      <c r="L100" s="1"/>
    </row>
    <row r="101" spans="7:12">
      <c r="G101" s="1"/>
      <c r="H101" s="1"/>
      <c r="I101" s="1"/>
      <c r="J101" s="1"/>
      <c r="K101" s="1"/>
      <c r="L101" s="1"/>
    </row>
    <row r="102" spans="7:12">
      <c r="G102" s="1"/>
      <c r="H102" s="1"/>
      <c r="I102" s="1"/>
      <c r="J102" s="1"/>
      <c r="K102" s="1"/>
      <c r="L102" s="1"/>
    </row>
    <row r="103" spans="7:12">
      <c r="G103" s="1"/>
      <c r="H103" s="1"/>
      <c r="I103" s="1"/>
      <c r="J103" s="1"/>
      <c r="K103" s="1"/>
      <c r="L103" s="1"/>
    </row>
    <row r="104" spans="7:12">
      <c r="G104" s="1"/>
      <c r="H104" s="1"/>
      <c r="I104" s="1"/>
      <c r="J104" s="1"/>
      <c r="K104" s="1"/>
      <c r="L104" s="1"/>
    </row>
    <row r="105" spans="7:12">
      <c r="G105" s="1"/>
      <c r="H105" s="1"/>
      <c r="I105" s="1"/>
      <c r="J105" s="1"/>
      <c r="K105" s="1"/>
      <c r="L105" s="1"/>
    </row>
    <row r="106" spans="7:12">
      <c r="G106" s="1"/>
      <c r="H106" s="1"/>
      <c r="I106" s="1"/>
      <c r="J106" s="1"/>
      <c r="K106" s="1"/>
      <c r="L106" s="1"/>
    </row>
    <row r="107" spans="7:12">
      <c r="G107" s="1"/>
      <c r="H107" s="1"/>
      <c r="I107" s="1"/>
      <c r="J107" s="1"/>
      <c r="K107" s="1"/>
      <c r="L107" s="1"/>
    </row>
    <row r="108" spans="7:12">
      <c r="G108" s="1"/>
      <c r="H108" s="1"/>
      <c r="I108" s="1"/>
      <c r="J108" s="1"/>
      <c r="K108" s="1"/>
      <c r="L108" s="1"/>
    </row>
    <row r="109" spans="7:12">
      <c r="G109" s="1"/>
      <c r="H109" s="1"/>
      <c r="I109" s="1"/>
      <c r="J109" s="1"/>
      <c r="K109" s="1"/>
      <c r="L109" s="1"/>
    </row>
    <row r="110" spans="7:12">
      <c r="G110" s="1"/>
      <c r="H110" s="1"/>
      <c r="I110" s="1"/>
      <c r="J110" s="1"/>
      <c r="K110" s="1"/>
      <c r="L110" s="1"/>
    </row>
    <row r="111" spans="7:12">
      <c r="G111" s="1"/>
      <c r="H111" s="1"/>
      <c r="I111" s="1"/>
      <c r="J111" s="1"/>
      <c r="K111" s="1"/>
      <c r="L111" s="1"/>
    </row>
    <row r="112" spans="7:12">
      <c r="G112" s="1"/>
      <c r="H112" s="1"/>
      <c r="I112" s="1"/>
      <c r="J112" s="1"/>
      <c r="K112" s="1"/>
      <c r="L112" s="1"/>
    </row>
    <row r="113" spans="7:12">
      <c r="G113" s="1"/>
      <c r="H113" s="1"/>
      <c r="I113" s="1"/>
      <c r="J113" s="1"/>
      <c r="K113" s="1"/>
      <c r="L113" s="1"/>
    </row>
    <row r="114" spans="7:12">
      <c r="G114" s="1"/>
      <c r="H114" s="1"/>
      <c r="I114" s="1"/>
      <c r="J114" s="1"/>
      <c r="K114" s="1"/>
      <c r="L114" s="1"/>
    </row>
    <row r="115" spans="7:12">
      <c r="G115" s="1"/>
      <c r="H115" s="1"/>
      <c r="I115" s="1"/>
      <c r="J115" s="1"/>
      <c r="K115" s="1"/>
      <c r="L115" s="1"/>
    </row>
    <row r="116" spans="7:12">
      <c r="G116" s="1"/>
      <c r="H116" s="1"/>
      <c r="I116" s="1"/>
      <c r="J116" s="1"/>
      <c r="K116" s="1"/>
      <c r="L116" s="1"/>
    </row>
    <row r="117" spans="7:12">
      <c r="G117" s="1"/>
      <c r="H117" s="1"/>
      <c r="I117" s="1"/>
      <c r="J117" s="1"/>
      <c r="K117" s="1"/>
      <c r="L117" s="1"/>
    </row>
    <row r="118" spans="7:12">
      <c r="G118" s="1"/>
      <c r="H118" s="1"/>
      <c r="I118" s="1"/>
      <c r="J118" s="1"/>
      <c r="K118" s="1"/>
      <c r="L118" s="1"/>
    </row>
    <row r="119" spans="7:12">
      <c r="G119" s="1"/>
      <c r="H119" s="1"/>
      <c r="I119" s="1"/>
      <c r="J119" s="1"/>
      <c r="K119" s="1"/>
      <c r="L119" s="1"/>
    </row>
    <row r="120" spans="7:12">
      <c r="G120" s="1"/>
      <c r="H120" s="1"/>
      <c r="I120" s="1"/>
      <c r="J120" s="1"/>
      <c r="K120" s="1"/>
      <c r="L120" s="1"/>
    </row>
    <row r="121" spans="7:12">
      <c r="G121" s="1"/>
      <c r="H121" s="1"/>
      <c r="I121" s="1"/>
      <c r="J121" s="1"/>
      <c r="K121" s="1"/>
      <c r="L121" s="1"/>
    </row>
    <row r="122" spans="7:12">
      <c r="G122" s="1"/>
      <c r="H122" s="1"/>
      <c r="I122" s="1"/>
      <c r="J122" s="1"/>
      <c r="K122" s="1"/>
      <c r="L122" s="1"/>
    </row>
    <row r="123" spans="7:12">
      <c r="G123" s="1"/>
      <c r="H123" s="1"/>
      <c r="I123" s="1"/>
      <c r="J123" s="1"/>
      <c r="K123" s="1"/>
      <c r="L123" s="1"/>
    </row>
    <row r="124" spans="7:12">
      <c r="G124" s="1"/>
      <c r="H124" s="1"/>
      <c r="I124" s="1"/>
      <c r="J124" s="1"/>
      <c r="K124" s="1"/>
      <c r="L124" s="1"/>
    </row>
    <row r="125" spans="7:12">
      <c r="G125" s="1"/>
      <c r="H125" s="1"/>
      <c r="I125" s="1"/>
      <c r="J125" s="1"/>
      <c r="K125" s="1"/>
      <c r="L125" s="1"/>
    </row>
    <row r="126" spans="7:12">
      <c r="G126" s="1"/>
      <c r="H126" s="1"/>
      <c r="I126" s="1"/>
      <c r="J126" s="1"/>
      <c r="K126" s="1"/>
      <c r="L126" s="1"/>
    </row>
    <row r="127" spans="7:12">
      <c r="G127" s="1"/>
      <c r="H127" s="1"/>
      <c r="I127" s="1"/>
      <c r="J127" s="1"/>
      <c r="K127" s="1"/>
      <c r="L127" s="1"/>
    </row>
    <row r="128" spans="7:12">
      <c r="G128" s="1"/>
      <c r="H128" s="1"/>
      <c r="I128" s="1"/>
      <c r="J128" s="1"/>
      <c r="K128" s="1"/>
      <c r="L128" s="1"/>
    </row>
    <row r="129" spans="7:12">
      <c r="G129" s="1"/>
      <c r="H129" s="1"/>
      <c r="I129" s="1"/>
      <c r="J129" s="1"/>
      <c r="K129" s="1"/>
      <c r="L129" s="1"/>
    </row>
    <row r="130" spans="7:12">
      <c r="G130" s="1"/>
      <c r="H130" s="1"/>
      <c r="I130" s="1"/>
      <c r="J130" s="1"/>
      <c r="K130" s="1"/>
      <c r="L130" s="1"/>
    </row>
    <row r="131" spans="7:12">
      <c r="G131" s="1"/>
      <c r="H131" s="1"/>
      <c r="I131" s="1"/>
      <c r="J131" s="1"/>
      <c r="K131" s="1"/>
      <c r="L131" s="1"/>
    </row>
    <row r="132" spans="7:12">
      <c r="G132" s="1"/>
      <c r="H132" s="1"/>
      <c r="I132" s="1"/>
      <c r="J132" s="1"/>
      <c r="K132" s="1"/>
      <c r="L132" s="1"/>
    </row>
    <row r="133" spans="7:12">
      <c r="G133" s="1"/>
      <c r="H133" s="1"/>
      <c r="I133" s="1"/>
      <c r="J133" s="1"/>
      <c r="K133" s="1"/>
      <c r="L133" s="1"/>
    </row>
    <row r="134" spans="7:12">
      <c r="G134" s="1"/>
      <c r="H134" s="1"/>
      <c r="I134" s="1"/>
      <c r="J134" s="1"/>
      <c r="K134" s="1"/>
      <c r="L134" s="1"/>
    </row>
    <row r="135" spans="7:12">
      <c r="G135" s="1"/>
      <c r="H135" s="1"/>
      <c r="I135" s="1"/>
      <c r="J135" s="1"/>
      <c r="K135" s="1"/>
      <c r="L135" s="1"/>
    </row>
    <row r="136" spans="7:12">
      <c r="G136" s="1"/>
      <c r="H136" s="1"/>
      <c r="I136" s="1"/>
      <c r="J136" s="1"/>
      <c r="K136" s="1"/>
      <c r="L136" s="1"/>
    </row>
    <row r="137" spans="7:12">
      <c r="G137" s="1"/>
      <c r="H137" s="1"/>
      <c r="I137" s="1"/>
      <c r="J137" s="1"/>
      <c r="K137" s="1"/>
      <c r="L137" s="1"/>
    </row>
    <row r="138" spans="7:12">
      <c r="G138" s="1"/>
      <c r="H138" s="1"/>
      <c r="I138" s="1"/>
      <c r="J138" s="1"/>
      <c r="K138" s="1"/>
      <c r="L138" s="1"/>
    </row>
    <row r="139" spans="7:12">
      <c r="G139" s="1"/>
      <c r="H139" s="1"/>
      <c r="I139" s="1"/>
      <c r="J139" s="1"/>
      <c r="K139" s="1"/>
      <c r="L139" s="1"/>
    </row>
    <row r="140" spans="7:12">
      <c r="G140" s="1"/>
      <c r="H140" s="1"/>
      <c r="I140" s="1"/>
      <c r="J140" s="1"/>
      <c r="K140" s="1"/>
      <c r="L140" s="1"/>
    </row>
    <row r="141" spans="7:12">
      <c r="G141" s="1"/>
      <c r="H141" s="1"/>
      <c r="I141" s="1"/>
      <c r="J141" s="1"/>
      <c r="K141" s="1"/>
      <c r="L141" s="1"/>
    </row>
    <row r="142" spans="7:12">
      <c r="G142" s="1"/>
      <c r="H142" s="1"/>
      <c r="I142" s="1"/>
      <c r="J142" s="1"/>
      <c r="K142" s="1"/>
      <c r="L142" s="1"/>
    </row>
    <row r="143" spans="7:12">
      <c r="G143" s="1"/>
      <c r="H143" s="1"/>
      <c r="I143" s="1"/>
      <c r="J143" s="1"/>
      <c r="K143" s="1"/>
      <c r="L143" s="1"/>
    </row>
    <row r="144" spans="7:12">
      <c r="G144" s="1"/>
      <c r="H144" s="1"/>
      <c r="I144" s="1"/>
      <c r="J144" s="1"/>
      <c r="K144" s="1"/>
      <c r="L144" s="1"/>
    </row>
    <row r="145" spans="7:12">
      <c r="G145" s="1"/>
      <c r="H145" s="1"/>
      <c r="I145" s="1"/>
      <c r="J145" s="1"/>
      <c r="K145" s="1"/>
      <c r="L145" s="1"/>
    </row>
    <row r="146" spans="7:12">
      <c r="G146" s="1"/>
      <c r="H146" s="1"/>
      <c r="I146" s="1"/>
      <c r="J146" s="1"/>
      <c r="K146" s="1"/>
      <c r="L146" s="1"/>
    </row>
    <row r="147" spans="7:12">
      <c r="G147" s="1"/>
      <c r="H147" s="1"/>
      <c r="I147" s="1"/>
      <c r="J147" s="1"/>
      <c r="K147" s="1"/>
      <c r="L147" s="1"/>
    </row>
    <row r="148" spans="7:12">
      <c r="G148" s="1"/>
      <c r="H148" s="1"/>
      <c r="I148" s="1"/>
      <c r="J148" s="1"/>
      <c r="K148" s="1"/>
      <c r="L148" s="1"/>
    </row>
    <row r="149" spans="7:12">
      <c r="G149" s="1"/>
      <c r="H149" s="1"/>
      <c r="I149" s="1"/>
      <c r="J149" s="1"/>
      <c r="K149" s="1"/>
      <c r="L149" s="1"/>
    </row>
    <row r="150" spans="7:12">
      <c r="G150" s="1"/>
      <c r="H150" s="1"/>
      <c r="I150" s="1"/>
      <c r="J150" s="1"/>
      <c r="K150" s="1"/>
      <c r="L150" s="1"/>
    </row>
    <row r="151" spans="7:12">
      <c r="G151" s="1"/>
      <c r="H151" s="1"/>
      <c r="I151" s="1"/>
      <c r="J151" s="1"/>
      <c r="K151" s="1"/>
      <c r="L151" s="1"/>
    </row>
    <row r="152" spans="7:12">
      <c r="G152" s="1"/>
      <c r="H152" s="1"/>
      <c r="I152" s="1"/>
      <c r="J152" s="1"/>
      <c r="K152" s="1"/>
      <c r="L152" s="1"/>
    </row>
    <row r="153" spans="7:12">
      <c r="G153" s="1"/>
      <c r="H153" s="1"/>
      <c r="I153" s="1"/>
      <c r="J153" s="1"/>
      <c r="K153" s="1"/>
      <c r="L153" s="1"/>
    </row>
    <row r="154" spans="7:12">
      <c r="G154" s="1"/>
      <c r="H154" s="1"/>
      <c r="I154" s="1"/>
      <c r="J154" s="1"/>
      <c r="K154" s="1"/>
      <c r="L154" s="1"/>
    </row>
    <row r="155" spans="7:12">
      <c r="G155" s="1"/>
      <c r="H155" s="1"/>
      <c r="I155" s="1"/>
      <c r="J155" s="1"/>
      <c r="K155" s="1"/>
      <c r="L155" s="1"/>
    </row>
    <row r="156" spans="7:12">
      <c r="G156" s="1"/>
      <c r="H156" s="1"/>
      <c r="I156" s="1"/>
      <c r="J156" s="1"/>
      <c r="K156" s="1"/>
      <c r="L156" s="1"/>
    </row>
    <row r="157" spans="7:12">
      <c r="G157" s="1"/>
      <c r="H157" s="1"/>
      <c r="I157" s="1"/>
      <c r="J157" s="1"/>
      <c r="K157" s="1"/>
      <c r="L157" s="1"/>
    </row>
    <row r="158" spans="7:12">
      <c r="G158" s="1"/>
      <c r="H158" s="1"/>
      <c r="I158" s="1"/>
      <c r="J158" s="1"/>
      <c r="K158" s="1"/>
      <c r="L158" s="1"/>
    </row>
    <row r="159" spans="7:12">
      <c r="G159" s="1"/>
      <c r="H159" s="1"/>
      <c r="I159" s="1"/>
      <c r="J159" s="1"/>
      <c r="K159" s="1"/>
      <c r="L159" s="1"/>
    </row>
    <row r="160" spans="7:12">
      <c r="G160" s="1"/>
      <c r="H160" s="1"/>
      <c r="I160" s="1"/>
      <c r="J160" s="1"/>
      <c r="K160" s="1"/>
      <c r="L160" s="1"/>
    </row>
    <row r="161" spans="7:12">
      <c r="G161" s="1"/>
      <c r="H161" s="1"/>
      <c r="I161" s="1"/>
      <c r="J161" s="1"/>
      <c r="K161" s="1"/>
      <c r="L161" s="1"/>
    </row>
    <row r="162" spans="7:12">
      <c r="G162" s="1"/>
      <c r="H162" s="1"/>
      <c r="I162" s="1"/>
      <c r="J162" s="1"/>
      <c r="K162" s="1"/>
      <c r="L162" s="1"/>
    </row>
    <row r="163" spans="7:12">
      <c r="G163" s="1"/>
      <c r="H163" s="1"/>
      <c r="I163" s="1"/>
      <c r="J163" s="1"/>
      <c r="K163" s="1"/>
      <c r="L163" s="1"/>
    </row>
    <row r="164" spans="7:12">
      <c r="G164" s="1"/>
      <c r="H164" s="1"/>
      <c r="I164" s="1"/>
      <c r="J164" s="1"/>
      <c r="K164" s="1"/>
      <c r="L164" s="1"/>
    </row>
    <row r="165" spans="7:12">
      <c r="G165" s="1"/>
      <c r="H165" s="1"/>
      <c r="I165" s="1"/>
      <c r="J165" s="1"/>
      <c r="K165" s="1"/>
      <c r="L165" s="1"/>
    </row>
    <row r="166" spans="7:12">
      <c r="G166" s="1"/>
      <c r="H166" s="1"/>
      <c r="I166" s="1"/>
      <c r="J166" s="1"/>
      <c r="K166" s="1"/>
      <c r="L166" s="1"/>
    </row>
    <row r="167" spans="7:12">
      <c r="G167" s="1"/>
      <c r="H167" s="1"/>
      <c r="I167" s="1"/>
      <c r="J167" s="1"/>
      <c r="K167" s="1"/>
      <c r="L167" s="1"/>
    </row>
    <row r="168" spans="7:12">
      <c r="G168" s="1"/>
      <c r="H168" s="1"/>
      <c r="I168" s="1"/>
      <c r="J168" s="1"/>
      <c r="K168" s="1"/>
      <c r="L168" s="1"/>
    </row>
    <row r="169" spans="7:12">
      <c r="G169" s="1"/>
      <c r="H169" s="1"/>
      <c r="I169" s="1"/>
      <c r="J169" s="1"/>
      <c r="K169" s="1"/>
      <c r="L169" s="1"/>
    </row>
    <row r="170" spans="7:12">
      <c r="G170" s="1"/>
      <c r="H170" s="1"/>
      <c r="I170" s="1"/>
      <c r="J170" s="1"/>
      <c r="K170" s="1"/>
      <c r="L170" s="1"/>
    </row>
    <row r="171" spans="7:12">
      <c r="G171" s="1"/>
      <c r="H171" s="1"/>
      <c r="I171" s="1"/>
      <c r="J171" s="1"/>
      <c r="K171" s="1"/>
      <c r="L171" s="1"/>
    </row>
    <row r="172" spans="7:12">
      <c r="G172" s="1"/>
      <c r="H172" s="1"/>
      <c r="I172" s="1"/>
      <c r="J172" s="1"/>
      <c r="K172" s="1"/>
      <c r="L172" s="1"/>
    </row>
    <row r="173" spans="7:12">
      <c r="G173" s="1"/>
      <c r="H173" s="1"/>
      <c r="I173" s="1"/>
      <c r="J173" s="1"/>
      <c r="K173" s="1"/>
      <c r="L173" s="1"/>
    </row>
    <row r="174" spans="7:12">
      <c r="G174" s="1"/>
      <c r="H174" s="1"/>
      <c r="I174" s="1"/>
      <c r="J174" s="1"/>
      <c r="K174" s="1"/>
      <c r="L174" s="1"/>
    </row>
    <row r="175" spans="7:12">
      <c r="G175" s="1"/>
      <c r="H175" s="1"/>
      <c r="I175" s="1"/>
      <c r="J175" s="1"/>
      <c r="K175" s="1"/>
      <c r="L175" s="1"/>
    </row>
    <row r="176" spans="7:12">
      <c r="G176" s="1"/>
      <c r="H176" s="1"/>
      <c r="I176" s="1"/>
      <c r="J176" s="1"/>
      <c r="K176" s="1"/>
      <c r="L176" s="1"/>
    </row>
    <row r="177" spans="7:12">
      <c r="G177" s="1"/>
      <c r="H177" s="1"/>
      <c r="I177" s="1"/>
      <c r="J177" s="1"/>
      <c r="K177" s="1"/>
      <c r="L177" s="1"/>
    </row>
    <row r="178" spans="7:12">
      <c r="G178" s="1"/>
      <c r="H178" s="1"/>
      <c r="I178" s="1"/>
      <c r="J178" s="1"/>
      <c r="K178" s="1"/>
      <c r="L178" s="1"/>
    </row>
    <row r="179" spans="7:12">
      <c r="G179" s="1"/>
      <c r="H179" s="1"/>
      <c r="I179" s="1"/>
      <c r="J179" s="1"/>
      <c r="K179" s="1"/>
      <c r="L179" s="1"/>
    </row>
    <row r="180" spans="7:12">
      <c r="G180" s="1"/>
      <c r="H180" s="1"/>
      <c r="I180" s="1"/>
      <c r="J180" s="1"/>
      <c r="K180" s="1"/>
      <c r="L180" s="1"/>
    </row>
    <row r="181" spans="7:12">
      <c r="G181" s="1"/>
      <c r="H181" s="1"/>
      <c r="I181" s="1"/>
      <c r="J181" s="1"/>
      <c r="K181" s="1"/>
      <c r="L181" s="1"/>
    </row>
    <row r="182" spans="7:12">
      <c r="G182" s="1"/>
      <c r="H182" s="1"/>
      <c r="I182" s="1"/>
      <c r="J182" s="1"/>
      <c r="K182" s="1"/>
      <c r="L182" s="1"/>
    </row>
    <row r="183" spans="7:12">
      <c r="G183" s="1"/>
      <c r="H183" s="1"/>
      <c r="I183" s="1"/>
      <c r="J183" s="1"/>
      <c r="K183" s="1"/>
      <c r="L183" s="1"/>
    </row>
    <row r="184" spans="7:12">
      <c r="G184" s="1"/>
      <c r="H184" s="1"/>
      <c r="I184" s="1"/>
      <c r="J184" s="1"/>
      <c r="K184" s="1"/>
      <c r="L184" s="1"/>
    </row>
    <row r="185" spans="7:12">
      <c r="G185" s="1"/>
      <c r="H185" s="1"/>
      <c r="I185" s="1"/>
      <c r="J185" s="1"/>
      <c r="K185" s="1"/>
      <c r="L185" s="1"/>
    </row>
    <row r="186" spans="7:12">
      <c r="G186" s="1"/>
      <c r="H186" s="1"/>
      <c r="I186" s="1"/>
      <c r="J186" s="1"/>
      <c r="K186" s="1"/>
      <c r="L186" s="1"/>
    </row>
    <row r="187" spans="7:12">
      <c r="G187" s="1"/>
      <c r="H187" s="1"/>
      <c r="I187" s="1"/>
      <c r="J187" s="1"/>
      <c r="K187" s="1"/>
      <c r="L187" s="1"/>
    </row>
    <row r="188" spans="7:12">
      <c r="G188" s="1"/>
      <c r="H188" s="1"/>
      <c r="I188" s="1"/>
      <c r="J188" s="1"/>
      <c r="K188" s="1"/>
      <c r="L188" s="1"/>
    </row>
    <row r="189" spans="7:12">
      <c r="G189" s="1"/>
      <c r="H189" s="1"/>
      <c r="I189" s="1"/>
      <c r="J189" s="1"/>
      <c r="K189" s="1"/>
      <c r="L189" s="1"/>
    </row>
    <row r="190" spans="7:12">
      <c r="G190" s="1"/>
      <c r="H190" s="1"/>
      <c r="I190" s="1"/>
      <c r="J190" s="1"/>
      <c r="K190" s="1"/>
      <c r="L190" s="1"/>
    </row>
    <row r="191" spans="7:12">
      <c r="G191" s="1"/>
      <c r="H191" s="1"/>
      <c r="I191" s="1"/>
      <c r="J191" s="1"/>
      <c r="K191" s="1"/>
      <c r="L191" s="1"/>
    </row>
    <row r="192" spans="7:12">
      <c r="G192" s="1"/>
      <c r="H192" s="1"/>
      <c r="I192" s="1"/>
      <c r="J192" s="1"/>
      <c r="K192" s="1"/>
      <c r="L192" s="1"/>
    </row>
    <row r="193" spans="7:12">
      <c r="G193" s="1"/>
      <c r="H193" s="1"/>
      <c r="I193" s="1"/>
      <c r="J193" s="1"/>
      <c r="K193" s="1"/>
      <c r="L193" s="1"/>
    </row>
    <row r="194" spans="7:12">
      <c r="G194" s="1"/>
      <c r="H194" s="1"/>
      <c r="I194" s="1"/>
      <c r="J194" s="1"/>
      <c r="K194" s="1"/>
      <c r="L194" s="1"/>
    </row>
    <row r="195" spans="7:12">
      <c r="G195" s="1"/>
      <c r="H195" s="1"/>
      <c r="I195" s="1"/>
      <c r="J195" s="1"/>
      <c r="K195" s="1"/>
      <c r="L195" s="1"/>
    </row>
    <row r="196" spans="7:12">
      <c r="G196" s="1"/>
      <c r="H196" s="1"/>
      <c r="I196" s="1"/>
      <c r="J196" s="1"/>
      <c r="K196" s="1"/>
      <c r="L196" s="1"/>
    </row>
    <row r="197" spans="7:12">
      <c r="G197" s="1"/>
      <c r="H197" s="1"/>
      <c r="I197" s="1"/>
      <c r="J197" s="1"/>
      <c r="K197" s="1"/>
      <c r="L197" s="1"/>
    </row>
    <row r="198" spans="7:12">
      <c r="G198" s="1"/>
      <c r="H198" s="1"/>
      <c r="I198" s="1"/>
      <c r="J198" s="1"/>
      <c r="K198" s="1"/>
      <c r="L198" s="1"/>
    </row>
    <row r="199" spans="7:12">
      <c r="G199" s="1"/>
      <c r="H199" s="1"/>
      <c r="I199" s="1"/>
      <c r="J199" s="1"/>
      <c r="K199" s="1"/>
      <c r="L199" s="1"/>
    </row>
    <row r="200" spans="7:12">
      <c r="G200" s="1"/>
      <c r="H200" s="1"/>
      <c r="I200" s="1"/>
      <c r="J200" s="1"/>
      <c r="K200" s="1"/>
      <c r="L200" s="1"/>
    </row>
    <row r="201" spans="7:12">
      <c r="G201" s="1"/>
      <c r="H201" s="1"/>
      <c r="I201" s="1"/>
      <c r="J201" s="1"/>
      <c r="K201" s="1"/>
      <c r="L201" s="1"/>
    </row>
    <row r="202" spans="7:12">
      <c r="G202" s="1"/>
      <c r="H202" s="1"/>
      <c r="I202" s="1"/>
      <c r="J202" s="1"/>
      <c r="K202" s="1"/>
      <c r="L202" s="1"/>
    </row>
    <row r="203" spans="7:12">
      <c r="G203" s="1"/>
      <c r="H203" s="1"/>
      <c r="I203" s="1"/>
      <c r="J203" s="1"/>
      <c r="K203" s="1"/>
      <c r="L203" s="1"/>
    </row>
  </sheetData>
  <mergeCells count="17">
    <mergeCell ref="C29:D29"/>
    <mergeCell ref="I2:J2"/>
    <mergeCell ref="K2:L2"/>
    <mergeCell ref="M2:N2"/>
    <mergeCell ref="O2:P2"/>
    <mergeCell ref="Q2:R2"/>
    <mergeCell ref="S2:T2"/>
    <mergeCell ref="A1:A3"/>
    <mergeCell ref="B1:D1"/>
    <mergeCell ref="E1:L1"/>
    <mergeCell ref="M1:N1"/>
    <mergeCell ref="O1:P1"/>
    <mergeCell ref="B2:B3"/>
    <mergeCell ref="C2:C3"/>
    <mergeCell ref="D2:D3"/>
    <mergeCell ref="E2:F2"/>
    <mergeCell ref="G2:H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Y175"/>
  <sheetViews>
    <sheetView workbookViewId="0">
      <selection activeCell="O32" sqref="O32"/>
    </sheetView>
  </sheetViews>
  <sheetFormatPr defaultRowHeight="12.75"/>
  <cols>
    <col min="1" max="1" width="11.21875" style="1" bestFit="1" customWidth="1"/>
    <col min="2" max="2" width="10" style="1" bestFit="1" customWidth="1"/>
    <col min="3" max="3" width="8.77734375" style="1" customWidth="1"/>
    <col min="4" max="4" width="10.21875" style="1" customWidth="1"/>
    <col min="5" max="5" width="9.109375" style="1" customWidth="1"/>
    <col min="6" max="6" width="3.88671875" style="21" customWidth="1"/>
    <col min="7" max="7" width="10.21875" style="21" customWidth="1"/>
    <col min="8" max="8" width="4" style="21" customWidth="1"/>
    <col min="9" max="9" width="11" style="21" customWidth="1"/>
    <col min="10" max="10" width="4" style="21" customWidth="1"/>
    <col min="11" max="11" width="9.88671875" style="21" customWidth="1"/>
    <col min="12" max="12" width="2.21875" style="21" customWidth="1"/>
    <col min="13" max="13" width="10" style="1" customWidth="1"/>
    <col min="14" max="14" width="3.88671875" style="1" customWidth="1"/>
    <col min="15" max="15" width="10.33203125" style="1" customWidth="1"/>
    <col min="16" max="16" width="1.44140625" style="54" customWidth="1"/>
    <col min="17" max="17" width="10.33203125" style="1" customWidth="1"/>
    <col min="18" max="18" width="2.5546875" style="1" customWidth="1"/>
    <col min="19" max="19" width="10.5546875" style="1" customWidth="1"/>
    <col min="20" max="20" width="3.6640625" style="54" customWidth="1"/>
    <col min="21" max="21" width="12.5546875" style="1" customWidth="1"/>
    <col min="22" max="22" width="13.21875" style="1" customWidth="1"/>
    <col min="23" max="23" width="9.5546875" style="1" customWidth="1"/>
    <col min="24" max="24" width="7.44140625" style="1" bestFit="1" customWidth="1"/>
    <col min="25" max="25" width="10" style="1" bestFit="1" customWidth="1"/>
    <col min="26" max="16384" width="8.88671875" style="1"/>
  </cols>
  <sheetData>
    <row r="1" spans="1:25" s="186" customFormat="1" ht="25.5" customHeight="1">
      <c r="A1" s="204" t="s">
        <v>0</v>
      </c>
      <c r="B1" s="224" t="s">
        <v>1</v>
      </c>
      <c r="C1" s="225"/>
      <c r="D1" s="226"/>
      <c r="E1" s="227" t="str">
        <f>'291'!E1:L1</f>
        <v>απαίτηση ΤΑΝ σε κ-15-17 = 182.039,37€ [[[ΝΈΟ ποσό = 180.719,52</v>
      </c>
      <c r="F1" s="228"/>
      <c r="G1" s="228"/>
      <c r="H1" s="228"/>
      <c r="I1" s="228"/>
      <c r="J1" s="228"/>
      <c r="K1" s="228"/>
      <c r="L1" s="229"/>
      <c r="M1" s="230" t="str">
        <f>'291'!M1:N1</f>
        <v>απαίτηση ΤΑΝ-Κ-18 = 81.360,14</v>
      </c>
      <c r="N1" s="231"/>
      <c r="O1" s="232" t="s">
        <v>177</v>
      </c>
      <c r="P1" s="232"/>
      <c r="Q1" s="187"/>
      <c r="R1" s="187"/>
      <c r="S1" s="187"/>
      <c r="T1" s="187"/>
      <c r="V1" s="142" t="s">
        <v>299</v>
      </c>
    </row>
    <row r="2" spans="1:25" s="186" customFormat="1" ht="25.5" customHeight="1">
      <c r="A2" s="205"/>
      <c r="B2" s="209" t="s">
        <v>175</v>
      </c>
      <c r="C2" s="209" t="s">
        <v>176</v>
      </c>
      <c r="D2" s="233" t="s">
        <v>219</v>
      </c>
      <c r="E2" s="235" t="s">
        <v>2</v>
      </c>
      <c r="F2" s="236"/>
      <c r="G2" s="216" t="s">
        <v>116</v>
      </c>
      <c r="H2" s="217"/>
      <c r="I2" s="216" t="s">
        <v>115</v>
      </c>
      <c r="J2" s="217"/>
      <c r="K2" s="218" t="s">
        <v>85</v>
      </c>
      <c r="L2" s="219"/>
      <c r="M2" s="220" t="s">
        <v>170</v>
      </c>
      <c r="N2" s="221"/>
      <c r="O2" s="220" t="s">
        <v>77</v>
      </c>
      <c r="P2" s="221"/>
      <c r="Q2" s="220" t="s">
        <v>95</v>
      </c>
      <c r="R2" s="221"/>
      <c r="S2" s="222" t="s">
        <v>86</v>
      </c>
      <c r="T2" s="223"/>
      <c r="U2" s="185"/>
    </row>
    <row r="3" spans="1:25" ht="13.5" thickBot="1">
      <c r="A3" s="206"/>
      <c r="B3" s="210"/>
      <c r="C3" s="210"/>
      <c r="D3" s="234"/>
      <c r="E3" s="43" t="s">
        <v>45</v>
      </c>
      <c r="F3" s="57"/>
      <c r="G3" s="45" t="s">
        <v>45</v>
      </c>
      <c r="H3" s="45"/>
      <c r="I3" s="45" t="s">
        <v>45</v>
      </c>
      <c r="J3" s="45"/>
      <c r="K3" s="44" t="s">
        <v>45</v>
      </c>
      <c r="L3" s="62"/>
      <c r="M3" s="47" t="s">
        <v>45</v>
      </c>
      <c r="N3" s="47"/>
      <c r="O3" s="47" t="s">
        <v>45</v>
      </c>
      <c r="P3" s="65"/>
      <c r="Q3" s="47" t="s">
        <v>45</v>
      </c>
      <c r="R3" s="47"/>
      <c r="S3" s="46" t="s">
        <v>45</v>
      </c>
      <c r="T3" s="48"/>
      <c r="U3" s="2"/>
      <c r="Y3" s="61"/>
    </row>
    <row r="4" spans="1:25">
      <c r="A4" s="22" t="str">
        <f>'291'!A33</f>
        <v>281ι1α</v>
      </c>
      <c r="B4" s="3">
        <f>'291'!B33</f>
        <v>1867.74</v>
      </c>
      <c r="C4" s="12"/>
      <c r="D4" s="82">
        <f>'291'!D33</f>
        <v>45670</v>
      </c>
      <c r="E4" s="3"/>
      <c r="F4" s="153"/>
      <c r="G4" s="3"/>
      <c r="H4" s="3"/>
      <c r="I4" s="3"/>
      <c r="J4" s="3"/>
      <c r="K4" s="68"/>
      <c r="L4" s="22"/>
      <c r="M4" s="113"/>
      <c r="N4" s="49"/>
      <c r="O4" s="10"/>
      <c r="P4" s="51"/>
      <c r="Q4" s="10"/>
      <c r="R4" s="10"/>
      <c r="S4" s="3"/>
      <c r="T4" s="49"/>
      <c r="U4" s="148"/>
      <c r="V4" s="163">
        <f>B4</f>
        <v>1867.74</v>
      </c>
      <c r="X4" s="11"/>
    </row>
    <row r="5" spans="1:25">
      <c r="A5" s="22" t="str">
        <f>'291'!A34</f>
        <v>281ι1β</v>
      </c>
      <c r="B5" s="3">
        <f>'291'!B34</f>
        <v>1245.1600000000001</v>
      </c>
      <c r="C5" s="12"/>
      <c r="D5" s="82">
        <f>'291'!D34</f>
        <v>45670</v>
      </c>
      <c r="E5" s="3"/>
      <c r="F5" s="153"/>
      <c r="G5" s="3"/>
      <c r="H5" s="3"/>
      <c r="I5" s="3"/>
      <c r="J5" s="3"/>
      <c r="K5" s="68"/>
      <c r="L5" s="22"/>
      <c r="M5" s="3"/>
      <c r="N5" s="3"/>
      <c r="O5" s="114"/>
      <c r="P5" s="49"/>
      <c r="Q5" s="10"/>
      <c r="R5" s="10"/>
      <c r="S5" s="3"/>
      <c r="T5" s="49"/>
      <c r="U5" s="148"/>
      <c r="V5" s="163">
        <f>B5</f>
        <v>1245.1600000000001</v>
      </c>
      <c r="X5" s="11"/>
    </row>
    <row r="6" spans="1:25">
      <c r="A6" s="22" t="str">
        <f>'291'!A35</f>
        <v>281ι2</v>
      </c>
      <c r="B6" s="3">
        <f>'291'!B35</f>
        <v>2406.04</v>
      </c>
      <c r="C6" s="12"/>
      <c r="D6" s="82">
        <f>'291'!D35</f>
        <v>45670</v>
      </c>
      <c r="E6" s="68"/>
      <c r="F6" s="153"/>
      <c r="G6" s="3"/>
      <c r="H6" s="3"/>
      <c r="I6" s="3"/>
      <c r="J6" s="3"/>
      <c r="K6" s="114">
        <f>B6</f>
        <v>2406.04</v>
      </c>
      <c r="L6" s="49"/>
      <c r="M6" s="3"/>
      <c r="N6" s="3"/>
      <c r="O6" s="3"/>
      <c r="P6" s="49"/>
      <c r="Q6" s="10"/>
      <c r="R6" s="10"/>
      <c r="S6" s="3"/>
      <c r="T6" s="49"/>
      <c r="U6" s="148"/>
      <c r="V6" s="163">
        <f>B6</f>
        <v>2406.04</v>
      </c>
      <c r="X6" s="11"/>
    </row>
    <row r="7" spans="1:25">
      <c r="A7" s="122" t="str">
        <f>'291'!A39</f>
        <v>281ν1</v>
      </c>
      <c r="B7" s="123">
        <f>'291'!B39</f>
        <v>1729.03</v>
      </c>
      <c r="C7" s="122"/>
      <c r="D7" s="129">
        <f>'291'!D39</f>
        <v>45670</v>
      </c>
      <c r="E7" s="122"/>
      <c r="F7" s="122"/>
      <c r="G7" s="122"/>
      <c r="H7" s="122"/>
      <c r="I7" s="122"/>
      <c r="J7" s="122"/>
      <c r="K7" s="122"/>
      <c r="L7" s="122"/>
      <c r="M7" s="123"/>
      <c r="N7" s="122"/>
      <c r="O7" s="122"/>
      <c r="P7" s="122"/>
      <c r="Q7" s="122"/>
      <c r="R7" s="122"/>
      <c r="S7" s="123"/>
      <c r="T7" s="122"/>
      <c r="U7" s="148"/>
      <c r="V7" s="163">
        <f>B7</f>
        <v>1729.03</v>
      </c>
      <c r="X7" s="11"/>
    </row>
    <row r="8" spans="1:25">
      <c r="A8" s="122" t="str">
        <f>'291'!A40</f>
        <v>281ν2</v>
      </c>
      <c r="B8" s="123">
        <f>'291'!B40</f>
        <v>2752.28</v>
      </c>
      <c r="C8" s="132"/>
      <c r="D8" s="129">
        <f>'291'!D40</f>
        <v>45670</v>
      </c>
      <c r="E8" s="123"/>
      <c r="F8" s="122"/>
      <c r="G8" s="130"/>
      <c r="H8" s="130"/>
      <c r="I8" s="130"/>
      <c r="J8" s="130"/>
      <c r="K8" s="130"/>
      <c r="L8" s="122"/>
      <c r="M8" s="130"/>
      <c r="N8" s="133"/>
      <c r="O8" s="130"/>
      <c r="P8" s="133"/>
      <c r="Q8" s="130"/>
      <c r="R8" s="130"/>
      <c r="S8" s="130"/>
      <c r="T8" s="133"/>
      <c r="U8" s="148"/>
      <c r="V8" s="163">
        <f>B8</f>
        <v>2752.28</v>
      </c>
      <c r="X8" s="11"/>
    </row>
    <row r="9" spans="1:25" s="11" customFormat="1">
      <c r="A9" s="122" t="str">
        <f>'291'!A87</f>
        <v>287θ2β</v>
      </c>
      <c r="B9" s="123">
        <f>'291'!B87</f>
        <v>1302.3800000000001</v>
      </c>
      <c r="C9" s="132"/>
      <c r="D9" s="129">
        <f>'291'!D87</f>
        <v>45882</v>
      </c>
      <c r="E9" s="130"/>
      <c r="F9" s="125"/>
      <c r="G9" s="123"/>
      <c r="H9" s="133"/>
      <c r="I9" s="123"/>
      <c r="J9" s="125"/>
      <c r="K9" s="130"/>
      <c r="L9" s="133"/>
      <c r="M9" s="123"/>
      <c r="N9" s="123"/>
      <c r="O9" s="123"/>
      <c r="P9" s="125"/>
      <c r="Q9" s="123"/>
      <c r="R9" s="125"/>
      <c r="S9" s="123"/>
      <c r="T9" s="125"/>
      <c r="U9" s="160">
        <f>'291'!Q87</f>
        <v>1302.3800000000001</v>
      </c>
      <c r="W9" s="1" t="s">
        <v>78</v>
      </c>
      <c r="Y9" s="1"/>
    </row>
    <row r="10" spans="1:25" s="11" customFormat="1">
      <c r="A10" s="122" t="str">
        <f>'291'!A88</f>
        <v>287θ2γ</v>
      </c>
      <c r="B10" s="123">
        <f>'291'!B88</f>
        <v>540.26</v>
      </c>
      <c r="C10" s="132"/>
      <c r="D10" s="129">
        <f>'291'!D88</f>
        <v>45882</v>
      </c>
      <c r="E10" s="130"/>
      <c r="F10" s="125"/>
      <c r="G10" s="123"/>
      <c r="H10" s="133"/>
      <c r="I10" s="123"/>
      <c r="J10" s="125"/>
      <c r="K10" s="130"/>
      <c r="L10" s="133"/>
      <c r="M10" s="130"/>
      <c r="N10" s="123"/>
      <c r="O10" s="123"/>
      <c r="P10" s="125"/>
      <c r="Q10" s="123"/>
      <c r="R10" s="125"/>
      <c r="S10" s="123"/>
      <c r="T10" s="125"/>
      <c r="U10" s="160">
        <f>'291'!Q88</f>
        <v>540.26</v>
      </c>
      <c r="W10" s="1" t="s">
        <v>78</v>
      </c>
      <c r="Y10" s="1"/>
    </row>
    <row r="11" spans="1:25" s="11" customFormat="1">
      <c r="A11" s="22" t="str">
        <f>'291'!A96</f>
        <v>288η1δ</v>
      </c>
      <c r="B11" s="3">
        <f>'291'!B96</f>
        <v>51.33</v>
      </c>
      <c r="C11" s="12"/>
      <c r="D11" s="82">
        <f>'291'!D96</f>
        <v>45882</v>
      </c>
      <c r="E11" s="68"/>
      <c r="F11" s="167"/>
      <c r="G11" s="10"/>
      <c r="H11" s="51"/>
      <c r="I11" s="10"/>
      <c r="J11" s="51"/>
      <c r="K11" s="69"/>
      <c r="L11" s="51"/>
      <c r="M11" s="10"/>
      <c r="N11" s="10"/>
      <c r="O11" s="63"/>
      <c r="P11" s="75"/>
      <c r="Q11" s="113">
        <f>'291'!Q96</f>
        <v>51.33</v>
      </c>
      <c r="R11" s="75"/>
      <c r="S11" s="3"/>
      <c r="T11" s="75"/>
      <c r="U11" s="160"/>
    </row>
    <row r="12" spans="1:25" s="11" customFormat="1">
      <c r="A12" s="22" t="str">
        <f>'291'!A100</f>
        <v>288η2δ</v>
      </c>
      <c r="B12" s="3">
        <f>'291'!B100</f>
        <v>773.71</v>
      </c>
      <c r="C12" s="12"/>
      <c r="D12" s="82">
        <f>'291'!D100</f>
        <v>45882</v>
      </c>
      <c r="E12" s="68"/>
      <c r="F12" s="167"/>
      <c r="G12" s="10"/>
      <c r="H12" s="10"/>
      <c r="I12" s="10"/>
      <c r="J12" s="51"/>
      <c r="K12" s="68"/>
      <c r="L12" s="51"/>
      <c r="M12" s="10"/>
      <c r="N12" s="10"/>
      <c r="O12" s="63"/>
      <c r="P12" s="75"/>
      <c r="Q12" s="113">
        <f>'291'!Q100</f>
        <v>773.71</v>
      </c>
      <c r="R12" s="49"/>
      <c r="S12" s="3"/>
      <c r="T12" s="75"/>
      <c r="U12" s="160"/>
    </row>
    <row r="13" spans="1:25">
      <c r="A13" s="22">
        <f>'291'!A106</f>
        <v>0</v>
      </c>
      <c r="B13" s="10"/>
      <c r="C13" s="8"/>
      <c r="D13" s="6"/>
      <c r="E13" s="5"/>
      <c r="F13" s="58"/>
      <c r="G13" s="10"/>
      <c r="H13" s="10"/>
      <c r="I13" s="10"/>
      <c r="J13" s="10"/>
      <c r="K13" s="10"/>
      <c r="L13" s="51"/>
      <c r="M13" s="10"/>
      <c r="N13" s="10"/>
      <c r="O13" s="10"/>
      <c r="P13" s="51"/>
      <c r="Q13" s="10"/>
      <c r="R13" s="51"/>
      <c r="S13" s="10"/>
      <c r="T13" s="51"/>
    </row>
    <row r="14" spans="1:25">
      <c r="C14" s="207" t="s">
        <v>114</v>
      </c>
      <c r="D14" s="208"/>
      <c r="E14" s="23">
        <f>SUM(E4:E13)</f>
        <v>0</v>
      </c>
      <c r="F14" s="64">
        <f>SUM(F4:F13)</f>
        <v>0</v>
      </c>
      <c r="G14" s="23">
        <f>SUM(G4:G13)</f>
        <v>0</v>
      </c>
      <c r="H14" s="64"/>
      <c r="I14" s="23">
        <f>SUM(I4:I13)</f>
        <v>0</v>
      </c>
      <c r="J14" s="64"/>
      <c r="K14" s="23">
        <f>SUM(K4:K13)</f>
        <v>2406.04</v>
      </c>
      <c r="L14" s="64"/>
      <c r="M14" s="23">
        <f>SUM(M4:M13)</f>
        <v>0</v>
      </c>
      <c r="N14" s="64"/>
      <c r="O14" s="23">
        <f>SUM(O4:O13)</f>
        <v>0</v>
      </c>
      <c r="P14" s="64"/>
      <c r="Q14" s="23">
        <f>SUM(Q4:Q13)</f>
        <v>825.04000000000008</v>
      </c>
      <c r="R14" s="23"/>
      <c r="S14" s="23">
        <f>SUM(S4:S13)</f>
        <v>0</v>
      </c>
      <c r="T14" s="23"/>
      <c r="U14" s="23">
        <f>SUM(U5:U12)</f>
        <v>1842.64</v>
      </c>
      <c r="Y14" s="27">
        <f>SUM(Y4:Y13)</f>
        <v>0</v>
      </c>
    </row>
    <row r="15" spans="1:25">
      <c r="G15" s="83">
        <f>E14+G14</f>
        <v>0</v>
      </c>
      <c r="H15" s="55"/>
      <c r="I15" s="14">
        <f t="shared" ref="I15:Q15" si="0">G15+I14</f>
        <v>0</v>
      </c>
      <c r="J15" s="55"/>
      <c r="K15" s="83">
        <f t="shared" si="0"/>
        <v>2406.04</v>
      </c>
      <c r="L15" s="55"/>
      <c r="M15" s="83">
        <f t="shared" si="0"/>
        <v>2406.04</v>
      </c>
      <c r="N15" s="55"/>
      <c r="O15" s="83">
        <f t="shared" si="0"/>
        <v>2406.04</v>
      </c>
      <c r="P15" s="55"/>
      <c r="Q15" s="83">
        <f t="shared" si="0"/>
        <v>3231.08</v>
      </c>
      <c r="R15" s="83"/>
      <c r="S15" s="164">
        <f>Q15+S14</f>
        <v>3231.08</v>
      </c>
      <c r="T15" s="54" t="s">
        <v>282</v>
      </c>
      <c r="U15" s="17"/>
    </row>
    <row r="16" spans="1:25">
      <c r="C16" s="1" t="s">
        <v>173</v>
      </c>
      <c r="F16" s="1"/>
      <c r="G16" s="1"/>
      <c r="H16" s="54"/>
      <c r="I16" s="54"/>
      <c r="J16" s="54"/>
      <c r="K16" s="1"/>
      <c r="L16" s="1"/>
      <c r="N16" s="54"/>
      <c r="R16" s="106"/>
      <c r="S16" s="7"/>
      <c r="T16" s="162"/>
    </row>
    <row r="17" spans="1:20">
      <c r="A17" s="11">
        <f>'291'!A133</f>
        <v>0</v>
      </c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37" t="str">
        <f>'291'!M133</f>
        <v>281ι1α = κ-18 - υπερΠληρωμή {κωδικός δίκης = *4</v>
      </c>
    </row>
    <row r="18" spans="1:20">
      <c r="A18" s="11">
        <f>'291'!A134</f>
        <v>0</v>
      </c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37" t="str">
        <f>'291'!O134</f>
        <v>281ι1β = ΤΑΣ {πλήρωσε παραπάνω (=281ι1α*6/9)</v>
      </c>
    </row>
    <row r="19" spans="1:20">
      <c r="A19" s="11">
        <f>'291'!A135</f>
        <v>0</v>
      </c>
      <c r="B19" s="11"/>
      <c r="C19" s="11"/>
      <c r="D19" s="11"/>
      <c r="E19" s="11"/>
      <c r="F19" s="11"/>
      <c r="G19" s="11"/>
      <c r="H19" s="11"/>
      <c r="I19" s="11"/>
      <c r="J19" s="11"/>
      <c r="K19" s="137" t="str">
        <f>'291'!K135</f>
        <v>281ι2 = κ-15-17 {υπερΠληρωμή (κωδικός δίκης *4*</v>
      </c>
      <c r="L19" s="54"/>
    </row>
    <row r="20" spans="1:20" s="11" customFormat="1">
      <c r="A20" s="11">
        <f>'291'!A139</f>
        <v>0</v>
      </c>
      <c r="M20" s="137" t="str">
        <f>'291'!M139</f>
        <v>281ν1 =  κ-18 - υπερΠληρωμή [με κωδικό δίκης = **15**</v>
      </c>
      <c r="P20" s="55"/>
      <c r="T20" s="55"/>
    </row>
    <row r="21" spans="1:20" s="11" customFormat="1">
      <c r="A21" s="11">
        <f>'291'!A140</f>
        <v>0</v>
      </c>
      <c r="O21" s="137" t="str">
        <f>'291'!O140</f>
        <v>281ν2 =  ΤΑΣ - υπερΠληρωμή [με κωδικό δίκης = **15** {=281ν1*6/5</v>
      </c>
      <c r="P21" s="55"/>
      <c r="T21" s="55"/>
    </row>
    <row r="22" spans="1:20">
      <c r="A22" s="127">
        <f>'291'!A190</f>
        <v>0</v>
      </c>
      <c r="B22" s="127"/>
      <c r="C22" s="127"/>
      <c r="D22" s="127"/>
      <c r="E22" s="127"/>
      <c r="F22" s="127"/>
      <c r="G22" s="127"/>
      <c r="H22" s="127"/>
      <c r="I22" s="127"/>
      <c r="J22" s="127"/>
      <c r="K22" s="127"/>
      <c r="L22" s="127"/>
      <c r="M22" s="127"/>
      <c r="N22" s="127"/>
      <c r="O22" s="127"/>
      <c r="P22" s="127"/>
      <c r="Q22" s="127" t="str">
        <f>'291'!Q190</f>
        <v>287θ2β = υπερΠληρωμή κ-15-17 αντικατασταθέντος συμβολαιογράφου</v>
      </c>
      <c r="S22" s="11"/>
    </row>
    <row r="23" spans="1:20">
      <c r="A23" s="127">
        <f>'291'!A191</f>
        <v>0</v>
      </c>
      <c r="B23" s="127"/>
      <c r="C23" s="127"/>
      <c r="D23" s="127"/>
      <c r="E23" s="127"/>
      <c r="F23" s="127"/>
      <c r="G23" s="127"/>
      <c r="H23" s="127"/>
      <c r="I23" s="127"/>
      <c r="J23" s="127"/>
      <c r="K23" s="127"/>
      <c r="L23" s="127"/>
      <c r="M23" s="127"/>
      <c r="N23" s="127"/>
      <c r="O23" s="127"/>
      <c r="P23" s="127"/>
      <c r="Q23" s="127" t="str">
        <f>'291'!Q191</f>
        <v>287θ2γ = υπερΠληρωμή κ-18 αντικατασταθέντος συμβολαιογράφου</v>
      </c>
      <c r="S23" s="11"/>
    </row>
    <row r="24" spans="1:20">
      <c r="A24" s="11">
        <f>'291'!A202</f>
        <v>0</v>
      </c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37" t="str">
        <f>'291'!Q202</f>
        <v xml:space="preserve">288η1δ = υπερΠληρωμή , στις διπλοΠληρωμές {1998-9ος για 1998-8ο) </v>
      </c>
    </row>
    <row r="25" spans="1:20">
      <c r="A25" s="11">
        <f>'291'!A206</f>
        <v>0</v>
      </c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37" t="str">
        <f>'291'!Q206</f>
        <v xml:space="preserve">288η2δ = υπερΠληρωμή στις διπλοΠληρωμές ,  σε πληρωμένες υποχρεώσεις παππού (''έλεγχος 2013'') </v>
      </c>
    </row>
    <row r="26" spans="1:20">
      <c r="G26" s="1"/>
      <c r="H26" s="1"/>
      <c r="I26" s="1"/>
      <c r="J26" s="1"/>
      <c r="K26" s="1"/>
      <c r="L26" s="54"/>
    </row>
    <row r="27" spans="1:20">
      <c r="G27" s="1"/>
      <c r="H27" s="1"/>
      <c r="I27" s="1"/>
      <c r="J27" s="1"/>
      <c r="K27" s="1"/>
      <c r="L27" s="54"/>
    </row>
    <row r="28" spans="1:20">
      <c r="G28" s="1"/>
      <c r="H28" s="1"/>
      <c r="I28" s="1"/>
      <c r="J28" s="1"/>
      <c r="K28" s="1"/>
      <c r="L28" s="54"/>
    </row>
    <row r="29" spans="1:20">
      <c r="G29" s="1"/>
      <c r="H29" s="1"/>
      <c r="I29" s="1"/>
      <c r="J29" s="1"/>
      <c r="K29" s="1"/>
      <c r="L29" s="54"/>
    </row>
    <row r="30" spans="1:20">
      <c r="G30" s="1"/>
      <c r="H30" s="1"/>
      <c r="I30" s="1"/>
      <c r="J30" s="1"/>
      <c r="K30" s="1"/>
      <c r="L30" s="54"/>
    </row>
    <row r="31" spans="1:20">
      <c r="G31" s="1"/>
      <c r="H31" s="1"/>
      <c r="I31" s="1"/>
      <c r="J31" s="1"/>
      <c r="K31" s="1"/>
      <c r="L31" s="54"/>
    </row>
    <row r="32" spans="1:20">
      <c r="G32" s="1"/>
      <c r="H32" s="1"/>
      <c r="I32" s="1"/>
      <c r="J32" s="1"/>
      <c r="K32" s="1"/>
      <c r="L32" s="54"/>
    </row>
    <row r="33" spans="7:12">
      <c r="G33" s="1"/>
      <c r="H33" s="1"/>
      <c r="I33" s="1"/>
      <c r="J33" s="1"/>
      <c r="K33" s="1"/>
      <c r="L33" s="54"/>
    </row>
    <row r="34" spans="7:12">
      <c r="G34" s="1"/>
      <c r="H34" s="1"/>
      <c r="I34" s="1"/>
      <c r="J34" s="1"/>
      <c r="K34" s="1"/>
      <c r="L34" s="54"/>
    </row>
    <row r="35" spans="7:12">
      <c r="G35" s="1"/>
      <c r="H35" s="1"/>
      <c r="I35" s="1"/>
      <c r="J35" s="1"/>
      <c r="K35" s="1"/>
      <c r="L35" s="54"/>
    </row>
    <row r="36" spans="7:12">
      <c r="G36" s="1"/>
      <c r="H36" s="1"/>
      <c r="I36" s="1"/>
      <c r="J36" s="1"/>
      <c r="K36" s="1"/>
      <c r="L36" s="54"/>
    </row>
    <row r="37" spans="7:12">
      <c r="G37" s="1"/>
      <c r="H37" s="1"/>
      <c r="I37" s="1"/>
      <c r="J37" s="1"/>
      <c r="K37" s="1"/>
      <c r="L37" s="54"/>
    </row>
    <row r="38" spans="7:12">
      <c r="G38" s="1"/>
      <c r="H38" s="1"/>
      <c r="I38" s="1"/>
      <c r="J38" s="1"/>
      <c r="K38" s="1"/>
      <c r="L38" s="54"/>
    </row>
    <row r="39" spans="7:12">
      <c r="G39" s="1"/>
      <c r="H39" s="1"/>
      <c r="I39" s="1"/>
      <c r="J39" s="1"/>
      <c r="K39" s="1"/>
      <c r="L39" s="54"/>
    </row>
    <row r="40" spans="7:12">
      <c r="G40" s="1"/>
      <c r="H40" s="1"/>
      <c r="I40" s="1"/>
      <c r="J40" s="1"/>
      <c r="K40" s="1"/>
      <c r="L40" s="54"/>
    </row>
    <row r="41" spans="7:12">
      <c r="G41" s="1"/>
      <c r="H41" s="1"/>
      <c r="I41" s="1"/>
      <c r="J41" s="1"/>
      <c r="K41" s="1"/>
      <c r="L41" s="54"/>
    </row>
    <row r="42" spans="7:12">
      <c r="G42" s="1"/>
      <c r="H42" s="1"/>
      <c r="I42" s="1"/>
      <c r="J42" s="1"/>
      <c r="K42" s="1"/>
      <c r="L42" s="54"/>
    </row>
    <row r="43" spans="7:12">
      <c r="G43" s="1"/>
      <c r="H43" s="1"/>
      <c r="I43" s="1"/>
      <c r="J43" s="1"/>
      <c r="K43" s="1"/>
      <c r="L43" s="54"/>
    </row>
    <row r="44" spans="7:12">
      <c r="G44" s="1"/>
      <c r="H44" s="1"/>
      <c r="I44" s="1"/>
      <c r="J44" s="1"/>
      <c r="K44" s="1"/>
      <c r="L44" s="1"/>
    </row>
    <row r="45" spans="7:12">
      <c r="G45" s="1"/>
      <c r="H45" s="1"/>
      <c r="I45" s="1"/>
      <c r="J45" s="1"/>
      <c r="K45" s="1"/>
      <c r="L45" s="1"/>
    </row>
    <row r="46" spans="7:12">
      <c r="G46" s="1"/>
      <c r="H46" s="1"/>
      <c r="I46" s="1"/>
      <c r="J46" s="1"/>
      <c r="K46" s="1"/>
      <c r="L46" s="1"/>
    </row>
    <row r="47" spans="7:12">
      <c r="G47" s="1"/>
      <c r="H47" s="1"/>
      <c r="I47" s="1"/>
      <c r="J47" s="1"/>
      <c r="K47" s="1"/>
      <c r="L47" s="1"/>
    </row>
    <row r="48" spans="7:12">
      <c r="G48" s="1"/>
      <c r="H48" s="1"/>
      <c r="I48" s="1"/>
      <c r="J48" s="1"/>
      <c r="K48" s="1"/>
      <c r="L48" s="1"/>
    </row>
    <row r="49" spans="7:12">
      <c r="G49" s="1"/>
      <c r="H49" s="1"/>
      <c r="I49" s="1"/>
      <c r="J49" s="1"/>
      <c r="K49" s="1"/>
      <c r="L49" s="1"/>
    </row>
    <row r="50" spans="7:12">
      <c r="G50" s="1"/>
      <c r="H50" s="1"/>
      <c r="I50" s="1"/>
      <c r="J50" s="1"/>
      <c r="K50" s="1"/>
      <c r="L50" s="1"/>
    </row>
    <row r="51" spans="7:12">
      <c r="G51" s="1"/>
      <c r="H51" s="1"/>
      <c r="I51" s="1"/>
      <c r="J51" s="1"/>
      <c r="K51" s="1"/>
      <c r="L51" s="1"/>
    </row>
    <row r="52" spans="7:12">
      <c r="G52" s="1"/>
      <c r="H52" s="1"/>
      <c r="I52" s="1"/>
      <c r="J52" s="1"/>
      <c r="K52" s="1"/>
      <c r="L52" s="1"/>
    </row>
    <row r="53" spans="7:12">
      <c r="G53" s="1"/>
      <c r="H53" s="1"/>
      <c r="I53" s="1"/>
      <c r="J53" s="1"/>
      <c r="K53" s="1"/>
      <c r="L53" s="1"/>
    </row>
    <row r="54" spans="7:12">
      <c r="G54" s="1"/>
      <c r="H54" s="1"/>
      <c r="I54" s="1"/>
      <c r="J54" s="1"/>
      <c r="K54" s="1"/>
      <c r="L54" s="1"/>
    </row>
    <row r="55" spans="7:12">
      <c r="G55" s="1"/>
      <c r="H55" s="1"/>
      <c r="I55" s="1"/>
      <c r="J55" s="1"/>
      <c r="K55" s="1"/>
      <c r="L55" s="1"/>
    </row>
    <row r="56" spans="7:12">
      <c r="G56" s="1"/>
      <c r="H56" s="1"/>
      <c r="I56" s="1"/>
      <c r="J56" s="1"/>
      <c r="K56" s="1"/>
      <c r="L56" s="1"/>
    </row>
    <row r="57" spans="7:12">
      <c r="G57" s="1"/>
      <c r="H57" s="1"/>
      <c r="I57" s="1"/>
      <c r="J57" s="1"/>
      <c r="K57" s="1"/>
      <c r="L57" s="1"/>
    </row>
    <row r="58" spans="7:12">
      <c r="G58" s="1"/>
      <c r="H58" s="1"/>
      <c r="I58" s="1"/>
      <c r="J58" s="1"/>
      <c r="K58" s="1"/>
      <c r="L58" s="1"/>
    </row>
    <row r="59" spans="7:12">
      <c r="G59" s="1"/>
      <c r="H59" s="1"/>
      <c r="I59" s="1"/>
      <c r="J59" s="1"/>
      <c r="K59" s="1"/>
      <c r="L59" s="1"/>
    </row>
    <row r="60" spans="7:12">
      <c r="G60" s="1"/>
      <c r="H60" s="1"/>
      <c r="I60" s="1"/>
      <c r="J60" s="1"/>
      <c r="K60" s="1"/>
      <c r="L60" s="1"/>
    </row>
    <row r="61" spans="7:12">
      <c r="G61" s="1"/>
      <c r="H61" s="1"/>
      <c r="I61" s="1"/>
      <c r="J61" s="1"/>
      <c r="K61" s="1"/>
      <c r="L61" s="1"/>
    </row>
    <row r="62" spans="7:12">
      <c r="G62" s="1"/>
      <c r="H62" s="1"/>
      <c r="I62" s="1"/>
      <c r="J62" s="1"/>
      <c r="K62" s="1"/>
      <c r="L62" s="1"/>
    </row>
    <row r="63" spans="7:12">
      <c r="G63" s="1"/>
      <c r="H63" s="1"/>
      <c r="I63" s="1"/>
      <c r="J63" s="1"/>
      <c r="K63" s="1"/>
      <c r="L63" s="1"/>
    </row>
    <row r="64" spans="7:12">
      <c r="G64" s="1"/>
      <c r="H64" s="1"/>
      <c r="I64" s="1"/>
      <c r="J64" s="1"/>
      <c r="K64" s="1"/>
      <c r="L64" s="1"/>
    </row>
    <row r="65" spans="7:12">
      <c r="G65" s="1"/>
      <c r="H65" s="1"/>
      <c r="I65" s="1"/>
      <c r="J65" s="1"/>
      <c r="K65" s="1"/>
      <c r="L65" s="1"/>
    </row>
    <row r="66" spans="7:12">
      <c r="G66" s="1"/>
      <c r="H66" s="1"/>
      <c r="I66" s="1"/>
      <c r="J66" s="1"/>
      <c r="K66" s="1"/>
      <c r="L66" s="1"/>
    </row>
    <row r="67" spans="7:12">
      <c r="G67" s="1"/>
      <c r="H67" s="1"/>
      <c r="I67" s="1"/>
      <c r="J67" s="1"/>
      <c r="K67" s="1"/>
      <c r="L67" s="1"/>
    </row>
    <row r="68" spans="7:12">
      <c r="G68" s="1"/>
      <c r="H68" s="1"/>
      <c r="I68" s="1"/>
      <c r="J68" s="1"/>
      <c r="K68" s="1"/>
      <c r="L68" s="1"/>
    </row>
    <row r="69" spans="7:12">
      <c r="G69" s="1"/>
      <c r="H69" s="1"/>
      <c r="I69" s="1"/>
      <c r="J69" s="1"/>
      <c r="K69" s="1"/>
      <c r="L69" s="1"/>
    </row>
    <row r="70" spans="7:12">
      <c r="G70" s="1"/>
      <c r="H70" s="1"/>
      <c r="I70" s="1"/>
      <c r="J70" s="1"/>
      <c r="K70" s="1"/>
      <c r="L70" s="1"/>
    </row>
    <row r="71" spans="7:12">
      <c r="G71" s="1"/>
      <c r="H71" s="1"/>
      <c r="I71" s="1"/>
      <c r="J71" s="1"/>
      <c r="K71" s="1"/>
      <c r="L71" s="1"/>
    </row>
    <row r="72" spans="7:12">
      <c r="G72" s="1"/>
      <c r="H72" s="1"/>
      <c r="I72" s="1"/>
      <c r="J72" s="1"/>
      <c r="K72" s="1"/>
      <c r="L72" s="1"/>
    </row>
    <row r="73" spans="7:12">
      <c r="G73" s="1"/>
      <c r="H73" s="1"/>
      <c r="I73" s="1"/>
      <c r="J73" s="1"/>
      <c r="K73" s="1"/>
      <c r="L73" s="1"/>
    </row>
    <row r="74" spans="7:12">
      <c r="G74" s="1"/>
      <c r="H74" s="1"/>
      <c r="I74" s="1"/>
      <c r="J74" s="1"/>
      <c r="K74" s="1"/>
      <c r="L74" s="1"/>
    </row>
    <row r="75" spans="7:12">
      <c r="G75" s="1"/>
      <c r="H75" s="1"/>
      <c r="I75" s="1"/>
      <c r="J75" s="1"/>
      <c r="K75" s="1"/>
      <c r="L75" s="1"/>
    </row>
    <row r="76" spans="7:12">
      <c r="G76" s="1"/>
      <c r="H76" s="1"/>
      <c r="I76" s="1"/>
      <c r="J76" s="1"/>
      <c r="K76" s="1"/>
      <c r="L76" s="1"/>
    </row>
    <row r="77" spans="7:12">
      <c r="G77" s="1"/>
      <c r="H77" s="1"/>
      <c r="I77" s="1"/>
      <c r="J77" s="1"/>
      <c r="K77" s="1"/>
      <c r="L77" s="1"/>
    </row>
    <row r="78" spans="7:12">
      <c r="G78" s="1"/>
      <c r="H78" s="1"/>
      <c r="I78" s="1"/>
      <c r="J78" s="1"/>
      <c r="K78" s="1"/>
      <c r="L78" s="1"/>
    </row>
    <row r="79" spans="7:12">
      <c r="G79" s="1"/>
      <c r="H79" s="1"/>
      <c r="I79" s="1"/>
      <c r="J79" s="1"/>
      <c r="K79" s="1"/>
      <c r="L79" s="1"/>
    </row>
    <row r="80" spans="7:12">
      <c r="G80" s="1"/>
      <c r="H80" s="1"/>
      <c r="I80" s="1"/>
      <c r="J80" s="1"/>
      <c r="K80" s="1"/>
      <c r="L80" s="1"/>
    </row>
    <row r="81" spans="7:12">
      <c r="G81" s="1"/>
      <c r="H81" s="1"/>
      <c r="I81" s="1"/>
      <c r="J81" s="1"/>
      <c r="K81" s="1"/>
      <c r="L81" s="1"/>
    </row>
    <row r="82" spans="7:12">
      <c r="G82" s="1"/>
      <c r="H82" s="1"/>
      <c r="I82" s="1"/>
      <c r="J82" s="1"/>
      <c r="K82" s="1"/>
      <c r="L82" s="1"/>
    </row>
    <row r="83" spans="7:12">
      <c r="G83" s="1"/>
      <c r="H83" s="1"/>
      <c r="I83" s="1"/>
      <c r="J83" s="1"/>
      <c r="K83" s="1"/>
      <c r="L83" s="1"/>
    </row>
    <row r="84" spans="7:12">
      <c r="G84" s="1"/>
      <c r="H84" s="1"/>
      <c r="I84" s="1"/>
      <c r="J84" s="1"/>
      <c r="K84" s="1"/>
      <c r="L84" s="1"/>
    </row>
    <row r="85" spans="7:12">
      <c r="G85" s="1"/>
      <c r="H85" s="1"/>
      <c r="I85" s="1"/>
      <c r="J85" s="1"/>
      <c r="K85" s="1"/>
      <c r="L85" s="1"/>
    </row>
    <row r="86" spans="7:12">
      <c r="G86" s="1"/>
      <c r="H86" s="1"/>
      <c r="I86" s="1"/>
      <c r="J86" s="1"/>
      <c r="K86" s="1"/>
      <c r="L86" s="1"/>
    </row>
    <row r="87" spans="7:12">
      <c r="G87" s="1"/>
      <c r="H87" s="1"/>
      <c r="I87" s="1"/>
      <c r="J87" s="1"/>
      <c r="K87" s="1"/>
      <c r="L87" s="1"/>
    </row>
    <row r="88" spans="7:12">
      <c r="G88" s="1"/>
      <c r="H88" s="1"/>
      <c r="I88" s="1"/>
      <c r="J88" s="1"/>
      <c r="K88" s="1"/>
      <c r="L88" s="1"/>
    </row>
    <row r="89" spans="7:12">
      <c r="G89" s="1"/>
      <c r="H89" s="1"/>
      <c r="I89" s="1"/>
      <c r="J89" s="1"/>
      <c r="K89" s="1"/>
      <c r="L89" s="1"/>
    </row>
    <row r="90" spans="7:12">
      <c r="G90" s="1"/>
      <c r="H90" s="1"/>
      <c r="I90" s="1"/>
      <c r="J90" s="1"/>
      <c r="K90" s="1"/>
      <c r="L90" s="1"/>
    </row>
    <row r="91" spans="7:12">
      <c r="G91" s="1"/>
      <c r="H91" s="1"/>
      <c r="I91" s="1"/>
      <c r="J91" s="1"/>
      <c r="K91" s="1"/>
      <c r="L91" s="1"/>
    </row>
    <row r="92" spans="7:12">
      <c r="G92" s="1"/>
      <c r="H92" s="1"/>
      <c r="I92" s="1"/>
      <c r="J92" s="1"/>
      <c r="K92" s="1"/>
      <c r="L92" s="1"/>
    </row>
    <row r="93" spans="7:12">
      <c r="G93" s="1"/>
      <c r="H93" s="1"/>
      <c r="I93" s="1"/>
      <c r="J93" s="1"/>
      <c r="K93" s="1"/>
      <c r="L93" s="1"/>
    </row>
    <row r="94" spans="7:12">
      <c r="G94" s="1"/>
      <c r="H94" s="1"/>
      <c r="I94" s="1"/>
      <c r="J94" s="1"/>
      <c r="K94" s="1"/>
      <c r="L94" s="1"/>
    </row>
    <row r="95" spans="7:12">
      <c r="G95" s="1"/>
      <c r="H95" s="1"/>
      <c r="I95" s="1"/>
      <c r="J95" s="1"/>
      <c r="K95" s="1"/>
      <c r="L95" s="1"/>
    </row>
    <row r="96" spans="7:12">
      <c r="G96" s="1"/>
      <c r="H96" s="1"/>
      <c r="I96" s="1"/>
      <c r="J96" s="1"/>
      <c r="K96" s="1"/>
      <c r="L96" s="1"/>
    </row>
    <row r="97" spans="7:12">
      <c r="G97" s="1"/>
      <c r="H97" s="1"/>
      <c r="I97" s="1"/>
      <c r="J97" s="1"/>
      <c r="K97" s="1"/>
      <c r="L97" s="1"/>
    </row>
    <row r="98" spans="7:12">
      <c r="G98" s="1"/>
      <c r="H98" s="1"/>
      <c r="I98" s="1"/>
      <c r="J98" s="1"/>
      <c r="K98" s="1"/>
      <c r="L98" s="1"/>
    </row>
    <row r="99" spans="7:12">
      <c r="G99" s="1"/>
      <c r="H99" s="1"/>
      <c r="I99" s="1"/>
      <c r="J99" s="1"/>
      <c r="K99" s="1"/>
      <c r="L99" s="1"/>
    </row>
    <row r="100" spans="7:12">
      <c r="G100" s="1"/>
      <c r="H100" s="1"/>
      <c r="I100" s="1"/>
      <c r="J100" s="1"/>
      <c r="K100" s="1"/>
      <c r="L100" s="1"/>
    </row>
    <row r="101" spans="7:12">
      <c r="G101" s="1"/>
      <c r="H101" s="1"/>
      <c r="I101" s="1"/>
      <c r="J101" s="1"/>
      <c r="K101" s="1"/>
      <c r="L101" s="1"/>
    </row>
    <row r="102" spans="7:12">
      <c r="G102" s="1"/>
      <c r="H102" s="1"/>
      <c r="I102" s="1"/>
      <c r="J102" s="1"/>
      <c r="K102" s="1"/>
      <c r="L102" s="1"/>
    </row>
    <row r="103" spans="7:12">
      <c r="G103" s="1"/>
      <c r="H103" s="1"/>
      <c r="I103" s="1"/>
      <c r="J103" s="1"/>
      <c r="K103" s="1"/>
      <c r="L103" s="1"/>
    </row>
    <row r="104" spans="7:12">
      <c r="G104" s="1"/>
      <c r="H104" s="1"/>
      <c r="I104" s="1"/>
      <c r="J104" s="1"/>
      <c r="K104" s="1"/>
      <c r="L104" s="1"/>
    </row>
    <row r="105" spans="7:12">
      <c r="G105" s="1"/>
      <c r="H105" s="1"/>
      <c r="I105" s="1"/>
      <c r="J105" s="1"/>
      <c r="K105" s="1"/>
      <c r="L105" s="1"/>
    </row>
    <row r="106" spans="7:12">
      <c r="G106" s="1"/>
      <c r="H106" s="1"/>
      <c r="I106" s="1"/>
      <c r="J106" s="1"/>
      <c r="K106" s="1"/>
      <c r="L106" s="1"/>
    </row>
    <row r="107" spans="7:12">
      <c r="G107" s="1"/>
      <c r="H107" s="1"/>
      <c r="I107" s="1"/>
      <c r="J107" s="1"/>
      <c r="K107" s="1"/>
      <c r="L107" s="1"/>
    </row>
    <row r="108" spans="7:12">
      <c r="G108" s="1"/>
      <c r="H108" s="1"/>
      <c r="I108" s="1"/>
      <c r="J108" s="1"/>
      <c r="K108" s="1"/>
      <c r="L108" s="1"/>
    </row>
    <row r="109" spans="7:12">
      <c r="G109" s="1"/>
      <c r="H109" s="1"/>
      <c r="I109" s="1"/>
      <c r="J109" s="1"/>
      <c r="K109" s="1"/>
      <c r="L109" s="1"/>
    </row>
    <row r="110" spans="7:12">
      <c r="G110" s="1"/>
      <c r="H110" s="1"/>
      <c r="I110" s="1"/>
      <c r="J110" s="1"/>
      <c r="K110" s="1"/>
      <c r="L110" s="1"/>
    </row>
    <row r="111" spans="7:12">
      <c r="G111" s="1"/>
      <c r="H111" s="1"/>
      <c r="I111" s="1"/>
      <c r="J111" s="1"/>
      <c r="K111" s="1"/>
      <c r="L111" s="1"/>
    </row>
    <row r="112" spans="7:12">
      <c r="G112" s="1"/>
      <c r="H112" s="1"/>
      <c r="I112" s="1"/>
      <c r="J112" s="1"/>
      <c r="K112" s="1"/>
      <c r="L112" s="1"/>
    </row>
    <row r="113" spans="7:12">
      <c r="G113" s="1"/>
      <c r="H113" s="1"/>
      <c r="I113" s="1"/>
      <c r="J113" s="1"/>
      <c r="K113" s="1"/>
      <c r="L113" s="1"/>
    </row>
    <row r="114" spans="7:12">
      <c r="G114" s="1"/>
      <c r="H114" s="1"/>
      <c r="I114" s="1"/>
      <c r="J114" s="1"/>
      <c r="K114" s="1"/>
      <c r="L114" s="1"/>
    </row>
    <row r="115" spans="7:12">
      <c r="G115" s="1"/>
      <c r="H115" s="1"/>
      <c r="I115" s="1"/>
      <c r="J115" s="1"/>
      <c r="K115" s="1"/>
      <c r="L115" s="1"/>
    </row>
    <row r="116" spans="7:12">
      <c r="G116" s="1"/>
      <c r="H116" s="1"/>
      <c r="I116" s="1"/>
      <c r="J116" s="1"/>
      <c r="K116" s="1"/>
      <c r="L116" s="1"/>
    </row>
    <row r="117" spans="7:12">
      <c r="G117" s="1"/>
      <c r="H117" s="1"/>
      <c r="I117" s="1"/>
      <c r="J117" s="1"/>
      <c r="K117" s="1"/>
      <c r="L117" s="1"/>
    </row>
    <row r="118" spans="7:12">
      <c r="G118" s="1"/>
      <c r="H118" s="1"/>
      <c r="I118" s="1"/>
      <c r="J118" s="1"/>
      <c r="K118" s="1"/>
      <c r="L118" s="1"/>
    </row>
    <row r="119" spans="7:12">
      <c r="G119" s="1"/>
      <c r="H119" s="1"/>
      <c r="I119" s="1"/>
      <c r="J119" s="1"/>
      <c r="K119" s="1"/>
      <c r="L119" s="1"/>
    </row>
    <row r="120" spans="7:12">
      <c r="G120" s="1"/>
      <c r="H120" s="1"/>
      <c r="I120" s="1"/>
      <c r="J120" s="1"/>
      <c r="K120" s="1"/>
      <c r="L120" s="1"/>
    </row>
    <row r="121" spans="7:12">
      <c r="G121" s="1"/>
      <c r="H121" s="1"/>
      <c r="I121" s="1"/>
      <c r="J121" s="1"/>
      <c r="K121" s="1"/>
      <c r="L121" s="1"/>
    </row>
    <row r="122" spans="7:12">
      <c r="G122" s="1"/>
      <c r="H122" s="1"/>
      <c r="I122" s="1"/>
      <c r="J122" s="1"/>
      <c r="K122" s="1"/>
      <c r="L122" s="1"/>
    </row>
    <row r="123" spans="7:12">
      <c r="G123" s="1"/>
      <c r="H123" s="1"/>
      <c r="I123" s="1"/>
      <c r="J123" s="1"/>
      <c r="K123" s="1"/>
      <c r="L123" s="1"/>
    </row>
    <row r="124" spans="7:12">
      <c r="G124" s="1"/>
      <c r="H124" s="1"/>
      <c r="I124" s="1"/>
      <c r="J124" s="1"/>
      <c r="K124" s="1"/>
      <c r="L124" s="1"/>
    </row>
    <row r="125" spans="7:12">
      <c r="G125" s="1"/>
      <c r="H125" s="1"/>
      <c r="I125" s="1"/>
      <c r="J125" s="1"/>
      <c r="K125" s="1"/>
      <c r="L125" s="1"/>
    </row>
    <row r="126" spans="7:12">
      <c r="G126" s="1"/>
      <c r="H126" s="1"/>
      <c r="I126" s="1"/>
      <c r="J126" s="1"/>
      <c r="K126" s="1"/>
      <c r="L126" s="1"/>
    </row>
    <row r="127" spans="7:12">
      <c r="G127" s="1"/>
      <c r="H127" s="1"/>
      <c r="I127" s="1"/>
      <c r="J127" s="1"/>
      <c r="K127" s="1"/>
      <c r="L127" s="1"/>
    </row>
    <row r="128" spans="7:12">
      <c r="G128" s="1"/>
      <c r="H128" s="1"/>
      <c r="I128" s="1"/>
      <c r="J128" s="1"/>
      <c r="K128" s="1"/>
      <c r="L128" s="1"/>
    </row>
    <row r="129" spans="7:12">
      <c r="G129" s="1"/>
      <c r="H129" s="1"/>
      <c r="I129" s="1"/>
      <c r="J129" s="1"/>
      <c r="K129" s="1"/>
      <c r="L129" s="1"/>
    </row>
    <row r="130" spans="7:12">
      <c r="G130" s="1"/>
      <c r="H130" s="1"/>
      <c r="I130" s="1"/>
      <c r="J130" s="1"/>
      <c r="K130" s="1"/>
      <c r="L130" s="1"/>
    </row>
    <row r="131" spans="7:12">
      <c r="G131" s="1"/>
      <c r="H131" s="1"/>
      <c r="I131" s="1"/>
      <c r="J131" s="1"/>
      <c r="K131" s="1"/>
      <c r="L131" s="1"/>
    </row>
    <row r="132" spans="7:12">
      <c r="G132" s="1"/>
      <c r="H132" s="1"/>
      <c r="I132" s="1"/>
      <c r="J132" s="1"/>
      <c r="K132" s="1"/>
      <c r="L132" s="1"/>
    </row>
    <row r="133" spans="7:12">
      <c r="G133" s="1"/>
      <c r="H133" s="1"/>
      <c r="I133" s="1"/>
      <c r="J133" s="1"/>
      <c r="K133" s="1"/>
      <c r="L133" s="1"/>
    </row>
    <row r="134" spans="7:12">
      <c r="G134" s="1"/>
      <c r="H134" s="1"/>
      <c r="I134" s="1"/>
      <c r="J134" s="1"/>
      <c r="K134" s="1"/>
      <c r="L134" s="1"/>
    </row>
    <row r="135" spans="7:12">
      <c r="G135" s="1"/>
      <c r="H135" s="1"/>
      <c r="I135" s="1"/>
      <c r="J135" s="1"/>
      <c r="K135" s="1"/>
      <c r="L135" s="1"/>
    </row>
    <row r="136" spans="7:12">
      <c r="G136" s="1"/>
      <c r="H136" s="1"/>
      <c r="I136" s="1"/>
      <c r="J136" s="1"/>
      <c r="K136" s="1"/>
      <c r="L136" s="1"/>
    </row>
    <row r="137" spans="7:12">
      <c r="G137" s="1"/>
      <c r="H137" s="1"/>
      <c r="I137" s="1"/>
      <c r="J137" s="1"/>
      <c r="K137" s="1"/>
      <c r="L137" s="1"/>
    </row>
    <row r="138" spans="7:12">
      <c r="G138" s="1"/>
      <c r="H138" s="1"/>
      <c r="I138" s="1"/>
      <c r="J138" s="1"/>
      <c r="K138" s="1"/>
      <c r="L138" s="1"/>
    </row>
    <row r="139" spans="7:12">
      <c r="G139" s="1"/>
      <c r="H139" s="1"/>
      <c r="I139" s="1"/>
      <c r="J139" s="1"/>
      <c r="K139" s="1"/>
      <c r="L139" s="1"/>
    </row>
    <row r="140" spans="7:12">
      <c r="G140" s="1"/>
      <c r="H140" s="1"/>
      <c r="I140" s="1"/>
      <c r="J140" s="1"/>
      <c r="K140" s="1"/>
      <c r="L140" s="1"/>
    </row>
    <row r="141" spans="7:12">
      <c r="G141" s="1"/>
      <c r="H141" s="1"/>
      <c r="I141" s="1"/>
      <c r="J141" s="1"/>
      <c r="K141" s="1"/>
      <c r="L141" s="1"/>
    </row>
    <row r="142" spans="7:12">
      <c r="G142" s="1"/>
      <c r="H142" s="1"/>
      <c r="I142" s="1"/>
      <c r="J142" s="1"/>
      <c r="K142" s="1"/>
      <c r="L142" s="1"/>
    </row>
    <row r="143" spans="7:12">
      <c r="G143" s="1"/>
      <c r="H143" s="1"/>
      <c r="I143" s="1"/>
      <c r="J143" s="1"/>
      <c r="K143" s="1"/>
      <c r="L143" s="1"/>
    </row>
    <row r="144" spans="7:12">
      <c r="G144" s="1"/>
      <c r="H144" s="1"/>
      <c r="I144" s="1"/>
      <c r="J144" s="1"/>
      <c r="K144" s="1"/>
      <c r="L144" s="1"/>
    </row>
    <row r="145" spans="7:12">
      <c r="G145" s="1"/>
      <c r="H145" s="1"/>
      <c r="I145" s="1"/>
      <c r="J145" s="1"/>
      <c r="K145" s="1"/>
      <c r="L145" s="1"/>
    </row>
    <row r="146" spans="7:12">
      <c r="G146" s="1"/>
      <c r="H146" s="1"/>
      <c r="I146" s="1"/>
      <c r="J146" s="1"/>
      <c r="K146" s="1"/>
      <c r="L146" s="1"/>
    </row>
    <row r="147" spans="7:12">
      <c r="G147" s="1"/>
      <c r="H147" s="1"/>
      <c r="I147" s="1"/>
      <c r="J147" s="1"/>
      <c r="K147" s="1"/>
      <c r="L147" s="1"/>
    </row>
    <row r="148" spans="7:12">
      <c r="G148" s="1"/>
      <c r="H148" s="1"/>
      <c r="I148" s="1"/>
      <c r="J148" s="1"/>
      <c r="K148" s="1"/>
      <c r="L148" s="1"/>
    </row>
    <row r="149" spans="7:12">
      <c r="G149" s="1"/>
      <c r="H149" s="1"/>
      <c r="I149" s="1"/>
      <c r="J149" s="1"/>
      <c r="K149" s="1"/>
      <c r="L149" s="1"/>
    </row>
    <row r="150" spans="7:12">
      <c r="G150" s="1"/>
      <c r="H150" s="1"/>
      <c r="I150" s="1"/>
      <c r="J150" s="1"/>
      <c r="K150" s="1"/>
      <c r="L150" s="1"/>
    </row>
    <row r="151" spans="7:12">
      <c r="G151" s="1"/>
      <c r="H151" s="1"/>
      <c r="I151" s="1"/>
      <c r="J151" s="1"/>
      <c r="K151" s="1"/>
      <c r="L151" s="1"/>
    </row>
    <row r="152" spans="7:12">
      <c r="G152" s="1"/>
      <c r="H152" s="1"/>
      <c r="I152" s="1"/>
      <c r="J152" s="1"/>
      <c r="K152" s="1"/>
      <c r="L152" s="1"/>
    </row>
    <row r="153" spans="7:12">
      <c r="G153" s="1"/>
      <c r="H153" s="1"/>
      <c r="I153" s="1"/>
      <c r="J153" s="1"/>
      <c r="K153" s="1"/>
      <c r="L153" s="1"/>
    </row>
    <row r="154" spans="7:12">
      <c r="G154" s="1"/>
      <c r="H154" s="1"/>
      <c r="I154" s="1"/>
      <c r="J154" s="1"/>
      <c r="K154" s="1"/>
      <c r="L154" s="1"/>
    </row>
    <row r="155" spans="7:12">
      <c r="G155" s="1"/>
      <c r="H155" s="1"/>
      <c r="I155" s="1"/>
      <c r="J155" s="1"/>
      <c r="K155" s="1"/>
      <c r="L155" s="1"/>
    </row>
    <row r="156" spans="7:12">
      <c r="G156" s="1"/>
      <c r="H156" s="1"/>
      <c r="I156" s="1"/>
      <c r="J156" s="1"/>
      <c r="K156" s="1"/>
      <c r="L156" s="1"/>
    </row>
    <row r="157" spans="7:12">
      <c r="G157" s="1"/>
      <c r="H157" s="1"/>
      <c r="I157" s="1"/>
      <c r="J157" s="1"/>
      <c r="K157" s="1"/>
      <c r="L157" s="1"/>
    </row>
    <row r="158" spans="7:12">
      <c r="G158" s="1"/>
      <c r="H158" s="1"/>
      <c r="I158" s="1"/>
      <c r="J158" s="1"/>
      <c r="K158" s="1"/>
      <c r="L158" s="1"/>
    </row>
    <row r="159" spans="7:12">
      <c r="G159" s="1"/>
      <c r="H159" s="1"/>
      <c r="I159" s="1"/>
      <c r="J159" s="1"/>
      <c r="K159" s="1"/>
      <c r="L159" s="1"/>
    </row>
    <row r="160" spans="7:12">
      <c r="G160" s="1"/>
      <c r="H160" s="1"/>
      <c r="I160" s="1"/>
      <c r="J160" s="1"/>
      <c r="K160" s="1"/>
      <c r="L160" s="1"/>
    </row>
    <row r="161" spans="7:12">
      <c r="G161" s="1"/>
      <c r="H161" s="1"/>
      <c r="I161" s="1"/>
      <c r="J161" s="1"/>
      <c r="K161" s="1"/>
      <c r="L161" s="1"/>
    </row>
    <row r="162" spans="7:12">
      <c r="G162" s="1"/>
      <c r="H162" s="1"/>
      <c r="I162" s="1"/>
      <c r="J162" s="1"/>
      <c r="K162" s="1"/>
      <c r="L162" s="1"/>
    </row>
    <row r="163" spans="7:12">
      <c r="G163" s="1"/>
      <c r="H163" s="1"/>
      <c r="I163" s="1"/>
      <c r="J163" s="1"/>
      <c r="K163" s="1"/>
      <c r="L163" s="1"/>
    </row>
    <row r="164" spans="7:12">
      <c r="G164" s="1"/>
      <c r="H164" s="1"/>
      <c r="I164" s="1"/>
      <c r="J164" s="1"/>
      <c r="K164" s="1"/>
      <c r="L164" s="1"/>
    </row>
    <row r="165" spans="7:12">
      <c r="G165" s="1"/>
      <c r="H165" s="1"/>
      <c r="I165" s="1"/>
      <c r="J165" s="1"/>
      <c r="K165" s="1"/>
      <c r="L165" s="1"/>
    </row>
    <row r="166" spans="7:12">
      <c r="G166" s="1"/>
      <c r="H166" s="1"/>
      <c r="I166" s="1"/>
      <c r="J166" s="1"/>
      <c r="K166" s="1"/>
      <c r="L166" s="1"/>
    </row>
    <row r="167" spans="7:12">
      <c r="G167" s="1"/>
      <c r="H167" s="1"/>
      <c r="I167" s="1"/>
      <c r="J167" s="1"/>
      <c r="K167" s="1"/>
      <c r="L167" s="1"/>
    </row>
    <row r="168" spans="7:12">
      <c r="G168" s="1"/>
      <c r="H168" s="1"/>
      <c r="I168" s="1"/>
      <c r="J168" s="1"/>
      <c r="K168" s="1"/>
      <c r="L168" s="1"/>
    </row>
    <row r="169" spans="7:12">
      <c r="G169" s="1"/>
      <c r="H169" s="1"/>
      <c r="I169" s="1"/>
      <c r="J169" s="1"/>
      <c r="K169" s="1"/>
      <c r="L169" s="1"/>
    </row>
    <row r="170" spans="7:12">
      <c r="G170" s="1"/>
      <c r="H170" s="1"/>
      <c r="I170" s="1"/>
      <c r="J170" s="1"/>
      <c r="K170" s="1"/>
      <c r="L170" s="1"/>
    </row>
    <row r="171" spans="7:12">
      <c r="G171" s="1"/>
      <c r="H171" s="1"/>
      <c r="I171" s="1"/>
      <c r="J171" s="1"/>
      <c r="K171" s="1"/>
      <c r="L171" s="1"/>
    </row>
    <row r="172" spans="7:12">
      <c r="G172" s="1"/>
      <c r="H172" s="1"/>
      <c r="I172" s="1"/>
      <c r="J172" s="1"/>
      <c r="K172" s="1"/>
      <c r="L172" s="1"/>
    </row>
    <row r="173" spans="7:12">
      <c r="G173" s="1"/>
      <c r="H173" s="1"/>
      <c r="I173" s="1"/>
      <c r="J173" s="1"/>
      <c r="K173" s="1"/>
      <c r="L173" s="1"/>
    </row>
    <row r="174" spans="7:12">
      <c r="G174" s="1"/>
      <c r="H174" s="1"/>
      <c r="I174" s="1"/>
      <c r="J174" s="1"/>
      <c r="K174" s="1"/>
      <c r="L174" s="1"/>
    </row>
    <row r="175" spans="7:12">
      <c r="G175" s="1"/>
      <c r="H175" s="1"/>
      <c r="I175" s="1"/>
      <c r="J175" s="1"/>
      <c r="K175" s="1"/>
      <c r="L175" s="1"/>
    </row>
  </sheetData>
  <mergeCells count="17">
    <mergeCell ref="C14:D14"/>
    <mergeCell ref="I2:J2"/>
    <mergeCell ref="K2:L2"/>
    <mergeCell ref="M2:N2"/>
    <mergeCell ref="O2:P2"/>
    <mergeCell ref="Q2:R2"/>
    <mergeCell ref="S2:T2"/>
    <mergeCell ref="A1:A3"/>
    <mergeCell ref="B1:D1"/>
    <mergeCell ref="E1:L1"/>
    <mergeCell ref="M1:N1"/>
    <mergeCell ref="O1:P1"/>
    <mergeCell ref="B2:B3"/>
    <mergeCell ref="C2:C3"/>
    <mergeCell ref="D2:D3"/>
    <mergeCell ref="E2:F2"/>
    <mergeCell ref="G2:H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Y212"/>
  <sheetViews>
    <sheetView workbookViewId="0">
      <pane ySplit="3" topLeftCell="A16" activePane="bottomLeft" state="frozen"/>
      <selection pane="bottomLeft" activeCell="A29" sqref="A29:XFD29"/>
    </sheetView>
  </sheetViews>
  <sheetFormatPr defaultRowHeight="12.75"/>
  <cols>
    <col min="1" max="1" width="11.21875" style="1" bestFit="1" customWidth="1"/>
    <col min="2" max="2" width="10" style="1" bestFit="1" customWidth="1"/>
    <col min="3" max="3" width="8.77734375" style="1" customWidth="1"/>
    <col min="4" max="4" width="10.21875" style="1" customWidth="1"/>
    <col min="5" max="5" width="9.109375" style="1" customWidth="1"/>
    <col min="6" max="6" width="3.77734375" style="21" customWidth="1"/>
    <col min="7" max="7" width="10.21875" style="21" customWidth="1"/>
    <col min="8" max="8" width="4.77734375" style="21" customWidth="1"/>
    <col min="9" max="9" width="11" style="21" customWidth="1"/>
    <col min="10" max="10" width="5.109375" style="21" customWidth="1"/>
    <col min="11" max="11" width="9.88671875" style="21" customWidth="1"/>
    <col min="12" max="12" width="3" style="21" customWidth="1"/>
    <col min="13" max="13" width="10" style="1" customWidth="1"/>
    <col min="14" max="14" width="3.6640625" style="1" customWidth="1"/>
    <col min="15" max="15" width="10.33203125" style="1" customWidth="1"/>
    <col min="16" max="16" width="2.88671875" style="54" customWidth="1"/>
    <col min="17" max="17" width="10.33203125" style="1" customWidth="1"/>
    <col min="18" max="18" width="3.6640625" style="1" customWidth="1"/>
    <col min="19" max="19" width="10.5546875" style="1" customWidth="1"/>
    <col min="20" max="20" width="3.21875" style="54" customWidth="1"/>
    <col min="21" max="21" width="12.5546875" style="1" customWidth="1"/>
    <col min="22" max="22" width="13.21875" style="1" customWidth="1"/>
    <col min="23" max="23" width="9.5546875" style="1" customWidth="1"/>
    <col min="24" max="24" width="7.44140625" style="1" bestFit="1" customWidth="1"/>
    <col min="25" max="25" width="10" style="1" bestFit="1" customWidth="1"/>
    <col min="26" max="16384" width="8.88671875" style="1"/>
  </cols>
  <sheetData>
    <row r="1" spans="1:25" s="186" customFormat="1" ht="28.5" customHeight="1">
      <c r="A1" s="204" t="s">
        <v>0</v>
      </c>
      <c r="B1" s="224" t="s">
        <v>1</v>
      </c>
      <c r="C1" s="225"/>
      <c r="D1" s="226"/>
      <c r="E1" s="227" t="str">
        <f>'291'!E1:L1</f>
        <v>απαίτηση ΤΑΝ σε κ-15-17 = 182.039,37€ [[[ΝΈΟ ποσό = 180.719,52</v>
      </c>
      <c r="F1" s="228"/>
      <c r="G1" s="228"/>
      <c r="H1" s="228"/>
      <c r="I1" s="228"/>
      <c r="J1" s="228"/>
      <c r="K1" s="228"/>
      <c r="L1" s="229"/>
      <c r="M1" s="230" t="str">
        <f>'291'!M1:N1</f>
        <v>απαίτηση ΤΑΝ-Κ-18 = 81.360,14</v>
      </c>
      <c r="N1" s="231"/>
      <c r="O1" s="232" t="s">
        <v>177</v>
      </c>
      <c r="P1" s="232"/>
      <c r="Q1" s="187"/>
      <c r="R1" s="187"/>
      <c r="S1" s="187"/>
      <c r="T1" s="187"/>
    </row>
    <row r="2" spans="1:25" s="186" customFormat="1" ht="24.75" customHeight="1">
      <c r="A2" s="205"/>
      <c r="B2" s="209" t="s">
        <v>175</v>
      </c>
      <c r="C2" s="209" t="s">
        <v>176</v>
      </c>
      <c r="D2" s="233" t="s">
        <v>219</v>
      </c>
      <c r="E2" s="235" t="s">
        <v>2</v>
      </c>
      <c r="F2" s="236"/>
      <c r="G2" s="216" t="s">
        <v>116</v>
      </c>
      <c r="H2" s="217"/>
      <c r="I2" s="216" t="s">
        <v>115</v>
      </c>
      <c r="J2" s="217"/>
      <c r="K2" s="218" t="s">
        <v>85</v>
      </c>
      <c r="L2" s="219"/>
      <c r="M2" s="220" t="s">
        <v>170</v>
      </c>
      <c r="N2" s="221"/>
      <c r="O2" s="220" t="s">
        <v>77</v>
      </c>
      <c r="P2" s="221"/>
      <c r="Q2" s="220" t="s">
        <v>95</v>
      </c>
      <c r="R2" s="221"/>
      <c r="S2" s="222" t="s">
        <v>86</v>
      </c>
      <c r="T2" s="223"/>
      <c r="U2" s="185"/>
      <c r="V2" s="142" t="s">
        <v>299</v>
      </c>
    </row>
    <row r="3" spans="1:25" ht="13.5" thickBot="1">
      <c r="A3" s="206"/>
      <c r="B3" s="210"/>
      <c r="C3" s="210"/>
      <c r="D3" s="234"/>
      <c r="E3" s="43" t="s">
        <v>45</v>
      </c>
      <c r="F3" s="57"/>
      <c r="G3" s="45" t="s">
        <v>45</v>
      </c>
      <c r="H3" s="45"/>
      <c r="I3" s="45" t="s">
        <v>45</v>
      </c>
      <c r="J3" s="45"/>
      <c r="K3" s="44" t="s">
        <v>45</v>
      </c>
      <c r="L3" s="62"/>
      <c r="M3" s="47" t="s">
        <v>45</v>
      </c>
      <c r="N3" s="47"/>
      <c r="O3" s="47" t="s">
        <v>45</v>
      </c>
      <c r="P3" s="65"/>
      <c r="Q3" s="47" t="s">
        <v>45</v>
      </c>
      <c r="R3" s="47"/>
      <c r="S3" s="46" t="s">
        <v>45</v>
      </c>
      <c r="T3" s="48"/>
      <c r="U3" s="2"/>
      <c r="Y3" s="61"/>
    </row>
    <row r="4" spans="1:25" s="11" customFormat="1">
      <c r="A4" s="122" t="str">
        <f>'291'!A11</f>
        <v>*225</v>
      </c>
      <c r="B4" s="123">
        <f>'291'!B11</f>
        <v>101897.22</v>
      </c>
      <c r="C4" s="122"/>
      <c r="D4" s="180">
        <f>'291'!D11</f>
        <v>45882</v>
      </c>
      <c r="E4" s="122"/>
      <c r="F4" s="122"/>
      <c r="G4" s="122"/>
      <c r="H4" s="122"/>
      <c r="I4" s="122"/>
      <c r="J4" s="122"/>
      <c r="K4" s="122"/>
      <c r="L4" s="122"/>
      <c r="M4" s="122"/>
      <c r="N4" s="122"/>
      <c r="O4" s="122"/>
      <c r="P4" s="122"/>
      <c r="Q4" s="122"/>
      <c r="R4" s="122"/>
      <c r="S4" s="3">
        <f>'291'!S11</f>
        <v>101897.22</v>
      </c>
      <c r="T4" s="122"/>
      <c r="U4" s="101"/>
      <c r="V4" s="13"/>
    </row>
    <row r="5" spans="1:25" s="11" customFormat="1">
      <c r="A5" s="122" t="str">
        <f>'291'!A12</f>
        <v>*226-1998/08/27</v>
      </c>
      <c r="B5" s="123">
        <f>'291'!B12</f>
        <v>2761.72</v>
      </c>
      <c r="C5" s="122"/>
      <c r="D5" s="180">
        <f>'291'!D12</f>
        <v>45882</v>
      </c>
      <c r="E5" s="123"/>
      <c r="F5" s="125"/>
      <c r="G5" s="123"/>
      <c r="H5" s="123"/>
      <c r="I5" s="123"/>
      <c r="J5" s="123"/>
      <c r="K5" s="123"/>
      <c r="L5" s="123"/>
      <c r="M5" s="123"/>
      <c r="N5" s="123"/>
      <c r="O5" s="123"/>
      <c r="P5" s="125"/>
      <c r="Q5" s="123"/>
      <c r="R5" s="123"/>
      <c r="S5" s="3">
        <f>'291'!S12</f>
        <v>2761.72</v>
      </c>
      <c r="T5" s="125"/>
      <c r="U5" s="101"/>
      <c r="V5" s="13"/>
    </row>
    <row r="6" spans="1:25" s="11" customFormat="1">
      <c r="A6" s="122" t="str">
        <f>'291'!A13</f>
        <v>*226</v>
      </c>
      <c r="B6" s="123">
        <f>'291'!B13</f>
        <v>19024.169999999998</v>
      </c>
      <c r="C6" s="122"/>
      <c r="D6" s="180">
        <f>'291'!D13</f>
        <v>45882</v>
      </c>
      <c r="E6" s="123"/>
      <c r="F6" s="125"/>
      <c r="G6" s="123"/>
      <c r="H6" s="123"/>
      <c r="I6" s="123"/>
      <c r="J6" s="123"/>
      <c r="K6" s="123"/>
      <c r="L6" s="123"/>
      <c r="M6" s="123"/>
      <c r="N6" s="123"/>
      <c r="O6" s="123"/>
      <c r="P6" s="125"/>
      <c r="Q6" s="123"/>
      <c r="R6" s="123"/>
      <c r="S6" s="3">
        <f>'291'!S13</f>
        <v>19024.169999999998</v>
      </c>
      <c r="T6" s="125"/>
      <c r="U6" s="101"/>
      <c r="V6" s="66"/>
      <c r="W6" s="66"/>
    </row>
    <row r="7" spans="1:25">
      <c r="A7" s="22" t="str">
        <f>'291'!A32</f>
        <v>281θ</v>
      </c>
      <c r="B7" s="3">
        <f>'291'!B32</f>
        <v>120.13</v>
      </c>
      <c r="C7" s="12"/>
      <c r="D7" s="82">
        <f>'291'!D32</f>
        <v>45670</v>
      </c>
      <c r="E7" s="68"/>
      <c r="F7" s="153"/>
      <c r="G7" s="10"/>
      <c r="H7" s="10"/>
      <c r="I7" s="10"/>
      <c r="J7" s="10"/>
      <c r="K7" s="113">
        <f>B7</f>
        <v>120.13</v>
      </c>
      <c r="L7" s="22"/>
      <c r="M7" s="10"/>
      <c r="N7" s="10"/>
      <c r="O7" s="10"/>
      <c r="P7" s="51"/>
      <c r="Q7" s="10"/>
      <c r="R7" s="10"/>
      <c r="S7" s="10"/>
      <c r="T7" s="51"/>
      <c r="U7" s="160"/>
      <c r="X7" s="11"/>
    </row>
    <row r="8" spans="1:25">
      <c r="A8" s="122" t="str">
        <f>'291'!A41</f>
        <v>281ξ1</v>
      </c>
      <c r="B8" s="123">
        <f>'291'!B41</f>
        <v>47243.23</v>
      </c>
      <c r="C8" s="132"/>
      <c r="D8" s="129">
        <f>'291'!D41</f>
        <v>45670</v>
      </c>
      <c r="E8" s="69"/>
      <c r="F8" s="122"/>
      <c r="G8" s="169"/>
      <c r="H8" s="152"/>
      <c r="I8" s="152"/>
      <c r="J8" s="152"/>
      <c r="K8" s="130"/>
      <c r="L8" s="122"/>
      <c r="M8" s="69"/>
      <c r="N8" s="133"/>
      <c r="O8" s="152"/>
      <c r="P8" s="144"/>
      <c r="Q8" s="114"/>
      <c r="R8" s="133"/>
      <c r="S8" s="130"/>
      <c r="T8" s="130"/>
      <c r="U8" s="160">
        <f>'291'!Q41</f>
        <v>15389.92</v>
      </c>
    </row>
    <row r="9" spans="1:25">
      <c r="A9" s="122" t="str">
        <f>'291'!A42</f>
        <v>281ξ2</v>
      </c>
      <c r="B9" s="123">
        <f>'291'!B42</f>
        <v>12314.29</v>
      </c>
      <c r="C9" s="132"/>
      <c r="D9" s="129">
        <f>'291'!D42</f>
        <v>45670</v>
      </c>
      <c r="E9" s="69"/>
      <c r="F9" s="122"/>
      <c r="G9" s="168"/>
      <c r="H9" s="123"/>
      <c r="I9" s="123"/>
      <c r="J9" s="123"/>
      <c r="K9" s="123"/>
      <c r="L9" s="122"/>
      <c r="M9" s="69"/>
      <c r="N9" s="133"/>
      <c r="O9" s="123"/>
      <c r="P9" s="144"/>
      <c r="Q9" s="114"/>
      <c r="R9" s="125"/>
      <c r="S9" s="130"/>
      <c r="T9" s="130"/>
      <c r="U9" s="160">
        <f>'291'!Q42</f>
        <v>4576.42</v>
      </c>
    </row>
    <row r="10" spans="1:25">
      <c r="A10" s="122" t="str">
        <f>'291'!A44</f>
        <v>281ρ1</v>
      </c>
      <c r="B10" s="123">
        <f>'291'!B44</f>
        <v>515.66</v>
      </c>
      <c r="C10" s="132"/>
      <c r="D10" s="129">
        <f>'291'!D44</f>
        <v>45670</v>
      </c>
      <c r="E10" s="123"/>
      <c r="F10" s="122"/>
      <c r="G10" s="123"/>
      <c r="H10" s="123"/>
      <c r="I10" s="123"/>
      <c r="J10" s="123"/>
      <c r="K10" s="123"/>
      <c r="L10" s="122"/>
      <c r="M10" s="123"/>
      <c r="N10" s="133"/>
      <c r="O10" s="123"/>
      <c r="P10" s="144"/>
      <c r="Q10" s="130"/>
      <c r="R10" s="130"/>
      <c r="S10" s="123"/>
      <c r="T10" s="125"/>
      <c r="U10" s="148"/>
      <c r="V10" s="142" t="s">
        <v>299</v>
      </c>
      <c r="W10" s="163">
        <f>B10</f>
        <v>515.66</v>
      </c>
    </row>
    <row r="11" spans="1:25">
      <c r="A11" s="122" t="str">
        <f>'291'!A68</f>
        <v>283θ</v>
      </c>
      <c r="B11" s="123">
        <f>'291'!B68</f>
        <v>402.01</v>
      </c>
      <c r="C11" s="132"/>
      <c r="D11" s="129">
        <f>'291'!D68</f>
        <v>45730</v>
      </c>
      <c r="E11" s="130"/>
      <c r="F11" s="133"/>
      <c r="G11" s="130"/>
      <c r="H11" s="130"/>
      <c r="I11" s="130"/>
      <c r="J11" s="130"/>
      <c r="K11" s="123"/>
      <c r="L11" s="133"/>
      <c r="M11" s="123"/>
      <c r="N11" s="130"/>
      <c r="O11" s="123"/>
      <c r="P11" s="123"/>
      <c r="Q11" s="123"/>
      <c r="R11" s="133"/>
      <c r="S11" s="130"/>
      <c r="T11" s="133"/>
      <c r="U11" s="148">
        <f>B11</f>
        <v>402.01</v>
      </c>
      <c r="X11" s="11"/>
    </row>
    <row r="12" spans="1:25">
      <c r="A12" s="22" t="str">
        <f>'291'!A69</f>
        <v>283σ11β</v>
      </c>
      <c r="B12" s="168">
        <f>'291'!B69</f>
        <v>1384.07</v>
      </c>
      <c r="C12" s="12"/>
      <c r="D12" s="146">
        <f>'291'!D69</f>
        <v>45730</v>
      </c>
      <c r="E12" s="10"/>
      <c r="F12" s="153"/>
      <c r="G12" s="10"/>
      <c r="H12" s="10"/>
      <c r="I12" s="10"/>
      <c r="J12" s="10"/>
      <c r="K12" s="68"/>
      <c r="L12" s="51"/>
      <c r="M12" s="3"/>
      <c r="N12" s="10"/>
      <c r="O12" s="3"/>
      <c r="P12" s="51"/>
      <c r="Q12" s="113"/>
      <c r="R12" s="51"/>
      <c r="S12" s="114">
        <f t="shared" ref="S12:S16" si="0">B12</f>
        <v>1384.07</v>
      </c>
      <c r="T12" s="51"/>
      <c r="U12" s="148"/>
      <c r="X12" s="30"/>
      <c r="Y12" s="31"/>
    </row>
    <row r="13" spans="1:25">
      <c r="A13" s="22" t="str">
        <f>'291'!A70</f>
        <v>283σ11γ</v>
      </c>
      <c r="B13" s="3">
        <f>'291'!B70</f>
        <v>1107.3</v>
      </c>
      <c r="C13" s="12"/>
      <c r="D13" s="82">
        <f>'291'!D70</f>
        <v>45672</v>
      </c>
      <c r="E13" s="10"/>
      <c r="F13" s="153"/>
      <c r="G13" s="10"/>
      <c r="H13" s="10"/>
      <c r="I13" s="10"/>
      <c r="J13" s="10"/>
      <c r="K13" s="68"/>
      <c r="L13" s="51"/>
      <c r="M13" s="3"/>
      <c r="N13" s="10"/>
      <c r="O13" s="3"/>
      <c r="P13" s="51"/>
      <c r="Q13" s="113"/>
      <c r="R13" s="51"/>
      <c r="S13" s="114">
        <f t="shared" si="0"/>
        <v>1107.3</v>
      </c>
      <c r="T13" s="51"/>
      <c r="U13" s="148"/>
      <c r="X13" s="30"/>
      <c r="Y13" s="31"/>
    </row>
    <row r="14" spans="1:25">
      <c r="A14" s="22" t="str">
        <f>'291'!A71</f>
        <v>283σ11δ1</v>
      </c>
      <c r="B14" s="168">
        <f>'291'!B71</f>
        <v>232.51</v>
      </c>
      <c r="C14" s="12"/>
      <c r="D14" s="146">
        <f>'291'!D71</f>
        <v>45730</v>
      </c>
      <c r="E14" s="10"/>
      <c r="F14" s="153"/>
      <c r="G14" s="10"/>
      <c r="H14" s="10"/>
      <c r="I14" s="10"/>
      <c r="J14" s="10"/>
      <c r="K14" s="68"/>
      <c r="L14" s="51"/>
      <c r="M14" s="3"/>
      <c r="N14" s="10"/>
      <c r="O14" s="3"/>
      <c r="P14" s="51"/>
      <c r="Q14" s="113"/>
      <c r="R14" s="51"/>
      <c r="S14" s="114">
        <f t="shared" si="0"/>
        <v>232.51</v>
      </c>
      <c r="T14" s="51"/>
      <c r="U14" s="148"/>
      <c r="X14" s="30"/>
      <c r="Y14" s="31"/>
    </row>
    <row r="15" spans="1:25">
      <c r="A15" s="22" t="str">
        <f>'291'!A72</f>
        <v>283σ11δ2</v>
      </c>
      <c r="B15" s="3">
        <f>'291'!B72</f>
        <v>115.38</v>
      </c>
      <c r="C15" s="12"/>
      <c r="D15" s="82">
        <f>'291'!D72</f>
        <v>45672</v>
      </c>
      <c r="E15" s="10"/>
      <c r="F15" s="153"/>
      <c r="G15" s="10"/>
      <c r="H15" s="51"/>
      <c r="I15" s="10"/>
      <c r="J15" s="10"/>
      <c r="K15" s="68"/>
      <c r="L15" s="51"/>
      <c r="M15" s="3"/>
      <c r="N15" s="10"/>
      <c r="O15" s="3"/>
      <c r="P15" s="51"/>
      <c r="Q15" s="113"/>
      <c r="R15" s="51"/>
      <c r="S15" s="114">
        <f t="shared" si="0"/>
        <v>115.38</v>
      </c>
      <c r="T15" s="51"/>
      <c r="U15" s="148"/>
      <c r="X15" s="30"/>
      <c r="Y15" s="31"/>
    </row>
    <row r="16" spans="1:25">
      <c r="A16" s="22" t="str">
        <f>'291'!A73</f>
        <v>283σ11ζ</v>
      </c>
      <c r="B16" s="3">
        <f>'291'!B73</f>
        <v>703.14</v>
      </c>
      <c r="C16" s="12"/>
      <c r="D16" s="82">
        <f>'291'!D73</f>
        <v>45672</v>
      </c>
      <c r="E16" s="10"/>
      <c r="F16" s="153"/>
      <c r="G16" s="10"/>
      <c r="H16" s="51"/>
      <c r="I16" s="10"/>
      <c r="J16" s="10"/>
      <c r="K16" s="68"/>
      <c r="L16" s="51"/>
      <c r="M16" s="3"/>
      <c r="N16" s="10"/>
      <c r="O16" s="3"/>
      <c r="P16" s="51"/>
      <c r="Q16" s="113"/>
      <c r="R16" s="51"/>
      <c r="S16" s="114">
        <f t="shared" si="0"/>
        <v>703.14</v>
      </c>
      <c r="T16" s="51"/>
      <c r="U16" s="148"/>
      <c r="X16" s="30"/>
      <c r="Y16" s="31"/>
    </row>
    <row r="17" spans="1:25">
      <c r="A17" s="22" t="str">
        <f>'291'!A74</f>
        <v>286α1</v>
      </c>
      <c r="B17" s="3">
        <f>'291'!B74</f>
        <v>4929.92</v>
      </c>
      <c r="C17" s="12"/>
      <c r="D17" s="82">
        <f>'291'!D74</f>
        <v>45673</v>
      </c>
      <c r="E17" s="10"/>
      <c r="F17" s="153"/>
      <c r="G17" s="68"/>
      <c r="H17" s="51"/>
      <c r="I17" s="10"/>
      <c r="J17" s="10"/>
      <c r="K17" s="68"/>
      <c r="L17" s="51"/>
      <c r="M17" s="3"/>
      <c r="N17" s="51"/>
      <c r="O17" s="3"/>
      <c r="P17" s="51"/>
      <c r="Q17" s="3"/>
      <c r="R17" s="51"/>
      <c r="S17" s="114">
        <f>B17</f>
        <v>4929.92</v>
      </c>
      <c r="T17" s="51"/>
      <c r="U17" s="148"/>
    </row>
    <row r="18" spans="1:25">
      <c r="A18" s="122" t="str">
        <f>'291'!A75</f>
        <v>286α2</v>
      </c>
      <c r="B18" s="123">
        <f>'291'!B75</f>
        <v>4212.7700000000004</v>
      </c>
      <c r="C18" s="132"/>
      <c r="D18" s="129">
        <f>'291'!D75</f>
        <v>45673</v>
      </c>
      <c r="E18" s="123"/>
      <c r="F18" s="167"/>
      <c r="G18" s="68"/>
      <c r="H18" s="133"/>
      <c r="I18" s="130"/>
      <c r="J18" s="130"/>
      <c r="K18" s="68"/>
      <c r="L18" s="133"/>
      <c r="M18" s="123"/>
      <c r="N18" s="130"/>
      <c r="O18" s="113"/>
      <c r="P18" s="133"/>
      <c r="Q18" s="123"/>
      <c r="R18" s="133"/>
      <c r="S18" s="130"/>
      <c r="T18" s="133"/>
      <c r="U18" s="148">
        <f>B18</f>
        <v>4212.7700000000004</v>
      </c>
      <c r="V18" s="11"/>
      <c r="W18" s="11"/>
    </row>
    <row r="19" spans="1:25" s="11" customFormat="1">
      <c r="A19" s="122" t="str">
        <f>'291'!A76</f>
        <v>286β1</v>
      </c>
      <c r="B19" s="123"/>
      <c r="C19" s="132"/>
      <c r="D19" s="129"/>
      <c r="E19" s="123"/>
      <c r="F19" s="125"/>
      <c r="G19" s="130"/>
      <c r="H19" s="133"/>
      <c r="I19" s="130"/>
      <c r="J19" s="130"/>
      <c r="K19" s="130"/>
      <c r="L19" s="133"/>
      <c r="M19" s="123"/>
      <c r="N19" s="130"/>
      <c r="O19" s="123"/>
      <c r="P19" s="133"/>
      <c r="Q19" s="123"/>
      <c r="R19" s="133"/>
      <c r="S19" s="130"/>
      <c r="T19" s="133"/>
      <c r="U19" s="148"/>
    </row>
    <row r="20" spans="1:25">
      <c r="A20" s="22" t="str">
        <f>'291'!A77</f>
        <v>286β2</v>
      </c>
      <c r="B20" s="3">
        <f>'291'!B77</f>
        <v>1090.18</v>
      </c>
      <c r="C20" s="12"/>
      <c r="D20" s="82">
        <f>'291'!D77</f>
        <v>45724</v>
      </c>
      <c r="E20" s="3"/>
      <c r="F20" s="167"/>
      <c r="G20" s="114">
        <f>'291'!G77</f>
        <v>1090.18</v>
      </c>
      <c r="H20" s="151"/>
      <c r="I20" s="10"/>
      <c r="J20" s="10"/>
      <c r="K20" s="68"/>
      <c r="L20" s="51"/>
      <c r="M20" s="3"/>
      <c r="N20" s="51"/>
      <c r="O20" s="10"/>
      <c r="P20" s="51"/>
      <c r="Q20" s="3"/>
      <c r="R20" s="51"/>
      <c r="S20" s="10"/>
      <c r="T20" s="51"/>
      <c r="U20" s="148"/>
      <c r="V20" s="11"/>
      <c r="W20" s="11"/>
    </row>
    <row r="21" spans="1:25" s="11" customFormat="1">
      <c r="A21" s="22" t="str">
        <f>'291'!A78</f>
        <v>286γ1</v>
      </c>
      <c r="B21" s="3">
        <f>'291'!B78</f>
        <v>14165.67</v>
      </c>
      <c r="C21" s="12"/>
      <c r="D21" s="82">
        <f>'291'!D78</f>
        <v>45673</v>
      </c>
      <c r="E21" s="10"/>
      <c r="F21" s="153"/>
      <c r="G21" s="68"/>
      <c r="H21" s="151"/>
      <c r="I21" s="10"/>
      <c r="J21" s="10"/>
      <c r="K21" s="68"/>
      <c r="L21" s="51"/>
      <c r="M21" s="10"/>
      <c r="N21" s="10"/>
      <c r="O21" s="10"/>
      <c r="P21" s="51"/>
      <c r="Q21" s="3"/>
      <c r="R21" s="3"/>
      <c r="S21" s="138"/>
      <c r="T21" s="115"/>
      <c r="U21" s="148">
        <f>'291'!S78</f>
        <v>13075.49</v>
      </c>
      <c r="V21" s="116" t="s">
        <v>209</v>
      </c>
    </row>
    <row r="22" spans="1:25" s="11" customFormat="1">
      <c r="A22" s="122" t="str">
        <f>'291'!A79</f>
        <v>286γ2</v>
      </c>
      <c r="B22" s="123"/>
      <c r="C22" s="132"/>
      <c r="D22" s="129"/>
      <c r="E22" s="123"/>
      <c r="F22" s="125"/>
      <c r="G22" s="130"/>
      <c r="H22" s="133"/>
      <c r="I22" s="130"/>
      <c r="J22" s="130"/>
      <c r="K22" s="130"/>
      <c r="L22" s="133"/>
      <c r="M22" s="130"/>
      <c r="N22" s="133"/>
      <c r="O22" s="130"/>
      <c r="P22" s="133"/>
      <c r="Q22" s="123"/>
      <c r="R22" s="133"/>
      <c r="S22" s="123"/>
      <c r="T22" s="133"/>
      <c r="U22" s="148"/>
      <c r="V22" s="102"/>
      <c r="W22" s="102"/>
      <c r="X22" s="102"/>
    </row>
    <row r="23" spans="1:25">
      <c r="A23" s="22" t="str">
        <f>'291'!A80</f>
        <v xml:space="preserve">287α  </v>
      </c>
      <c r="B23" s="3">
        <f>'291'!B80</f>
        <v>101946.97</v>
      </c>
      <c r="C23" s="12"/>
      <c r="D23" s="82">
        <f>'291'!D80</f>
        <v>44073</v>
      </c>
      <c r="E23" s="3"/>
      <c r="F23" s="167"/>
      <c r="G23" s="10"/>
      <c r="H23" s="51"/>
      <c r="I23" s="10"/>
      <c r="J23" s="10"/>
      <c r="K23" s="10"/>
      <c r="L23" s="51"/>
      <c r="M23" s="10"/>
      <c r="N23" s="10"/>
      <c r="O23" s="10"/>
      <c r="P23" s="51"/>
      <c r="Q23" s="3"/>
      <c r="R23" s="51"/>
      <c r="S23" s="3"/>
      <c r="T23" s="51"/>
      <c r="U23" s="148">
        <v>101946</v>
      </c>
      <c r="V23" s="36" t="s">
        <v>38</v>
      </c>
      <c r="W23" s="34" t="s">
        <v>47</v>
      </c>
      <c r="X23" s="20" t="s">
        <v>30</v>
      </c>
      <c r="Y23" s="11"/>
    </row>
    <row r="24" spans="1:25" s="11" customFormat="1">
      <c r="A24" s="22" t="str">
        <f>'291'!A81</f>
        <v>287α2β</v>
      </c>
      <c r="B24" s="3">
        <f>'291'!B81</f>
        <v>70853.91</v>
      </c>
      <c r="C24" s="12"/>
      <c r="D24" s="82">
        <f>'291'!D81</f>
        <v>45737</v>
      </c>
      <c r="E24" s="3"/>
      <c r="F24" s="167"/>
      <c r="G24" s="10"/>
      <c r="H24" s="51"/>
      <c r="I24" s="10"/>
      <c r="J24" s="10"/>
      <c r="K24" s="10"/>
      <c r="L24" s="51"/>
      <c r="M24" s="10"/>
      <c r="N24" s="10"/>
      <c r="O24" s="10"/>
      <c r="P24" s="51"/>
      <c r="Q24" s="3"/>
      <c r="R24" s="51"/>
      <c r="S24" s="3"/>
      <c r="T24" s="51"/>
      <c r="U24" s="148">
        <v>70853.91</v>
      </c>
      <c r="W24" s="74"/>
      <c r="X24" s="20" t="s">
        <v>31</v>
      </c>
    </row>
    <row r="25" spans="1:25" s="11" customFormat="1">
      <c r="A25" s="22" t="str">
        <f>'291'!A82</f>
        <v>287α2γ</v>
      </c>
      <c r="B25" s="3">
        <f>'291'!B82</f>
        <v>12837.09</v>
      </c>
      <c r="C25" s="12"/>
      <c r="D25" s="82">
        <f>'291'!D82</f>
        <v>45737</v>
      </c>
      <c r="E25" s="3"/>
      <c r="F25" s="167"/>
      <c r="G25" s="10"/>
      <c r="H25" s="51"/>
      <c r="I25" s="10"/>
      <c r="J25" s="10"/>
      <c r="K25" s="10"/>
      <c r="L25" s="51"/>
      <c r="M25" s="10"/>
      <c r="N25" s="10"/>
      <c r="O25" s="10"/>
      <c r="P25" s="51"/>
      <c r="Q25" s="3"/>
      <c r="R25" s="51"/>
      <c r="S25" s="3"/>
      <c r="T25" s="51"/>
      <c r="U25" s="148">
        <v>70853.91</v>
      </c>
      <c r="W25" s="74"/>
      <c r="X25" s="20"/>
    </row>
    <row r="26" spans="1:25" s="11" customFormat="1">
      <c r="A26" s="122" t="str">
        <f>'291'!A85</f>
        <v>287η1(β-γ</v>
      </c>
      <c r="B26" s="123">
        <f>'291'!B85</f>
        <v>12189.75</v>
      </c>
      <c r="C26" s="132"/>
      <c r="D26" s="129">
        <f>'291'!D85</f>
        <v>45882</v>
      </c>
      <c r="E26" s="123"/>
      <c r="F26" s="125"/>
      <c r="G26" s="123"/>
      <c r="H26" s="133"/>
      <c r="I26" s="123"/>
      <c r="J26" s="123"/>
      <c r="K26" s="130"/>
      <c r="L26" s="133"/>
      <c r="M26" s="123"/>
      <c r="N26" s="123"/>
      <c r="O26" s="123"/>
      <c r="P26" s="125"/>
      <c r="Q26" s="123"/>
      <c r="R26" s="125"/>
      <c r="S26" s="123"/>
      <c r="T26" s="125"/>
      <c r="U26" s="148">
        <f>'291'!S85</f>
        <v>12189.75</v>
      </c>
      <c r="W26" s="1" t="s">
        <v>78</v>
      </c>
      <c r="X26" s="14"/>
      <c r="Y26" s="1"/>
    </row>
    <row r="27" spans="1:25">
      <c r="A27" s="22" t="str">
        <f>'291'!A93</f>
        <v>288γ</v>
      </c>
      <c r="B27" s="3">
        <f>'291'!B93</f>
        <v>804.43</v>
      </c>
      <c r="C27" s="12"/>
      <c r="D27" s="82">
        <f>'291'!D93</f>
        <v>45675</v>
      </c>
      <c r="E27" s="3"/>
      <c r="F27" s="167"/>
      <c r="G27" s="68"/>
      <c r="H27" s="51"/>
      <c r="I27" s="10"/>
      <c r="J27" s="51"/>
      <c r="K27" s="33"/>
      <c r="L27" s="51"/>
      <c r="M27" s="33"/>
      <c r="N27" s="3"/>
      <c r="O27" s="33"/>
      <c r="P27" s="53"/>
      <c r="Q27" s="113">
        <f>'291'!Q93</f>
        <v>804.43</v>
      </c>
      <c r="R27" s="75"/>
      <c r="S27" s="3"/>
      <c r="T27" s="53"/>
      <c r="U27" s="148"/>
    </row>
    <row r="28" spans="1:25">
      <c r="A28" s="22" t="str">
        <f>'291'!A103</f>
        <v>294β-1</v>
      </c>
      <c r="B28" s="3">
        <f>'291'!B103</f>
        <v>609.4</v>
      </c>
      <c r="C28" s="12"/>
      <c r="D28" s="82">
        <f>'291'!D103</f>
        <v>45561</v>
      </c>
      <c r="E28" s="3"/>
      <c r="F28" s="167"/>
      <c r="G28" s="3"/>
      <c r="H28" s="3"/>
      <c r="I28" s="3"/>
      <c r="J28" s="49"/>
      <c r="K28" s="10"/>
      <c r="L28" s="10"/>
      <c r="M28" s="3"/>
      <c r="N28" s="3"/>
      <c r="O28" s="3"/>
      <c r="P28" s="49"/>
      <c r="Q28" s="138">
        <f>B28</f>
        <v>609.4</v>
      </c>
      <c r="R28" s="49"/>
      <c r="S28" s="3"/>
      <c r="T28" s="49"/>
      <c r="U28" s="148"/>
    </row>
    <row r="29" spans="1:25">
      <c r="A29" s="22" t="str">
        <f>'291'!A104</f>
        <v>294β-2</v>
      </c>
      <c r="B29" s="3">
        <f>'291'!B104</f>
        <v>610</v>
      </c>
      <c r="C29" s="22"/>
      <c r="D29" s="82">
        <f>'291'!D104</f>
        <v>45780</v>
      </c>
      <c r="E29" s="3"/>
      <c r="F29" s="167"/>
      <c r="G29" s="3"/>
      <c r="H29" s="3"/>
      <c r="I29" s="3"/>
      <c r="J29" s="49"/>
      <c r="K29" s="10"/>
      <c r="L29" s="10"/>
      <c r="M29" s="3"/>
      <c r="N29" s="3"/>
      <c r="O29" s="3"/>
      <c r="P29" s="49"/>
      <c r="Q29" s="3"/>
      <c r="R29" s="49"/>
      <c r="S29" s="3"/>
      <c r="T29" s="49"/>
      <c r="U29" s="148">
        <f>B29</f>
        <v>610</v>
      </c>
    </row>
    <row r="30" spans="1:25">
      <c r="A30" s="22" t="str">
        <f>'291'!A105</f>
        <v>122ζ</v>
      </c>
      <c r="B30" s="3">
        <f>'291'!B105</f>
        <v>3500</v>
      </c>
      <c r="C30" s="12"/>
      <c r="D30" s="82">
        <f>'291'!D105</f>
        <v>45157</v>
      </c>
      <c r="E30" s="3"/>
      <c r="F30" s="167"/>
      <c r="G30" s="10"/>
      <c r="H30" s="10"/>
      <c r="I30" s="10">
        <v>3500</v>
      </c>
      <c r="J30" s="51"/>
      <c r="K30" s="10"/>
      <c r="L30" s="51"/>
      <c r="M30" s="10"/>
      <c r="N30" s="10"/>
      <c r="O30" s="10"/>
      <c r="P30" s="51"/>
      <c r="Q30" s="10"/>
      <c r="R30" s="51"/>
      <c r="S30" s="10"/>
      <c r="T30" s="49"/>
      <c r="U30" s="161"/>
    </row>
    <row r="31" spans="1:25">
      <c r="A31" s="22">
        <f>'291'!A106</f>
        <v>0</v>
      </c>
      <c r="B31" s="10"/>
      <c r="C31" s="8"/>
      <c r="D31" s="6"/>
      <c r="E31" s="5"/>
      <c r="F31" s="58"/>
      <c r="G31" s="10"/>
      <c r="H31" s="10"/>
      <c r="I31" s="10"/>
      <c r="J31" s="10"/>
      <c r="K31" s="10"/>
      <c r="L31" s="51"/>
      <c r="M31" s="10"/>
      <c r="N31" s="10"/>
      <c r="O31" s="10"/>
      <c r="P31" s="51"/>
      <c r="Q31" s="10"/>
      <c r="R31" s="51"/>
      <c r="S31" s="10"/>
      <c r="T31" s="51"/>
    </row>
    <row r="32" spans="1:25">
      <c r="C32" s="207" t="s">
        <v>114</v>
      </c>
      <c r="D32" s="208"/>
      <c r="E32" s="23">
        <f>SUM(E4:E31)</f>
        <v>0</v>
      </c>
      <c r="F32" s="64"/>
      <c r="G32" s="23">
        <f>SUM(G4:G31)</f>
        <v>1090.18</v>
      </c>
      <c r="H32" s="64"/>
      <c r="I32" s="23">
        <f>SUM(I4:I31)</f>
        <v>3500</v>
      </c>
      <c r="J32" s="64"/>
      <c r="K32" s="23">
        <f>SUM(K4:K31)</f>
        <v>120.13</v>
      </c>
      <c r="L32" s="64"/>
      <c r="M32" s="23">
        <f>SUM(M4:M31)</f>
        <v>0</v>
      </c>
      <c r="N32" s="64"/>
      <c r="O32" s="23">
        <f>SUM(O4:O31)</f>
        <v>0</v>
      </c>
      <c r="P32" s="64"/>
      <c r="Q32" s="23">
        <f>SUM(Q4:Q31)</f>
        <v>1413.83</v>
      </c>
      <c r="R32" s="23"/>
      <c r="S32" s="23">
        <f>SUM(S7:S31)</f>
        <v>8472.32</v>
      </c>
      <c r="T32" s="23"/>
      <c r="U32" s="23">
        <f>U8+U10+U11+U12+U13+U14+U15+U16+U17+U18+U21</f>
        <v>33080.19</v>
      </c>
      <c r="Y32" s="27">
        <f>SUM(Y4:Y31)</f>
        <v>0</v>
      </c>
    </row>
    <row r="33" spans="1:21">
      <c r="G33" s="83">
        <f>E32+G32</f>
        <v>1090.18</v>
      </c>
      <c r="H33" s="55"/>
      <c r="I33" s="14">
        <f t="shared" ref="I33:Q33" si="1">G33+I32</f>
        <v>4590.18</v>
      </c>
      <c r="J33" s="55"/>
      <c r="K33" s="83">
        <f t="shared" si="1"/>
        <v>4710.3100000000004</v>
      </c>
      <c r="L33" s="55"/>
      <c r="M33" s="83">
        <f t="shared" si="1"/>
        <v>4710.3100000000004</v>
      </c>
      <c r="N33" s="55"/>
      <c r="O33" s="83">
        <f t="shared" si="1"/>
        <v>4710.3100000000004</v>
      </c>
      <c r="P33" s="55"/>
      <c r="Q33" s="83">
        <f t="shared" si="1"/>
        <v>6124.14</v>
      </c>
      <c r="R33" s="83"/>
      <c r="S33" s="164">
        <f>Q33+S32</f>
        <v>14596.46</v>
      </c>
      <c r="T33" s="54" t="s">
        <v>282</v>
      </c>
      <c r="U33" s="17"/>
    </row>
    <row r="34" spans="1:21">
      <c r="A34" s="17" t="s">
        <v>283</v>
      </c>
      <c r="C34" s="17" t="s">
        <v>284</v>
      </c>
      <c r="E34" s="17" t="s">
        <v>285</v>
      </c>
      <c r="G34" s="17" t="s">
        <v>286</v>
      </c>
      <c r="H34" s="54"/>
      <c r="I34" s="159">
        <f>1431.12+5364.64+4183.9+4310.37</f>
        <v>15290.029999999999</v>
      </c>
      <c r="J34" s="165" t="s">
        <v>287</v>
      </c>
      <c r="K34" s="1"/>
      <c r="L34" s="54"/>
      <c r="N34" s="54"/>
      <c r="Q34" s="107">
        <f>'291'!Q109</f>
        <v>45730</v>
      </c>
      <c r="R34" s="55"/>
      <c r="S34" s="55"/>
      <c r="T34" s="162" t="s">
        <v>290</v>
      </c>
      <c r="U34" s="17"/>
    </row>
    <row r="35" spans="1:21">
      <c r="C35" s="1" t="s">
        <v>173</v>
      </c>
      <c r="F35" s="1"/>
      <c r="G35" s="1"/>
      <c r="H35" s="54"/>
      <c r="I35" s="54"/>
      <c r="J35" s="54"/>
      <c r="K35" s="1"/>
      <c r="L35" s="1"/>
      <c r="N35" s="54"/>
      <c r="R35" s="106"/>
      <c r="S35" s="7"/>
      <c r="T35" s="162"/>
    </row>
    <row r="36" spans="1:21">
      <c r="A36" s="11">
        <f>'291'!A132</f>
        <v>0</v>
      </c>
      <c r="B36" s="11"/>
      <c r="C36" s="11"/>
      <c r="D36" s="11"/>
      <c r="E36" s="11"/>
      <c r="F36" s="11"/>
      <c r="G36" s="11"/>
      <c r="H36" s="11"/>
      <c r="I36" s="11"/>
      <c r="J36" s="11"/>
      <c r="K36" s="137" t="str">
        <f>'291'!K132</f>
        <v>281θ = ΔΟΛΟΣ = κακώς ζητούμενο προς απόδοση  κ-15-17 = ενώ βλέπει πως πληρώθηκαν ποσά σε άλλο κωδικό τα καταπίνει</v>
      </c>
      <c r="L36" s="55"/>
      <c r="M36" s="11"/>
      <c r="N36" s="11"/>
      <c r="O36" s="11"/>
      <c r="P36" s="55"/>
      <c r="Q36" s="11"/>
      <c r="R36" s="11"/>
      <c r="S36" s="11"/>
      <c r="T36" s="55"/>
    </row>
    <row r="37" spans="1:21">
      <c r="A37" s="11">
        <f>'291'!A141</f>
        <v>0</v>
      </c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37" t="str">
        <f>'291'!Q141</f>
        <v>281ξ1 =ΤΑΝ-κ18 = ΟΧΙ βεβαιώσεις πληρωμών γιά φορολογική χρήση 1998 έως 2013</v>
      </c>
    </row>
    <row r="38" spans="1:21">
      <c r="A38" s="11">
        <f>'291'!A142</f>
        <v>0</v>
      </c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37" t="str">
        <f>'291'!Q142</f>
        <v>281ξ2 = ΤΑΣ = ΟΧΙ βεβαιώσεις πληρωμών γιά φορολογική χρήση 1998 έως 2013</v>
      </c>
    </row>
    <row r="39" spans="1:21">
      <c r="A39" s="11">
        <f>'291'!A144</f>
        <v>0</v>
      </c>
      <c r="B39" s="11"/>
      <c r="C39" s="11"/>
      <c r="D39" s="11"/>
      <c r="E39" s="11"/>
      <c r="F39" s="11"/>
      <c r="G39" s="11"/>
      <c r="H39" s="11"/>
      <c r="I39" s="11"/>
      <c r="J39" s="11"/>
      <c r="K39" s="137" t="str">
        <f>'291'!K144</f>
        <v xml:space="preserve">281ρ1 = κ-15 [πόρος 1,3% ΚΑΚΩΣ απαιτητός ΚΑΘΩΣ πληρωμή στην  Δ.Ο.Υ. </v>
      </c>
      <c r="L39" s="54"/>
    </row>
    <row r="40" spans="1:21">
      <c r="A40" s="11">
        <f>'291'!A169</f>
        <v>0</v>
      </c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37" t="str">
        <f>'291'!Q169</f>
        <v>283θ =ΤΑΝ-ΤΑΣ χαρτόσημα ΣΕ αιτήσεις [προς μεταγραφή {στο αρχείο</v>
      </c>
    </row>
    <row r="41" spans="1:21">
      <c r="A41" s="11">
        <f>'291'!A170</f>
        <v>0</v>
      </c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37" t="str">
        <f>'291'!Q170</f>
        <v>283σ11β = = πούλια (υπερβάλλοντα ΤΑΧΔΙΚ)  (ΧΩΡΙΣ τιμολόγιο αγοράς = έξοδο) , αντί στο πορτοφόλι , ΧΑΡΤΟΣΗΜΑΣΜΕΝΑ στο συμβόλαιο (1998-2002)</v>
      </c>
    </row>
    <row r="42" spans="1:21">
      <c r="A42" s="11">
        <f>'291'!A171</f>
        <v>0</v>
      </c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37" t="str">
        <f>'291'!Q171</f>
        <v>283σ11γ = πούλια (3.600)  (ΧΩΡΙΣ τιμολόγιο αγοράς = έξοδο) , αντί στο πορτοφόλι , ΧΑΡΤΟΣΗΜΑΣΜΕΝΑ στο συμβόλαιο (1998-2002)</v>
      </c>
    </row>
    <row r="43" spans="1:21">
      <c r="A43" s="11">
        <f>'291'!A172</f>
        <v>0</v>
      </c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37" t="str">
        <f>'291'!Q172</f>
        <v>283σ11δ1 = πούλια ΤΑΝ - ΤΑΣ  (ΧΩΡΙΣ τιμολόγιο αγοράς = έξοδο) , ΧΑΡΤΟΣΗΜΑΣΜΕΝΑ στο συμβόλαιο (1998-2003) …. =ΤΑΜΕΙΑ-283σ11δ1</v>
      </c>
    </row>
    <row r="44" spans="1:21">
      <c r="A44" s="11">
        <f>'291'!A173</f>
        <v>0</v>
      </c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37" t="str">
        <f>'291'!Q173</f>
        <v>283σ11δ2 = πούλια (διπλοΠληρωμή ΤΑΝ - ΤΑΣ)  (ΧΩΡΙΣ τιμολόγιο αγοράς = έξοδο) , &amp; κατάσταση &amp; ΧΑΡΤΟΣΗΜΑΣΜΕΝΑ στο συμβόλαιο (1998-2003) …. =ΤΑΜΕΙΑ-283σ11δ2</v>
      </c>
    </row>
    <row r="45" spans="1:21">
      <c r="A45" s="11">
        <f>'291'!A174</f>
        <v>0</v>
      </c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37" t="str">
        <f>'291'!Q174</f>
        <v>283σ11ζ = πούλια (διπλοΠληρωμή ''κινητόν επίσημα'')  (ΧΩΡΙΣ τιμολόγιο αγοράς = έξοδο) , ΧΑΡΤΟΣΗΜΑΣΜΕΝΑ στο συμβόλαιο (1998-2002)</v>
      </c>
    </row>
    <row r="46" spans="1:21">
      <c r="A46" s="11">
        <f>'291'!A175</f>
        <v>0</v>
      </c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37" t="str">
        <f>'291'!M175</f>
        <v>286α1 = κ-18 [πληρωμές για 2ο 6μηνο 2016</v>
      </c>
      <c r="N46" s="11"/>
      <c r="O46" s="11"/>
      <c r="P46" s="55"/>
      <c r="Q46" s="11"/>
      <c r="R46" s="11"/>
      <c r="S46" s="11"/>
      <c r="T46" s="55"/>
    </row>
    <row r="47" spans="1:21">
      <c r="A47" s="11">
        <f>'291'!A176</f>
        <v>0</v>
      </c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37" t="str">
        <f>'291'!O176</f>
        <v>286α2 = ΤΑΣ [πληρωμές για 2ο 6μηνο 2016</v>
      </c>
      <c r="P47" s="55"/>
      <c r="Q47" s="11"/>
      <c r="R47" s="11"/>
      <c r="S47" s="11"/>
      <c r="T47" s="55"/>
    </row>
    <row r="48" spans="1:21">
      <c r="A48" s="127">
        <f>'291'!A177</f>
        <v>0</v>
      </c>
      <c r="B48" s="127"/>
      <c r="C48" s="127"/>
      <c r="D48" s="127"/>
      <c r="E48" s="127"/>
      <c r="F48" s="127"/>
      <c r="G48" s="127"/>
      <c r="H48" s="127"/>
      <c r="I48" s="127"/>
      <c r="J48" s="127"/>
      <c r="K48" s="127"/>
      <c r="L48" s="127"/>
      <c r="M48" s="127" t="str">
        <f>'291'!M177</f>
        <v>286β1 = κ-18 - αιωρούμενες πληρωμές  (XLs - εθνικης) , (2012 έως 2017)</v>
      </c>
      <c r="N48" s="127"/>
      <c r="O48" s="127"/>
      <c r="P48" s="140"/>
      <c r="Q48" s="127"/>
      <c r="R48" s="127"/>
      <c r="S48" s="127"/>
      <c r="T48" s="140"/>
    </row>
    <row r="49" spans="1:22">
      <c r="A49" s="11">
        <f>'291'!A178</f>
        <v>0</v>
      </c>
      <c r="B49" s="11"/>
      <c r="C49" s="11"/>
      <c r="D49" s="11"/>
      <c r="E49" s="11"/>
      <c r="F49" s="11"/>
      <c r="G49" s="137" t="str">
        <f>'291'!G178</f>
        <v>286β2 = κ-15-17 -αιωρούμενες πληρωμές  (XLs - εθνικης) , (2012 έως 2017)</v>
      </c>
      <c r="H49" s="11"/>
      <c r="I49" s="11"/>
      <c r="J49" s="11"/>
      <c r="K49" s="11"/>
      <c r="L49" s="55"/>
      <c r="M49" s="11"/>
      <c r="N49" s="11"/>
      <c r="O49" s="11"/>
      <c r="P49" s="55"/>
      <c r="Q49" s="11"/>
      <c r="R49" s="11"/>
      <c r="S49" s="11"/>
      <c r="T49" s="55"/>
    </row>
    <row r="50" spans="1:22">
      <c r="A50" s="11">
        <f>'291'!A179</f>
        <v>0</v>
      </c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37" t="str">
        <f>'291'!Q179</f>
        <v>286γ1 = κ-15-17 - αταυτοποίητες πληρωμές  (XLs - εθνικης) , (2012 έως 2017)</v>
      </c>
    </row>
    <row r="51" spans="1:22">
      <c r="A51" s="127">
        <f>'291'!A180</f>
        <v>0</v>
      </c>
      <c r="B51" s="127"/>
      <c r="C51" s="127"/>
      <c r="D51" s="127"/>
      <c r="E51" s="127"/>
      <c r="F51" s="127"/>
      <c r="G51" s="127"/>
      <c r="H51" s="127"/>
      <c r="I51" s="127"/>
      <c r="J51" s="127"/>
      <c r="K51" s="127"/>
      <c r="L51" s="127"/>
      <c r="M51" s="127"/>
      <c r="N51" s="127"/>
      <c r="O51" s="127"/>
      <c r="P51" s="127"/>
      <c r="Q51" s="127" t="str">
        <f>'291'!Q180</f>
        <v>286γ2 = κ-18 - αταυτοποίητες πληρωμές  ΑΝΑ συμβόλαιο (XLs - εθνικης) , (2012 έως 2017)</v>
      </c>
      <c r="R51" s="127"/>
      <c r="S51" s="127"/>
      <c r="T51" s="140"/>
    </row>
    <row r="52" spans="1:22">
      <c r="A52" s="11">
        <f>'291'!A181</f>
        <v>0</v>
      </c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 t="str">
        <f>'291'!S181</f>
        <v>287α = νομικός σου λέει = ΠΛΗΡΩΝΕ κ-18 + ΤΑΣ</v>
      </c>
    </row>
    <row r="53" spans="1:22">
      <c r="A53" s="11">
        <f>'291'!A182</f>
        <v>0</v>
      </c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 t="str">
        <f>'291'!S182</f>
        <v>287α2β = ΑΝ ρυθμίσεις -ΤΑΣ -κ-18 -κλπ μαλακίες τα δίναμε π.χ. σε μηνιαίες κ-15-17 {έως 2017/6ο</v>
      </c>
    </row>
    <row r="54" spans="1:22">
      <c r="A54" s="11">
        <f>'291'!A183</f>
        <v>0</v>
      </c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 t="str">
        <f>'291'!S183</f>
        <v>287α2γ = ΑΝ ρυθμίσεις -ΤΑΣ -κ-18 -κλπ μαλακίες τα δίναμε π.χ. σε μηνιαίες κ-15-17 {από 2017/7ο έως σήμερα</v>
      </c>
    </row>
    <row r="55" spans="1:22">
      <c r="A55" s="127">
        <f>'291'!A186</f>
        <v>0</v>
      </c>
      <c r="B55" s="127"/>
      <c r="C55" s="127"/>
      <c r="D55" s="127"/>
      <c r="E55" s="127"/>
      <c r="F55" s="127"/>
      <c r="G55" s="127"/>
      <c r="H55" s="127"/>
      <c r="I55" s="127"/>
      <c r="J55" s="127"/>
      <c r="K55" s="127"/>
      <c r="L55" s="127"/>
      <c r="M55" s="127"/>
      <c r="N55" s="127"/>
      <c r="O55" s="127"/>
      <c r="P55" s="127"/>
      <c r="Q55" s="127"/>
      <c r="R55" s="127"/>
      <c r="S55" s="127" t="str">
        <f>'291'!S186</f>
        <v>287η1β = κ-15-17 [πληρωμές ΣΕ υποχρεώσεις αντικατασταθέντος συμβολαιογράφου</v>
      </c>
    </row>
    <row r="56" spans="1:22">
      <c r="A56" s="127">
        <f>'291'!A187</f>
        <v>0</v>
      </c>
      <c r="B56" s="127"/>
      <c r="C56" s="127"/>
      <c r="D56" s="127"/>
      <c r="E56" s="127"/>
      <c r="F56" s="127"/>
      <c r="G56" s="127"/>
      <c r="H56" s="127"/>
      <c r="I56" s="127"/>
      <c r="J56" s="127"/>
      <c r="K56" s="127"/>
      <c r="L56" s="127"/>
      <c r="M56" s="127"/>
      <c r="N56" s="127"/>
      <c r="O56" s="127"/>
      <c r="P56" s="127"/>
      <c r="Q56" s="127"/>
      <c r="R56" s="127"/>
      <c r="S56" s="127" t="str">
        <f>'291'!S187</f>
        <v>287η1γ = κ-18  [πληρωμές ΣΕ υποχρεώσεις αντικατασταθέντος συμβολαιογράφου</v>
      </c>
    </row>
    <row r="57" spans="1:22">
      <c r="A57" s="11">
        <f>'291'!A197</f>
        <v>0</v>
      </c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37" t="str">
        <f>'291'!Q197</f>
        <v>288γ = ΤΑΝ - τόκοι εκπρόθεσμων πληρωμών</v>
      </c>
    </row>
    <row r="58" spans="1:22" s="11" customFormat="1">
      <c r="A58" s="11">
        <f>'291'!A210</f>
        <v>0</v>
      </c>
      <c r="Q58" s="136" t="str">
        <f>'291'!Q210</f>
        <v>294β-1πληρωμή ΤΑΝ με ΕΛΤΑ [αΤαυτοτοποίητη]</v>
      </c>
      <c r="T58" s="55"/>
    </row>
    <row r="59" spans="1:22" s="11" customFormat="1">
      <c r="A59" s="11">
        <f>'291'!A211</f>
        <v>0</v>
      </c>
      <c r="S59" s="11" t="str">
        <f>'291'!S211</f>
        <v>294β-2 = πληρωμή με ΕΛΤΑ 610,00€ [αΤαυτοτοποίητη]</v>
      </c>
    </row>
    <row r="60" spans="1:22">
      <c r="A60" s="16"/>
      <c r="B60" s="16"/>
      <c r="C60" s="16"/>
      <c r="D60" s="16"/>
      <c r="E60" s="16"/>
      <c r="F60" s="67"/>
      <c r="G60" s="16"/>
      <c r="H60" s="16"/>
      <c r="I60" s="16"/>
      <c r="J60" s="16"/>
      <c r="K60" s="16"/>
      <c r="L60" s="56"/>
      <c r="M60" s="16"/>
      <c r="N60" s="16"/>
      <c r="O60" s="16"/>
      <c r="P60" s="56"/>
      <c r="Q60" s="16"/>
      <c r="R60" s="16"/>
      <c r="S60" s="16"/>
      <c r="T60" s="56"/>
      <c r="U60" s="16"/>
      <c r="V60" s="16"/>
    </row>
    <row r="61" spans="1:22">
      <c r="A61" s="127"/>
      <c r="B61" s="158"/>
      <c r="C61" s="127"/>
      <c r="D61" s="127"/>
      <c r="E61" s="127"/>
      <c r="F61" s="139"/>
      <c r="G61" s="127"/>
      <c r="H61" s="127"/>
      <c r="I61" s="127"/>
      <c r="J61" s="127"/>
      <c r="K61" s="127"/>
      <c r="L61" s="127"/>
      <c r="M61" s="127"/>
      <c r="N61" s="127"/>
      <c r="O61" s="127"/>
      <c r="P61" s="140"/>
      <c r="Q61" s="127"/>
      <c r="R61" s="127"/>
      <c r="S61" s="127" t="s">
        <v>37</v>
      </c>
      <c r="T61" s="140"/>
    </row>
    <row r="62" spans="1:22">
      <c r="A62" s="127"/>
      <c r="B62" s="158"/>
      <c r="C62" s="127"/>
      <c r="D62" s="127"/>
      <c r="E62" s="127"/>
      <c r="F62" s="139"/>
      <c r="G62" s="127"/>
      <c r="H62" s="127"/>
      <c r="I62" s="127"/>
      <c r="J62" s="127"/>
      <c r="K62" s="127"/>
      <c r="L62" s="127"/>
      <c r="M62" s="127"/>
      <c r="N62" s="127"/>
      <c r="O62" s="127"/>
      <c r="P62" s="140"/>
      <c r="Q62" s="127"/>
      <c r="R62" s="127"/>
      <c r="S62" s="127" t="s">
        <v>36</v>
      </c>
      <c r="T62" s="140"/>
    </row>
    <row r="63" spans="1:22">
      <c r="G63" s="1"/>
      <c r="H63" s="1"/>
      <c r="I63" s="1"/>
      <c r="J63" s="1"/>
      <c r="K63" s="1"/>
      <c r="L63" s="54"/>
    </row>
    <row r="64" spans="1:22">
      <c r="G64" s="1"/>
      <c r="H64" s="1"/>
      <c r="I64" s="1"/>
      <c r="J64" s="1"/>
      <c r="K64" s="1"/>
      <c r="L64" s="54"/>
    </row>
    <row r="65" spans="7:12">
      <c r="G65" s="1"/>
      <c r="H65" s="1"/>
      <c r="I65" s="1"/>
      <c r="J65" s="1"/>
      <c r="K65" s="1"/>
      <c r="L65" s="54"/>
    </row>
    <row r="66" spans="7:12">
      <c r="G66" s="1"/>
      <c r="H66" s="1"/>
      <c r="I66" s="1"/>
      <c r="J66" s="1"/>
      <c r="K66" s="1"/>
      <c r="L66" s="54"/>
    </row>
    <row r="67" spans="7:12">
      <c r="G67" s="1"/>
      <c r="H67" s="1"/>
      <c r="I67" s="1"/>
      <c r="J67" s="1"/>
      <c r="K67" s="1"/>
      <c r="L67" s="54"/>
    </row>
    <row r="68" spans="7:12">
      <c r="G68" s="1"/>
      <c r="H68" s="1"/>
      <c r="I68" s="1"/>
      <c r="J68" s="1"/>
      <c r="K68" s="1"/>
      <c r="L68" s="54"/>
    </row>
    <row r="69" spans="7:12">
      <c r="G69" s="1"/>
      <c r="H69" s="1"/>
      <c r="I69" s="1"/>
      <c r="J69" s="1"/>
      <c r="K69" s="1"/>
      <c r="L69" s="54"/>
    </row>
    <row r="70" spans="7:12">
      <c r="G70" s="1"/>
      <c r="H70" s="1"/>
      <c r="I70" s="1"/>
      <c r="J70" s="1"/>
      <c r="K70" s="1"/>
      <c r="L70" s="54"/>
    </row>
    <row r="71" spans="7:12">
      <c r="G71" s="1"/>
      <c r="H71" s="1"/>
      <c r="I71" s="1"/>
      <c r="J71" s="1"/>
      <c r="K71" s="1"/>
      <c r="L71" s="54"/>
    </row>
    <row r="72" spans="7:12">
      <c r="G72" s="1"/>
      <c r="H72" s="1"/>
      <c r="I72" s="1"/>
      <c r="J72" s="1"/>
      <c r="K72" s="1"/>
      <c r="L72" s="54"/>
    </row>
    <row r="73" spans="7:12">
      <c r="G73" s="1"/>
      <c r="H73" s="1"/>
      <c r="I73" s="1"/>
      <c r="J73" s="1"/>
      <c r="K73" s="1"/>
      <c r="L73" s="54"/>
    </row>
    <row r="74" spans="7:12">
      <c r="G74" s="1"/>
      <c r="H74" s="1"/>
      <c r="I74" s="1"/>
      <c r="J74" s="1"/>
      <c r="K74" s="1"/>
      <c r="L74" s="54"/>
    </row>
    <row r="75" spans="7:12">
      <c r="G75" s="1"/>
      <c r="H75" s="1"/>
      <c r="I75" s="1"/>
      <c r="J75" s="1"/>
      <c r="K75" s="1"/>
      <c r="L75" s="54"/>
    </row>
    <row r="76" spans="7:12">
      <c r="G76" s="1"/>
      <c r="H76" s="1"/>
      <c r="I76" s="1"/>
      <c r="J76" s="1"/>
      <c r="K76" s="1"/>
      <c r="L76" s="54"/>
    </row>
    <row r="77" spans="7:12">
      <c r="G77" s="1"/>
      <c r="H77" s="1"/>
      <c r="I77" s="1"/>
      <c r="J77" s="1"/>
      <c r="K77" s="1"/>
      <c r="L77" s="54"/>
    </row>
    <row r="78" spans="7:12">
      <c r="G78" s="1"/>
      <c r="H78" s="1"/>
      <c r="I78" s="1"/>
      <c r="J78" s="1"/>
      <c r="K78" s="1"/>
      <c r="L78" s="54"/>
    </row>
    <row r="79" spans="7:12">
      <c r="G79" s="1"/>
      <c r="H79" s="1"/>
      <c r="I79" s="1"/>
      <c r="J79" s="1"/>
      <c r="K79" s="1"/>
      <c r="L79" s="54"/>
    </row>
    <row r="80" spans="7:12">
      <c r="G80" s="1"/>
      <c r="H80" s="1"/>
      <c r="I80" s="1"/>
      <c r="J80" s="1"/>
      <c r="K80" s="1"/>
      <c r="L80" s="54"/>
    </row>
    <row r="81" spans="7:12">
      <c r="G81" s="1"/>
      <c r="H81" s="1"/>
      <c r="I81" s="1"/>
      <c r="J81" s="1"/>
      <c r="K81" s="1"/>
      <c r="L81" s="1"/>
    </row>
    <row r="82" spans="7:12">
      <c r="G82" s="1"/>
      <c r="H82" s="1"/>
      <c r="I82" s="1"/>
      <c r="J82" s="1"/>
      <c r="K82" s="1"/>
      <c r="L82" s="1"/>
    </row>
    <row r="83" spans="7:12">
      <c r="G83" s="1"/>
      <c r="H83" s="1"/>
      <c r="I83" s="1"/>
      <c r="J83" s="1"/>
      <c r="K83" s="1"/>
      <c r="L83" s="1"/>
    </row>
    <row r="84" spans="7:12">
      <c r="G84" s="1"/>
      <c r="H84" s="1"/>
      <c r="I84" s="1"/>
      <c r="J84" s="1"/>
      <c r="K84" s="1"/>
      <c r="L84" s="1"/>
    </row>
    <row r="85" spans="7:12">
      <c r="G85" s="1"/>
      <c r="H85" s="1"/>
      <c r="I85" s="1"/>
      <c r="J85" s="1"/>
      <c r="K85" s="1"/>
      <c r="L85" s="1"/>
    </row>
    <row r="86" spans="7:12">
      <c r="G86" s="1"/>
      <c r="H86" s="1"/>
      <c r="I86" s="1"/>
      <c r="J86" s="1"/>
      <c r="K86" s="1"/>
      <c r="L86" s="1"/>
    </row>
    <row r="87" spans="7:12">
      <c r="G87" s="1"/>
      <c r="H87" s="1"/>
      <c r="I87" s="1"/>
      <c r="J87" s="1"/>
      <c r="K87" s="1"/>
      <c r="L87" s="1"/>
    </row>
    <row r="88" spans="7:12">
      <c r="G88" s="1"/>
      <c r="H88" s="1"/>
      <c r="I88" s="1"/>
      <c r="J88" s="1"/>
      <c r="K88" s="1"/>
      <c r="L88" s="1"/>
    </row>
    <row r="89" spans="7:12">
      <c r="G89" s="1"/>
      <c r="H89" s="1"/>
      <c r="I89" s="1"/>
      <c r="J89" s="1"/>
      <c r="K89" s="1"/>
      <c r="L89" s="1"/>
    </row>
    <row r="90" spans="7:12">
      <c r="G90" s="1"/>
      <c r="H90" s="1"/>
      <c r="I90" s="1"/>
      <c r="J90" s="1"/>
      <c r="K90" s="1"/>
      <c r="L90" s="1"/>
    </row>
    <row r="91" spans="7:12">
      <c r="G91" s="1"/>
      <c r="H91" s="1"/>
      <c r="I91" s="1"/>
      <c r="J91" s="1"/>
      <c r="K91" s="1"/>
      <c r="L91" s="1"/>
    </row>
    <row r="92" spans="7:12">
      <c r="G92" s="1"/>
      <c r="H92" s="1"/>
      <c r="I92" s="1"/>
      <c r="J92" s="1"/>
      <c r="K92" s="1"/>
      <c r="L92" s="1"/>
    </row>
    <row r="93" spans="7:12">
      <c r="G93" s="1"/>
      <c r="H93" s="1"/>
      <c r="I93" s="1"/>
      <c r="J93" s="1"/>
      <c r="K93" s="1"/>
      <c r="L93" s="1"/>
    </row>
    <row r="94" spans="7:12">
      <c r="G94" s="1"/>
      <c r="H94" s="1"/>
      <c r="I94" s="1"/>
      <c r="J94" s="1"/>
      <c r="K94" s="1"/>
      <c r="L94" s="1"/>
    </row>
    <row r="95" spans="7:12">
      <c r="G95" s="1"/>
      <c r="H95" s="1"/>
      <c r="I95" s="1"/>
      <c r="J95" s="1"/>
      <c r="K95" s="1"/>
      <c r="L95" s="1"/>
    </row>
    <row r="96" spans="7:12">
      <c r="G96" s="1"/>
      <c r="H96" s="1"/>
      <c r="I96" s="1"/>
      <c r="J96" s="1"/>
      <c r="K96" s="1"/>
      <c r="L96" s="1"/>
    </row>
    <row r="97" spans="7:12">
      <c r="G97" s="1"/>
      <c r="H97" s="1"/>
      <c r="I97" s="1"/>
      <c r="J97" s="1"/>
      <c r="K97" s="1"/>
      <c r="L97" s="1"/>
    </row>
    <row r="98" spans="7:12">
      <c r="G98" s="1"/>
      <c r="H98" s="1"/>
      <c r="I98" s="1"/>
      <c r="J98" s="1"/>
      <c r="K98" s="1"/>
      <c r="L98" s="1"/>
    </row>
    <row r="99" spans="7:12">
      <c r="G99" s="1"/>
      <c r="H99" s="1"/>
      <c r="I99" s="1"/>
      <c r="J99" s="1"/>
      <c r="K99" s="1"/>
      <c r="L99" s="1"/>
    </row>
    <row r="100" spans="7:12">
      <c r="G100" s="1"/>
      <c r="H100" s="1"/>
      <c r="I100" s="1"/>
      <c r="J100" s="1"/>
      <c r="K100" s="1"/>
      <c r="L100" s="1"/>
    </row>
    <row r="101" spans="7:12">
      <c r="G101" s="1"/>
      <c r="H101" s="1"/>
      <c r="I101" s="1"/>
      <c r="J101" s="1"/>
      <c r="K101" s="1"/>
      <c r="L101" s="1"/>
    </row>
    <row r="102" spans="7:12">
      <c r="G102" s="1"/>
      <c r="H102" s="1"/>
      <c r="I102" s="1"/>
      <c r="J102" s="1"/>
      <c r="K102" s="1"/>
      <c r="L102" s="1"/>
    </row>
    <row r="103" spans="7:12">
      <c r="G103" s="1"/>
      <c r="H103" s="1"/>
      <c r="I103" s="1"/>
      <c r="J103" s="1"/>
      <c r="K103" s="1"/>
      <c r="L103" s="1"/>
    </row>
    <row r="104" spans="7:12">
      <c r="G104" s="1"/>
      <c r="H104" s="1"/>
      <c r="I104" s="1"/>
      <c r="J104" s="1"/>
      <c r="K104" s="1"/>
      <c r="L104" s="1"/>
    </row>
    <row r="105" spans="7:12">
      <c r="G105" s="1"/>
      <c r="H105" s="1"/>
      <c r="I105" s="1"/>
      <c r="J105" s="1"/>
      <c r="K105" s="1"/>
      <c r="L105" s="1"/>
    </row>
    <row r="106" spans="7:12">
      <c r="G106" s="1"/>
      <c r="H106" s="1"/>
      <c r="I106" s="1"/>
      <c r="J106" s="1"/>
      <c r="K106" s="1"/>
      <c r="L106" s="1"/>
    </row>
    <row r="107" spans="7:12">
      <c r="G107" s="1"/>
      <c r="H107" s="1"/>
      <c r="I107" s="1"/>
      <c r="J107" s="1"/>
      <c r="K107" s="1"/>
      <c r="L107" s="1"/>
    </row>
    <row r="108" spans="7:12">
      <c r="G108" s="1"/>
      <c r="H108" s="1"/>
      <c r="I108" s="1"/>
      <c r="J108" s="1"/>
      <c r="K108" s="1"/>
      <c r="L108" s="1"/>
    </row>
    <row r="109" spans="7:12">
      <c r="G109" s="1"/>
      <c r="H109" s="1"/>
      <c r="I109" s="1"/>
      <c r="J109" s="1"/>
      <c r="K109" s="1"/>
      <c r="L109" s="1"/>
    </row>
    <row r="110" spans="7:12">
      <c r="G110" s="1"/>
      <c r="H110" s="1"/>
      <c r="I110" s="1"/>
      <c r="J110" s="1"/>
      <c r="K110" s="1"/>
      <c r="L110" s="1"/>
    </row>
    <row r="111" spans="7:12">
      <c r="G111" s="1"/>
      <c r="H111" s="1"/>
      <c r="I111" s="1"/>
      <c r="J111" s="1"/>
      <c r="K111" s="1"/>
      <c r="L111" s="1"/>
    </row>
    <row r="112" spans="7:12">
      <c r="G112" s="1"/>
      <c r="H112" s="1"/>
      <c r="I112" s="1"/>
      <c r="J112" s="1"/>
      <c r="K112" s="1"/>
      <c r="L112" s="1"/>
    </row>
    <row r="113" spans="7:12">
      <c r="G113" s="1"/>
      <c r="H113" s="1"/>
      <c r="I113" s="1"/>
      <c r="J113" s="1"/>
      <c r="K113" s="1"/>
      <c r="L113" s="1"/>
    </row>
    <row r="114" spans="7:12">
      <c r="G114" s="1"/>
      <c r="H114" s="1"/>
      <c r="I114" s="1"/>
      <c r="J114" s="1"/>
      <c r="K114" s="1"/>
      <c r="L114" s="1"/>
    </row>
    <row r="115" spans="7:12">
      <c r="G115" s="1"/>
      <c r="H115" s="1"/>
      <c r="I115" s="1"/>
      <c r="J115" s="1"/>
      <c r="K115" s="1"/>
      <c r="L115" s="1"/>
    </row>
    <row r="116" spans="7:12">
      <c r="G116" s="1"/>
      <c r="H116" s="1"/>
      <c r="I116" s="1"/>
      <c r="J116" s="1"/>
      <c r="K116" s="1"/>
      <c r="L116" s="1"/>
    </row>
    <row r="117" spans="7:12">
      <c r="G117" s="1"/>
      <c r="H117" s="1"/>
      <c r="I117" s="1"/>
      <c r="J117" s="1"/>
      <c r="K117" s="1"/>
      <c r="L117" s="1"/>
    </row>
    <row r="118" spans="7:12">
      <c r="G118" s="1"/>
      <c r="H118" s="1"/>
      <c r="I118" s="1"/>
      <c r="J118" s="1"/>
      <c r="K118" s="1"/>
      <c r="L118" s="1"/>
    </row>
    <row r="119" spans="7:12">
      <c r="G119" s="1"/>
      <c r="H119" s="1"/>
      <c r="I119" s="1"/>
      <c r="J119" s="1"/>
      <c r="K119" s="1"/>
      <c r="L119" s="1"/>
    </row>
    <row r="120" spans="7:12">
      <c r="G120" s="1"/>
      <c r="H120" s="1"/>
      <c r="I120" s="1"/>
      <c r="J120" s="1"/>
      <c r="K120" s="1"/>
      <c r="L120" s="1"/>
    </row>
    <row r="121" spans="7:12">
      <c r="G121" s="1"/>
      <c r="H121" s="1"/>
      <c r="I121" s="1"/>
      <c r="J121" s="1"/>
      <c r="K121" s="1"/>
      <c r="L121" s="1"/>
    </row>
    <row r="122" spans="7:12">
      <c r="G122" s="1"/>
      <c r="H122" s="1"/>
      <c r="I122" s="1"/>
      <c r="J122" s="1"/>
      <c r="K122" s="1"/>
      <c r="L122" s="1"/>
    </row>
    <row r="123" spans="7:12">
      <c r="G123" s="1"/>
      <c r="H123" s="1"/>
      <c r="I123" s="1"/>
      <c r="J123" s="1"/>
      <c r="K123" s="1"/>
      <c r="L123" s="1"/>
    </row>
    <row r="124" spans="7:12">
      <c r="G124" s="1"/>
      <c r="H124" s="1"/>
      <c r="I124" s="1"/>
      <c r="J124" s="1"/>
      <c r="K124" s="1"/>
      <c r="L124" s="1"/>
    </row>
    <row r="125" spans="7:12">
      <c r="G125" s="1"/>
      <c r="H125" s="1"/>
      <c r="I125" s="1"/>
      <c r="J125" s="1"/>
      <c r="K125" s="1"/>
      <c r="L125" s="1"/>
    </row>
    <row r="126" spans="7:12">
      <c r="G126" s="1"/>
      <c r="H126" s="1"/>
      <c r="I126" s="1"/>
      <c r="J126" s="1"/>
      <c r="K126" s="1"/>
      <c r="L126" s="1"/>
    </row>
    <row r="127" spans="7:12">
      <c r="G127" s="1"/>
      <c r="H127" s="1"/>
      <c r="I127" s="1"/>
      <c r="J127" s="1"/>
      <c r="K127" s="1"/>
      <c r="L127" s="1"/>
    </row>
    <row r="128" spans="7:12">
      <c r="G128" s="1"/>
      <c r="H128" s="1"/>
      <c r="I128" s="1"/>
      <c r="J128" s="1"/>
      <c r="K128" s="1"/>
      <c r="L128" s="1"/>
    </row>
    <row r="129" spans="7:12">
      <c r="G129" s="1"/>
      <c r="H129" s="1"/>
      <c r="I129" s="1"/>
      <c r="J129" s="1"/>
      <c r="K129" s="1"/>
      <c r="L129" s="1"/>
    </row>
    <row r="130" spans="7:12">
      <c r="G130" s="1"/>
      <c r="H130" s="1"/>
      <c r="I130" s="1"/>
      <c r="J130" s="1"/>
      <c r="K130" s="1"/>
      <c r="L130" s="1"/>
    </row>
    <row r="131" spans="7:12">
      <c r="G131" s="1"/>
      <c r="H131" s="1"/>
      <c r="I131" s="1"/>
      <c r="J131" s="1"/>
      <c r="K131" s="1"/>
      <c r="L131" s="1"/>
    </row>
    <row r="132" spans="7:12">
      <c r="G132" s="1"/>
      <c r="H132" s="1"/>
      <c r="I132" s="1"/>
      <c r="J132" s="1"/>
      <c r="K132" s="1"/>
      <c r="L132" s="1"/>
    </row>
    <row r="133" spans="7:12">
      <c r="G133" s="1"/>
      <c r="H133" s="1"/>
      <c r="I133" s="1"/>
      <c r="J133" s="1"/>
      <c r="K133" s="1"/>
      <c r="L133" s="1"/>
    </row>
    <row r="134" spans="7:12">
      <c r="G134" s="1"/>
      <c r="H134" s="1"/>
      <c r="I134" s="1"/>
      <c r="J134" s="1"/>
      <c r="K134" s="1"/>
      <c r="L134" s="1"/>
    </row>
    <row r="135" spans="7:12">
      <c r="G135" s="1"/>
      <c r="H135" s="1"/>
      <c r="I135" s="1"/>
      <c r="J135" s="1"/>
      <c r="K135" s="1"/>
      <c r="L135" s="1"/>
    </row>
    <row r="136" spans="7:12">
      <c r="G136" s="1"/>
      <c r="H136" s="1"/>
      <c r="I136" s="1"/>
      <c r="J136" s="1"/>
      <c r="K136" s="1"/>
      <c r="L136" s="1"/>
    </row>
    <row r="137" spans="7:12">
      <c r="G137" s="1"/>
      <c r="H137" s="1"/>
      <c r="I137" s="1"/>
      <c r="J137" s="1"/>
      <c r="K137" s="1"/>
      <c r="L137" s="1"/>
    </row>
    <row r="138" spans="7:12">
      <c r="G138" s="1"/>
      <c r="H138" s="1"/>
      <c r="I138" s="1"/>
      <c r="J138" s="1"/>
      <c r="K138" s="1"/>
      <c r="L138" s="1"/>
    </row>
    <row r="139" spans="7:12">
      <c r="G139" s="1"/>
      <c r="H139" s="1"/>
      <c r="I139" s="1"/>
      <c r="J139" s="1"/>
      <c r="K139" s="1"/>
      <c r="L139" s="1"/>
    </row>
    <row r="140" spans="7:12">
      <c r="G140" s="1"/>
      <c r="H140" s="1"/>
      <c r="I140" s="1"/>
      <c r="J140" s="1"/>
      <c r="K140" s="1"/>
      <c r="L140" s="1"/>
    </row>
    <row r="141" spans="7:12">
      <c r="G141" s="1"/>
      <c r="H141" s="1"/>
      <c r="I141" s="1"/>
      <c r="J141" s="1"/>
      <c r="K141" s="1"/>
      <c r="L141" s="1"/>
    </row>
    <row r="142" spans="7:12">
      <c r="G142" s="1"/>
      <c r="H142" s="1"/>
      <c r="I142" s="1"/>
      <c r="J142" s="1"/>
      <c r="K142" s="1"/>
      <c r="L142" s="1"/>
    </row>
    <row r="143" spans="7:12">
      <c r="G143" s="1"/>
      <c r="H143" s="1"/>
      <c r="I143" s="1"/>
      <c r="J143" s="1"/>
      <c r="K143" s="1"/>
      <c r="L143" s="1"/>
    </row>
    <row r="144" spans="7:12">
      <c r="G144" s="1"/>
      <c r="H144" s="1"/>
      <c r="I144" s="1"/>
      <c r="J144" s="1"/>
      <c r="K144" s="1"/>
      <c r="L144" s="1"/>
    </row>
    <row r="145" spans="7:12">
      <c r="G145" s="1"/>
      <c r="H145" s="1"/>
      <c r="I145" s="1"/>
      <c r="J145" s="1"/>
      <c r="K145" s="1"/>
      <c r="L145" s="1"/>
    </row>
    <row r="146" spans="7:12">
      <c r="G146" s="1"/>
      <c r="H146" s="1"/>
      <c r="I146" s="1"/>
      <c r="J146" s="1"/>
      <c r="K146" s="1"/>
      <c r="L146" s="1"/>
    </row>
    <row r="147" spans="7:12">
      <c r="G147" s="1"/>
      <c r="H147" s="1"/>
      <c r="I147" s="1"/>
      <c r="J147" s="1"/>
      <c r="K147" s="1"/>
      <c r="L147" s="1"/>
    </row>
    <row r="148" spans="7:12">
      <c r="G148" s="1"/>
      <c r="H148" s="1"/>
      <c r="I148" s="1"/>
      <c r="J148" s="1"/>
      <c r="K148" s="1"/>
      <c r="L148" s="1"/>
    </row>
    <row r="149" spans="7:12">
      <c r="G149" s="1"/>
      <c r="H149" s="1"/>
      <c r="I149" s="1"/>
      <c r="J149" s="1"/>
      <c r="K149" s="1"/>
      <c r="L149" s="1"/>
    </row>
    <row r="150" spans="7:12">
      <c r="G150" s="1"/>
      <c r="H150" s="1"/>
      <c r="I150" s="1"/>
      <c r="J150" s="1"/>
      <c r="K150" s="1"/>
      <c r="L150" s="1"/>
    </row>
    <row r="151" spans="7:12">
      <c r="G151" s="1"/>
      <c r="H151" s="1"/>
      <c r="I151" s="1"/>
      <c r="J151" s="1"/>
      <c r="K151" s="1"/>
      <c r="L151" s="1"/>
    </row>
    <row r="152" spans="7:12">
      <c r="G152" s="1"/>
      <c r="H152" s="1"/>
      <c r="I152" s="1"/>
      <c r="J152" s="1"/>
      <c r="K152" s="1"/>
      <c r="L152" s="1"/>
    </row>
    <row r="153" spans="7:12">
      <c r="G153" s="1"/>
      <c r="H153" s="1"/>
      <c r="I153" s="1"/>
      <c r="J153" s="1"/>
      <c r="K153" s="1"/>
      <c r="L153" s="1"/>
    </row>
    <row r="154" spans="7:12">
      <c r="G154" s="1"/>
      <c r="H154" s="1"/>
      <c r="I154" s="1"/>
      <c r="J154" s="1"/>
      <c r="K154" s="1"/>
      <c r="L154" s="1"/>
    </row>
    <row r="155" spans="7:12">
      <c r="G155" s="1"/>
      <c r="H155" s="1"/>
      <c r="I155" s="1"/>
      <c r="J155" s="1"/>
      <c r="K155" s="1"/>
      <c r="L155" s="1"/>
    </row>
    <row r="156" spans="7:12">
      <c r="G156" s="1"/>
      <c r="H156" s="1"/>
      <c r="I156" s="1"/>
      <c r="J156" s="1"/>
      <c r="K156" s="1"/>
      <c r="L156" s="1"/>
    </row>
    <row r="157" spans="7:12">
      <c r="G157" s="1"/>
      <c r="H157" s="1"/>
      <c r="I157" s="1"/>
      <c r="J157" s="1"/>
      <c r="K157" s="1"/>
      <c r="L157" s="1"/>
    </row>
    <row r="158" spans="7:12">
      <c r="G158" s="1"/>
      <c r="H158" s="1"/>
      <c r="I158" s="1"/>
      <c r="J158" s="1"/>
      <c r="K158" s="1"/>
      <c r="L158" s="1"/>
    </row>
    <row r="159" spans="7:12">
      <c r="G159" s="1"/>
      <c r="H159" s="1"/>
      <c r="I159" s="1"/>
      <c r="J159" s="1"/>
      <c r="K159" s="1"/>
      <c r="L159" s="1"/>
    </row>
    <row r="160" spans="7:12">
      <c r="G160" s="1"/>
      <c r="H160" s="1"/>
      <c r="I160" s="1"/>
      <c r="J160" s="1"/>
      <c r="K160" s="1"/>
      <c r="L160" s="1"/>
    </row>
    <row r="161" spans="7:12">
      <c r="G161" s="1"/>
      <c r="H161" s="1"/>
      <c r="I161" s="1"/>
      <c r="J161" s="1"/>
      <c r="K161" s="1"/>
      <c r="L161" s="1"/>
    </row>
    <row r="162" spans="7:12">
      <c r="G162" s="1"/>
      <c r="H162" s="1"/>
      <c r="I162" s="1"/>
      <c r="J162" s="1"/>
      <c r="K162" s="1"/>
      <c r="L162" s="1"/>
    </row>
    <row r="163" spans="7:12">
      <c r="G163" s="1"/>
      <c r="H163" s="1"/>
      <c r="I163" s="1"/>
      <c r="J163" s="1"/>
      <c r="K163" s="1"/>
      <c r="L163" s="1"/>
    </row>
    <row r="164" spans="7:12">
      <c r="G164" s="1"/>
      <c r="H164" s="1"/>
      <c r="I164" s="1"/>
      <c r="J164" s="1"/>
      <c r="K164" s="1"/>
      <c r="L164" s="1"/>
    </row>
    <row r="165" spans="7:12">
      <c r="G165" s="1"/>
      <c r="H165" s="1"/>
      <c r="I165" s="1"/>
      <c r="J165" s="1"/>
      <c r="K165" s="1"/>
      <c r="L165" s="1"/>
    </row>
    <row r="166" spans="7:12">
      <c r="G166" s="1"/>
      <c r="H166" s="1"/>
      <c r="I166" s="1"/>
      <c r="J166" s="1"/>
      <c r="K166" s="1"/>
      <c r="L166" s="1"/>
    </row>
    <row r="167" spans="7:12">
      <c r="G167" s="1"/>
      <c r="H167" s="1"/>
      <c r="I167" s="1"/>
      <c r="J167" s="1"/>
      <c r="K167" s="1"/>
      <c r="L167" s="1"/>
    </row>
    <row r="168" spans="7:12">
      <c r="G168" s="1"/>
      <c r="H168" s="1"/>
      <c r="I168" s="1"/>
      <c r="J168" s="1"/>
      <c r="K168" s="1"/>
      <c r="L168" s="1"/>
    </row>
    <row r="169" spans="7:12">
      <c r="G169" s="1"/>
      <c r="H169" s="1"/>
      <c r="I169" s="1"/>
      <c r="J169" s="1"/>
      <c r="K169" s="1"/>
      <c r="L169" s="1"/>
    </row>
    <row r="170" spans="7:12">
      <c r="G170" s="1"/>
      <c r="H170" s="1"/>
      <c r="I170" s="1"/>
      <c r="J170" s="1"/>
      <c r="K170" s="1"/>
      <c r="L170" s="1"/>
    </row>
    <row r="171" spans="7:12">
      <c r="G171" s="1"/>
      <c r="H171" s="1"/>
      <c r="I171" s="1"/>
      <c r="J171" s="1"/>
      <c r="K171" s="1"/>
      <c r="L171" s="1"/>
    </row>
    <row r="172" spans="7:12">
      <c r="G172" s="1"/>
      <c r="H172" s="1"/>
      <c r="I172" s="1"/>
      <c r="J172" s="1"/>
      <c r="K172" s="1"/>
      <c r="L172" s="1"/>
    </row>
    <row r="173" spans="7:12">
      <c r="G173" s="1"/>
      <c r="H173" s="1"/>
      <c r="I173" s="1"/>
      <c r="J173" s="1"/>
      <c r="K173" s="1"/>
      <c r="L173" s="1"/>
    </row>
    <row r="174" spans="7:12">
      <c r="G174" s="1"/>
      <c r="H174" s="1"/>
      <c r="I174" s="1"/>
      <c r="J174" s="1"/>
      <c r="K174" s="1"/>
      <c r="L174" s="1"/>
    </row>
    <row r="175" spans="7:12">
      <c r="G175" s="1"/>
      <c r="H175" s="1"/>
      <c r="I175" s="1"/>
      <c r="J175" s="1"/>
      <c r="K175" s="1"/>
      <c r="L175" s="1"/>
    </row>
    <row r="176" spans="7:12">
      <c r="G176" s="1"/>
      <c r="H176" s="1"/>
      <c r="I176" s="1"/>
      <c r="J176" s="1"/>
      <c r="K176" s="1"/>
      <c r="L176" s="1"/>
    </row>
    <row r="177" spans="7:12">
      <c r="G177" s="1"/>
      <c r="H177" s="1"/>
      <c r="I177" s="1"/>
      <c r="J177" s="1"/>
      <c r="K177" s="1"/>
      <c r="L177" s="1"/>
    </row>
    <row r="178" spans="7:12">
      <c r="G178" s="1"/>
      <c r="H178" s="1"/>
      <c r="I178" s="1"/>
      <c r="J178" s="1"/>
      <c r="K178" s="1"/>
      <c r="L178" s="1"/>
    </row>
    <row r="179" spans="7:12">
      <c r="G179" s="1"/>
      <c r="H179" s="1"/>
      <c r="I179" s="1"/>
      <c r="J179" s="1"/>
      <c r="K179" s="1"/>
      <c r="L179" s="1"/>
    </row>
    <row r="180" spans="7:12">
      <c r="G180" s="1"/>
      <c r="H180" s="1"/>
      <c r="I180" s="1"/>
      <c r="J180" s="1"/>
      <c r="K180" s="1"/>
      <c r="L180" s="1"/>
    </row>
    <row r="181" spans="7:12">
      <c r="G181" s="1"/>
      <c r="H181" s="1"/>
      <c r="I181" s="1"/>
      <c r="J181" s="1"/>
      <c r="K181" s="1"/>
      <c r="L181" s="1"/>
    </row>
    <row r="182" spans="7:12">
      <c r="G182" s="1"/>
      <c r="H182" s="1"/>
      <c r="I182" s="1"/>
      <c r="J182" s="1"/>
      <c r="K182" s="1"/>
      <c r="L182" s="1"/>
    </row>
    <row r="183" spans="7:12">
      <c r="G183" s="1"/>
      <c r="H183" s="1"/>
      <c r="I183" s="1"/>
      <c r="J183" s="1"/>
      <c r="K183" s="1"/>
      <c r="L183" s="1"/>
    </row>
    <row r="184" spans="7:12">
      <c r="G184" s="1"/>
      <c r="H184" s="1"/>
      <c r="I184" s="1"/>
      <c r="J184" s="1"/>
      <c r="K184" s="1"/>
      <c r="L184" s="1"/>
    </row>
    <row r="185" spans="7:12">
      <c r="G185" s="1"/>
      <c r="H185" s="1"/>
      <c r="I185" s="1"/>
      <c r="J185" s="1"/>
      <c r="K185" s="1"/>
      <c r="L185" s="1"/>
    </row>
    <row r="186" spans="7:12">
      <c r="G186" s="1"/>
      <c r="H186" s="1"/>
      <c r="I186" s="1"/>
      <c r="J186" s="1"/>
      <c r="K186" s="1"/>
      <c r="L186" s="1"/>
    </row>
    <row r="187" spans="7:12">
      <c r="G187" s="1"/>
      <c r="H187" s="1"/>
      <c r="I187" s="1"/>
      <c r="J187" s="1"/>
      <c r="K187" s="1"/>
      <c r="L187" s="1"/>
    </row>
    <row r="188" spans="7:12">
      <c r="G188" s="1"/>
      <c r="H188" s="1"/>
      <c r="I188" s="1"/>
      <c r="J188" s="1"/>
      <c r="K188" s="1"/>
      <c r="L188" s="1"/>
    </row>
    <row r="189" spans="7:12">
      <c r="G189" s="1"/>
      <c r="H189" s="1"/>
      <c r="I189" s="1"/>
      <c r="J189" s="1"/>
      <c r="K189" s="1"/>
      <c r="L189" s="1"/>
    </row>
    <row r="190" spans="7:12">
      <c r="G190" s="1"/>
      <c r="H190" s="1"/>
      <c r="I190" s="1"/>
      <c r="J190" s="1"/>
      <c r="K190" s="1"/>
      <c r="L190" s="1"/>
    </row>
    <row r="191" spans="7:12">
      <c r="G191" s="1"/>
      <c r="H191" s="1"/>
      <c r="I191" s="1"/>
      <c r="J191" s="1"/>
      <c r="K191" s="1"/>
      <c r="L191" s="1"/>
    </row>
    <row r="192" spans="7:12">
      <c r="G192" s="1"/>
      <c r="H192" s="1"/>
      <c r="I192" s="1"/>
      <c r="J192" s="1"/>
      <c r="K192" s="1"/>
      <c r="L192" s="1"/>
    </row>
    <row r="193" spans="7:12">
      <c r="G193" s="1"/>
      <c r="H193" s="1"/>
      <c r="I193" s="1"/>
      <c r="J193" s="1"/>
      <c r="K193" s="1"/>
      <c r="L193" s="1"/>
    </row>
    <row r="194" spans="7:12">
      <c r="G194" s="1"/>
      <c r="H194" s="1"/>
      <c r="I194" s="1"/>
      <c r="J194" s="1"/>
      <c r="K194" s="1"/>
      <c r="L194" s="1"/>
    </row>
    <row r="195" spans="7:12">
      <c r="G195" s="1"/>
      <c r="H195" s="1"/>
      <c r="I195" s="1"/>
      <c r="J195" s="1"/>
      <c r="K195" s="1"/>
      <c r="L195" s="1"/>
    </row>
    <row r="196" spans="7:12">
      <c r="G196" s="1"/>
      <c r="H196" s="1"/>
      <c r="I196" s="1"/>
      <c r="J196" s="1"/>
      <c r="K196" s="1"/>
      <c r="L196" s="1"/>
    </row>
    <row r="197" spans="7:12">
      <c r="G197" s="1"/>
      <c r="H197" s="1"/>
      <c r="I197" s="1"/>
      <c r="J197" s="1"/>
      <c r="K197" s="1"/>
      <c r="L197" s="1"/>
    </row>
    <row r="198" spans="7:12">
      <c r="G198" s="1"/>
      <c r="H198" s="1"/>
      <c r="I198" s="1"/>
      <c r="J198" s="1"/>
      <c r="K198" s="1"/>
      <c r="L198" s="1"/>
    </row>
    <row r="199" spans="7:12">
      <c r="G199" s="1"/>
      <c r="H199" s="1"/>
      <c r="I199" s="1"/>
      <c r="J199" s="1"/>
      <c r="K199" s="1"/>
      <c r="L199" s="1"/>
    </row>
    <row r="200" spans="7:12">
      <c r="G200" s="1"/>
      <c r="H200" s="1"/>
      <c r="I200" s="1"/>
      <c r="J200" s="1"/>
      <c r="K200" s="1"/>
      <c r="L200" s="1"/>
    </row>
    <row r="201" spans="7:12">
      <c r="G201" s="1"/>
      <c r="H201" s="1"/>
      <c r="I201" s="1"/>
      <c r="J201" s="1"/>
      <c r="K201" s="1"/>
      <c r="L201" s="1"/>
    </row>
    <row r="202" spans="7:12">
      <c r="G202" s="1"/>
      <c r="H202" s="1"/>
      <c r="I202" s="1"/>
      <c r="J202" s="1"/>
      <c r="K202" s="1"/>
      <c r="L202" s="1"/>
    </row>
    <row r="203" spans="7:12">
      <c r="G203" s="1"/>
      <c r="H203" s="1"/>
      <c r="I203" s="1"/>
      <c r="J203" s="1"/>
      <c r="K203" s="1"/>
      <c r="L203" s="1"/>
    </row>
    <row r="204" spans="7:12">
      <c r="G204" s="1"/>
      <c r="H204" s="1"/>
      <c r="I204" s="1"/>
      <c r="J204" s="1"/>
      <c r="K204" s="1"/>
      <c r="L204" s="1"/>
    </row>
    <row r="205" spans="7:12">
      <c r="G205" s="1"/>
      <c r="H205" s="1"/>
      <c r="I205" s="1"/>
      <c r="J205" s="1"/>
      <c r="K205" s="1"/>
      <c r="L205" s="1"/>
    </row>
    <row r="206" spans="7:12">
      <c r="G206" s="1"/>
      <c r="H206" s="1"/>
      <c r="I206" s="1"/>
      <c r="J206" s="1"/>
      <c r="K206" s="1"/>
      <c r="L206" s="1"/>
    </row>
    <row r="207" spans="7:12">
      <c r="G207" s="1"/>
      <c r="H207" s="1"/>
      <c r="I207" s="1"/>
      <c r="J207" s="1"/>
      <c r="K207" s="1"/>
      <c r="L207" s="1"/>
    </row>
    <row r="208" spans="7:12">
      <c r="G208" s="1"/>
      <c r="H208" s="1"/>
      <c r="I208" s="1"/>
      <c r="J208" s="1"/>
      <c r="K208" s="1"/>
      <c r="L208" s="1"/>
    </row>
    <row r="209" spans="7:12">
      <c r="G209" s="1"/>
      <c r="H209" s="1"/>
      <c r="I209" s="1"/>
      <c r="J209" s="1"/>
      <c r="K209" s="1"/>
      <c r="L209" s="1"/>
    </row>
    <row r="210" spans="7:12">
      <c r="G210" s="1"/>
      <c r="H210" s="1"/>
      <c r="I210" s="1"/>
      <c r="J210" s="1"/>
      <c r="K210" s="1"/>
      <c r="L210" s="1"/>
    </row>
    <row r="211" spans="7:12">
      <c r="G211" s="1"/>
      <c r="H211" s="1"/>
      <c r="I211" s="1"/>
      <c r="J211" s="1"/>
      <c r="K211" s="1"/>
      <c r="L211" s="1"/>
    </row>
    <row r="212" spans="7:12">
      <c r="G212" s="1"/>
      <c r="H212" s="1"/>
      <c r="I212" s="1"/>
      <c r="J212" s="1"/>
      <c r="K212" s="1"/>
      <c r="L212" s="1"/>
    </row>
  </sheetData>
  <mergeCells count="17">
    <mergeCell ref="C32:D32"/>
    <mergeCell ref="I2:J2"/>
    <mergeCell ref="K2:L2"/>
    <mergeCell ref="M2:N2"/>
    <mergeCell ref="O2:P2"/>
    <mergeCell ref="Q2:R2"/>
    <mergeCell ref="S2:T2"/>
    <mergeCell ref="A1:A3"/>
    <mergeCell ref="B1:D1"/>
    <mergeCell ref="E1:L1"/>
    <mergeCell ref="M1:N1"/>
    <mergeCell ref="O1:P1"/>
    <mergeCell ref="B2:B3"/>
    <mergeCell ref="C2:C3"/>
    <mergeCell ref="D2:D3"/>
    <mergeCell ref="E2:F2"/>
    <mergeCell ref="G2:H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8</vt:i4>
      </vt:variant>
    </vt:vector>
  </HeadingPairs>
  <TitlesOfParts>
    <vt:vector size="8" baseType="lpstr">
      <vt:lpstr>291</vt:lpstr>
      <vt:lpstr>204-283σ</vt:lpstr>
      <vt:lpstr>το ΤΕΡΑΣ</vt:lpstr>
      <vt:lpstr>295</vt:lpstr>
      <vt:lpstr>295-ουσιώδη</vt:lpstr>
      <vt:lpstr>295-διπλοΠληρωμές</vt:lpstr>
      <vt:lpstr>295-υπερΠληρωμές</vt:lpstr>
      <vt:lpstr>295αςΜΗΝτάδινες ή ΜΗΝτάφτιαχνες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cp:lastPrinted>2021-06-02T16:44:38Z</cp:lastPrinted>
  <dcterms:created xsi:type="dcterms:W3CDTF">2021-05-25T05:39:39Z</dcterms:created>
  <dcterms:modified xsi:type="dcterms:W3CDTF">2025-08-14T17:00:59Z</dcterms:modified>
</cp:coreProperties>
</file>