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0635" windowHeight="5190"/>
  </bookViews>
  <sheets>
    <sheet name="291" sheetId="1" r:id="rId1"/>
    <sheet name="204-283σ" sheetId="2" r:id="rId2"/>
  </sheets>
  <calcPr calcId="125725"/>
</workbook>
</file>

<file path=xl/calcChain.xml><?xml version="1.0" encoding="utf-8"?>
<calcChain xmlns="http://schemas.openxmlformats.org/spreadsheetml/2006/main">
  <c r="J92" i="1"/>
  <c r="J91"/>
  <c r="P70"/>
  <c r="V69"/>
  <c r="O81"/>
  <c r="N81"/>
  <c r="V55" l="1"/>
  <c r="W55" s="1"/>
  <c r="G54"/>
  <c r="F54"/>
  <c r="V53"/>
  <c r="W53" s="1"/>
  <c r="G52"/>
  <c r="F52"/>
  <c r="F48"/>
  <c r="G48" s="1"/>
  <c r="Q44"/>
  <c r="F59" l="1"/>
  <c r="V15"/>
  <c r="W4" l="1"/>
  <c r="B4"/>
  <c r="V4" s="1"/>
  <c r="F78"/>
  <c r="F79"/>
  <c r="F77"/>
  <c r="V76"/>
  <c r="F88"/>
  <c r="F89"/>
  <c r="F90"/>
  <c r="F87"/>
  <c r="F86"/>
  <c r="F85"/>
  <c r="F9"/>
  <c r="V14"/>
  <c r="T80"/>
  <c r="V57"/>
  <c r="W57" s="1"/>
  <c r="V51"/>
  <c r="W51" s="1"/>
  <c r="V49"/>
  <c r="W49" s="1"/>
  <c r="F50"/>
  <c r="V47"/>
  <c r="F46"/>
  <c r="V45"/>
  <c r="W45" s="1"/>
  <c r="P33" l="1"/>
  <c r="J32"/>
  <c r="R31"/>
  <c r="P30"/>
  <c r="T65" l="1"/>
  <c r="T64"/>
  <c r="T63"/>
  <c r="T62" l="1"/>
  <c r="T61"/>
  <c r="T60" l="1"/>
  <c r="F8"/>
  <c r="V16" l="1"/>
  <c r="N95" l="1"/>
  <c r="O95"/>
  <c r="M95" l="1"/>
  <c r="R95"/>
  <c r="S95"/>
  <c r="T95"/>
  <c r="U95"/>
  <c r="J95"/>
  <c r="K95"/>
  <c r="L95"/>
  <c r="P95"/>
  <c r="Q95"/>
  <c r="I95"/>
  <c r="H95"/>
  <c r="F56"/>
  <c r="G56" s="1"/>
  <c r="G95" s="1"/>
  <c r="F20"/>
  <c r="I96" l="1"/>
  <c r="K96" s="1"/>
  <c r="M96" s="1"/>
  <c r="O96" s="1"/>
  <c r="Q96" s="1"/>
  <c r="S96" s="1"/>
  <c r="U96" s="1"/>
  <c r="W97" s="1"/>
  <c r="W99" s="1"/>
  <c r="AB95" l="1"/>
  <c r="C34" i="2"/>
  <c r="B34"/>
  <c r="F37" i="1" l="1"/>
  <c r="F95" s="1"/>
  <c r="H96" l="1"/>
  <c r="J96" s="1"/>
  <c r="L96" s="1"/>
  <c r="N96" s="1"/>
  <c r="P96" s="1"/>
  <c r="R96" s="1"/>
  <c r="T96" s="1"/>
  <c r="V97" s="1"/>
  <c r="V99" s="1"/>
</calcChain>
</file>

<file path=xl/sharedStrings.xml><?xml version="1.0" encoding="utf-8"?>
<sst xmlns="http://schemas.openxmlformats.org/spreadsheetml/2006/main" count="307" uniqueCount="241">
  <si>
    <t>κωδικός</t>
  </si>
  <si>
    <t>ποσό αφαίρεσης</t>
  </si>
  <si>
    <t>υποχρεωτική αφαίρεση</t>
  </si>
  <si>
    <t>καταγραφή ανα συμβόλαιο ή έγγραφο</t>
  </si>
  <si>
    <t>ημερομηνία αποτελέσματος</t>
  </si>
  <si>
    <t>εξαγωγή στατιστικώς</t>
  </si>
  <si>
    <t>μορφή μονάδας μέτρησης</t>
  </si>
  <si>
    <t>204α(2έως9) = παππούς ΚΑΚΩΣ χαρτοσήμανση συμβολαίων</t>
  </si>
  <si>
    <t>204α(2έως9)</t>
  </si>
  <si>
    <t>204α(11-12)</t>
  </si>
  <si>
    <t>204α(21-27)</t>
  </si>
  <si>
    <t>204α(11-12) = ΚΑΚΩΣ ζητούμενο ( 204α11 = κ-18 = ΤΑΝ αναλογικών ) , ( 204α12 = ΚΑΚΩΣ ζητούμενο κ-15-17 )</t>
  </si>
  <si>
    <t>204α23 = λάθος πράξης με συνέπεια λανθασμένο απαιτητό ποσό σε κ-18-15-17</t>
  </si>
  <si>
    <t>204α24 = καταχώρηση λάθος ποσού πράξης = λάθος σε Κ-18-15-17</t>
  </si>
  <si>
    <t>204α25 = επαγγελματικό λάθος ελεγκτή = κακώς ζητούμενα σε Κ-18-15-17</t>
  </si>
  <si>
    <t>204α(21-26) από ελεγκτές ΤΑΝ</t>
  </si>
  <si>
    <t>204α22 = λάθος αθροιστικό σε κ-18-15-17</t>
  </si>
  <si>
    <t>204α21 = ΔΟΛΟΣ = ήξερε πως πλήρωσε παραπάνω</t>
  </si>
  <si>
    <t>204α26 = ΔΟΛΟΣ = διπλοπληρωμή αρραβώνα προσυμφώνων αγοραπωλησιών</t>
  </si>
  <si>
    <t>281ε1</t>
  </si>
  <si>
    <t xml:space="preserve">281ε2  </t>
  </si>
  <si>
    <t>281ζ = κακώς ζητούμενο προς απόδοση = κ-15-17 ( επί συμβολαίου ) = έχουν σίγουρα πληρωθεί ΑΛΛΙΩΣ ΔΕΝ ΘΑ ΜΕΤΑΓΡΑΦΟΝΤΑΝ από το υποθυκοφυλακείο</t>
  </si>
  <si>
    <t xml:space="preserve">281ζ  </t>
  </si>
  <si>
    <t>281θ</t>
  </si>
  <si>
    <t>281ι2</t>
  </si>
  <si>
    <t>281λ</t>
  </si>
  <si>
    <t>καταστάσεις μηνός</t>
  </si>
  <si>
    <t>282α2</t>
  </si>
  <si>
    <t>282β2 = λάθος ελεγκτή - αθροιστικό (στην εξαγωγή ταμείων … = κομπιουτεράκι ) στο κ-15-17</t>
  </si>
  <si>
    <t>282β2</t>
  </si>
  <si>
    <t>282δ = λάθος ελεγκτή = καταχώρηση λάθος πράξη με συνέπεια λανθασμένο απαιτητό ποσό σε κ-15-17</t>
  </si>
  <si>
    <t>282δ</t>
  </si>
  <si>
    <t xml:space="preserve">282ζ = λάθος ελεγκτή = καταχώρηση λάθος ποσού πράξης με συνέπεια λανθασμένο απαιτητό ποσό σε κ-15-17 </t>
  </si>
  <si>
    <t>282ζ</t>
  </si>
  <si>
    <t xml:space="preserve">282θ = επαγγελματικό λάθος ελεγκτή = κακώς ζητούμενα σε Κ-15-17 </t>
  </si>
  <si>
    <t>282θ</t>
  </si>
  <si>
    <t xml:space="preserve">282κ = λάθος ελεγκτή στο συνολικό ποσό πορίσματος προς ανακριτή σε Κ-15-17 </t>
  </si>
  <si>
    <t>282κ</t>
  </si>
  <si>
    <t>282μ2 = λάθος ελεγκτή = δεν υπολόγισε σωστά το αρχικό μίσθωμα … αφαίρεση στο κ-15</t>
  </si>
  <si>
    <t>282μ2</t>
  </si>
  <si>
    <t>281μ = ΔΟΛΟΣ = υπερΠληρωμή κ-18 με κωδικό **15**</t>
  </si>
  <si>
    <t>281ι2 = ΔΟΛΟΣ = περί κ-15-17 = ενώ βλέπει πως πλήρωσε παραπάνω ΑΛΛΑ κάνει την κουφή</t>
  </si>
  <si>
    <t>281θ = ΔΟΛΟΣ = κακώς ζητούμενο προς απόδοση  κ-15-17 = ενώ βλέπει πως πληρώθηκαν ποσά σε άλλο κωδικό τα καταπίνει</t>
  </si>
  <si>
    <t>σφραγίδες τελευταίας σελίδας</t>
  </si>
  <si>
    <t>288β2 = κατασχέσεις από 2013-6ος έως σήμερα</t>
  </si>
  <si>
    <t>288β2</t>
  </si>
  <si>
    <t>288β1</t>
  </si>
  <si>
    <t xml:space="preserve">288β1 = κατασχέσεις έως 2013-5ος </t>
  </si>
  <si>
    <t>288γ = πληρωμή τόκων σε ΤΑΝ</t>
  </si>
  <si>
    <t>288γ</t>
  </si>
  <si>
    <t xml:space="preserve">287α  </t>
  </si>
  <si>
    <t>έως&amp;2002=14.021,23</t>
  </si>
  <si>
    <t>2003-2007=2.049,67</t>
  </si>
  <si>
    <t>2008έως2010=33.269,49</t>
  </si>
  <si>
    <t>2010έως2017=52.607,9</t>
  </si>
  <si>
    <t>*225</t>
  </si>
  <si>
    <t>*226</t>
  </si>
  <si>
    <t>σε συνδυασμό ΜΕ 225 &amp; 226</t>
  </si>
  <si>
    <t>226 = 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</si>
  <si>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225 = 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</si>
  <si>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Μ.Ο. συμβολαίων 1980 έως 1991</t>
  </si>
  <si>
    <t>**= ποια κατάχρηση ;;;!!!</t>
  </si>
  <si>
    <t>288θ1 = διπλοπληρωμή κ-15-17 για την μεταγραφή &amp; με την ρύθμιση</t>
  </si>
  <si>
    <t>288θ2 = διπλοπληρωμή κ-15-17 για την μεταγραφή (χαμένες παλιές πληρωμές)</t>
  </si>
  <si>
    <t>288θ1</t>
  </si>
  <si>
    <t>288θ2</t>
  </si>
  <si>
    <t>122ζ = π4575 - ενίσχυση επιχειρήσεων ΑΜΘ λόγω covid</t>
  </si>
  <si>
    <t>122ζ</t>
  </si>
  <si>
    <t>281δ2 = Κ-18 ( &amp; μηνιαίως &amp; εθνική ανά συμβόλαιο ) {υπό αναζήτηση</t>
  </si>
  <si>
    <t>281δ1</t>
  </si>
  <si>
    <t>281δ2</t>
  </si>
  <si>
    <t>ποσό</t>
  </si>
  <si>
    <t xml:space="preserve">zηλ-π.χ.-1 ΌΛΑ στον 11ο του έτους </t>
  </si>
  <si>
    <t>204-283σ</t>
  </si>
  <si>
    <t>287α</t>
  </si>
  <si>
    <t>ΠΟΡΟΙ κ-15-17</t>
  </si>
  <si>
    <t>291-κ-15-17</t>
  </si>
  <si>
    <t>προς τους πολίτες</t>
  </si>
  <si>
    <t>15.000 συμβολαιογράφοι από 1944</t>
  </si>
  <si>
    <t>1τρις€</t>
  </si>
  <si>
    <t>φόρος</t>
  </si>
  <si>
    <t>281ξ2</t>
  </si>
  <si>
    <t xml:space="preserve">281ρ2 = πόρος 1,3% διπλοΠληρωμή ΚΑΙ στην  Δ.Ο.Υ. </t>
  </si>
  <si>
    <t>281ρ1</t>
  </si>
  <si>
    <t>281ρ2</t>
  </si>
  <si>
    <t xml:space="preserve">281ρ1 = πόρος 1,3% ΚΑΚΩΣ απαιτητός ΚΑΘΩΣ πληρωμή στην  Δ.Ο.Υ. </t>
  </si>
  <si>
    <t>281ξ1</t>
  </si>
  <si>
    <t>281α1</t>
  </si>
  <si>
    <t>281α1 =  κακώς ζητούμενο κ-18 (1998 έως 2013/5ος) … υπάρχει κατάσταση &amp; πληρωμή {{{ ΦΥΣΙΚΑ και υπήρχε στην Αθήνα }}}</t>
  </si>
  <si>
    <t>281α2 = κακώς ζητούμενο κ-18 μηνιαίο (1998 έως 2013/5ος) … υπάρχει κατάσταση &amp; πληρωμή (υπό αναζήτηση) {{{ ΦΥΣΙΚΑ υπήρχε στην Αθήνα</t>
  </si>
  <si>
    <t>281α2</t>
  </si>
  <si>
    <t>281β1</t>
  </si>
  <si>
    <t>281β2</t>
  </si>
  <si>
    <t>281γ1 = κακώς ζητούμενο κ-15-17 (2007/6ος έως 2013/5ος) {{{ανά συμβόλαιο , από πολίτη}}}  … υπάρχει η πληρωμή</t>
  </si>
  <si>
    <t>281γ2 = κακώς ζητούμενο κ-15-17 (2007/6ος έως 2013/5ος) {{{ανά συμβόλαιο , από πολίτη}}}  … υπάρχει η πληρωμή (υπό αναζήτηση)</t>
  </si>
  <si>
    <t>281γ1</t>
  </si>
  <si>
    <t>281γ2</t>
  </si>
  <si>
    <t>287ι = μετακύληση υποχρεώσεων</t>
  </si>
  <si>
    <t>ΤΕΡΑΣΤΙΟ ψυχολογικό - οικονομικό θέμα</t>
  </si>
  <si>
    <t>287κ</t>
  </si>
  <si>
    <t>ΜΕ επικαρπία</t>
  </si>
  <si>
    <t>281τ = ΜΗ ενημέρωση ΑΓΑΠΕ τόσα έτη = !!!τι;;;τι??? ΑΓΑΠΕ = ΤΙ ΚΑΝΕΙΣ μωρή ;;;;;;;;;;;;;;;;;</t>
  </si>
  <si>
    <t>287ε2α = περί κ-15-17 =χύμα στο κύμα ΑΛΛΑ πάντα πλήρωνε το πιο παλιό ΚΑΙ πάντα πλήρωνε ΌΛΑ τα ταμεία του μηνός … [ ΦΥΣΙΚΑ και υπήρχαν στην Αθήνα ]</t>
  </si>
  <si>
    <t>287ε2α</t>
  </si>
  <si>
    <t>287ε2β</t>
  </si>
  <si>
    <t xml:space="preserve">287ε2β = περί κ-15-17 =χύμα στο κύμα ΑΛΛΑ πάντα πλήρωνε το πιο παλιό ΚΑΙ πάντα πλήρωνε ΌΛΑ τα ταμεία επί των συμβολαίων </t>
  </si>
  <si>
    <t>282λ</t>
  </si>
  <si>
    <t xml:space="preserve">282λ =  λάθος ελεγκτή κ-18 = δεν υπολόγισε το προσύμφωνο στην αγοραπωλησία ( γιατί ΔΕΝ το έγραφε στον τίτλο ή στο βιβλίο συμβολαίων ) … κωδικός ''δίκη'' 102 ... </t>
  </si>
  <si>
    <t>283σ11β</t>
  </si>
  <si>
    <t>283σ11γ</t>
  </si>
  <si>
    <t>283σ11γ = πούλια (3.600)  (ΧΩΡΙΣ τιμολόγιο αγοράς = έξοδο) , αντί στο πορτοφόλι , ΧΑΡΤΟΣΗΜΑΣΜΕΝΑ στο συμβόλαιο (1998-2002)</t>
  </si>
  <si>
    <t>283σ11β = = πούλια (υπερβάλλοντα ΤΑΧΔΙΚ)  (ΧΩΡΙΣ τιμολόγιο αγοράς = έξοδο) , αντί στο πορτοφόλι , ΧΑΡΤΟΣΗΜΑΣΜΕΝΑ στο συμβόλαιο (1998-2002)</t>
  </si>
  <si>
    <t>283σ11ζ</t>
  </si>
  <si>
    <t>283σ11ζ = πούλια (διπλοΠληρωμή ''κινητόν επίσημα'')  (ΧΩΡΙΣ τιμολόγιο αγοράς = έξοδο) , ΧΑΡΤΟΣΗΜΑΣΜΕΝΑ στο συμβόλαιο (1998-2002)</t>
  </si>
  <si>
    <t>ΤΑΣ</t>
  </si>
  <si>
    <t>στοιχεία του στο 226</t>
  </si>
  <si>
    <t>288α</t>
  </si>
  <si>
    <t>281β2 =  κακώς ζητούμενο κ-15-17 μηνιαίο (1998  έως 2007/6ος) … υπάρχει κατάσταση &amp; πληρωμή της (υπό αναζήτηση)  {{{ ΦΥΣΙΚΑ υπήρχε στην Αθήνα</t>
  </si>
  <si>
    <t>281ε1 = ΔΟΛΟΣ = κ-15-17  = ΔΙΠΛΟΠΛΗΡΩΜΗ {&amp; μηνιαία κατάσταση &amp; εθνική ανά συμβόλαιο</t>
  </si>
  <si>
    <t>281ε2 = κ-15-17  = ΔΙΠΛΟΠΛΗΡΩΜΗ {&amp; μηνιαία κατάσταση &amp; εθνική ανά συμβόλαιο ( οίο = υπό αναζήτηση ) [ καταγραφή από σφραγίδες τελευταίας σελίδας ]</t>
  </si>
  <si>
    <t>ΙΔΕ υποΠίνακα</t>
  </si>
  <si>
    <t>281δ1 = κ-18  = ΔΙΠΛΟΠΛΗΡΩΜΗ {&amp; μηνιαία κατάσταση &amp; εθνική ανά συμβόλαιο}</t>
  </si>
  <si>
    <t xml:space="preserve">281λ = ΔΟΛΟΣ = μη καταγραφή πληρωμών Κ-29 ( έως 2013 - 5ο ) {στο πόρισμα ΠΡΟΣ ανακριτή </t>
  </si>
  <si>
    <t>επικαρπία 2023-08-01</t>
  </si>
  <si>
    <t>287α = νομικός σου λέει = ΠΛΗΡΩΝΕ κ-18 + ΤΑΣ</t>
  </si>
  <si>
    <t>286α1 = πληρωμές ΤΑΝ για 2ο6μηνο 2016</t>
  </si>
  <si>
    <t>286α1</t>
  </si>
  <si>
    <t>286α2</t>
  </si>
  <si>
    <t>286β2</t>
  </si>
  <si>
    <t>απαίτηση ΤΑΝ σε κ-15-17 = 182.039,37€</t>
  </si>
  <si>
    <t>υπό αναζήτηση</t>
  </si>
  <si>
    <t>υπό Αίρεση (ας ΜΗΝ τα έδινες</t>
  </si>
  <si>
    <t>ενημερωτικό</t>
  </si>
  <si>
    <t>281ι1β</t>
  </si>
  <si>
    <t>281ι1α</t>
  </si>
  <si>
    <t>281ι1β = ΔΟΛΟΣ = περί ΤΑΣ {πλήρωσε παραπάνω (=281ι1α*6/9)</t>
  </si>
  <si>
    <t>281μ2 = υπερΠληρωμή ΤΑΣ με κωδικό **15** [=281μ1*6/5</t>
  </si>
  <si>
    <t>υπό Αίρεση (= ΤΑΣ</t>
  </si>
  <si>
    <t>υπό Αίρεση (=κ-18</t>
  </si>
  <si>
    <t>281ι1α = ΔΟΛΟΣ = περί κ-18 = ενώ βλέπει πως πλήρωσε παραπάνω ΑΛΛΑ κάνει την κουφή</t>
  </si>
  <si>
    <t>281υ1</t>
  </si>
  <si>
    <t>281υ2</t>
  </si>
  <si>
    <t>281φ1</t>
  </si>
  <si>
    <t>281φ1 = διπλοπληρωμή ΤΑΝ -9% σε προσύμφωνα  του παππού</t>
  </si>
  <si>
    <t>281φ2</t>
  </si>
  <si>
    <t>281φ2 = διπλοπληρωμή ΤΑΣ -6% σε προσύμφωνα  του παππού {=281φ1*6/9</t>
  </si>
  <si>
    <t>281ω3α</t>
  </si>
  <si>
    <t>281ω3β</t>
  </si>
  <si>
    <t>υπό Αίρεση (= διάφορα</t>
  </si>
  <si>
    <t>286α2 = πληρωμές ΤΑΣ για 2ο6μηνο 2016</t>
  </si>
  <si>
    <t>286γ1</t>
  </si>
  <si>
    <t>286γ2</t>
  </si>
  <si>
    <t>288α = ρυθμίσεις {{{  μετά τον 5ο του 2013 έως σήμερα</t>
  </si>
  <si>
    <t>286γ1 = αιωρούμενες , πληρωμές προς ΤΑΝ - κ-15-17 {XLs - εθνικης (2012 έως 2017)}</t>
  </si>
  <si>
    <t>287κ ή 261θ = μεταγραφή εις διπλούν</t>
  </si>
  <si>
    <t>281β1 = κακώς ζητούμενο κ-15-17 μηνιαίο (1998  έως 2007/6ος) … υπάρχει κατάσταση &amp; πληρωμή της {{{ ΦΥΣΙΚΑ υπήρχε στην Αθήνα</t>
  </si>
  <si>
    <t>282α2 = λάθος ελεγκτή - αθροιστικό (στην σούμα … = κομπιουτεράκι ) στο κ-15-18</t>
  </si>
  <si>
    <t>282α1 = λάθος ελεγκτή - αθροιστικό (στην σούμα … = κομπιουτεράκι ) στο κ-18</t>
  </si>
  <si>
    <t>282α1</t>
  </si>
  <si>
    <t>282β1 = λάθος ελεγκτή - αθροιστικό (στην εξαγωγή ταμείων … = κομπιουτεράκι ) στο κ-18</t>
  </si>
  <si>
    <t>282β1</t>
  </si>
  <si>
    <t>282γ = λάθος ελεγκτή = καταχώρηση λάθος πράξη με συνέπεια λανθασμένο απαιτητό ποσό σε κ-18</t>
  </si>
  <si>
    <t>282γ</t>
  </si>
  <si>
    <t>282ε = λάθος ελεγκτή = καταχώρηση λάθος ποσού πράξης με συνέπεια λανθασμένο απαιτητό ποσό σε κ-18</t>
  </si>
  <si>
    <t>282ε</t>
  </si>
  <si>
    <t>282η = επαγγελματικό λάθος ελεγκτή = κακώς ζητούμενα σε Κ-18</t>
  </si>
  <si>
    <t>282η</t>
  </si>
  <si>
    <t>282ι = λάθος ελεγκτή στο συνολικό ποσό πορίσματος προς ανακριτή σε Κ-18</t>
  </si>
  <si>
    <t>282ι</t>
  </si>
  <si>
    <t>282μ1 = λάθος ελεγκτή = δεν υπολόγισε σωστά το αρχικό μίσθωμα … αφαίρεση στο κ-18</t>
  </si>
  <si>
    <t>282μ1</t>
  </si>
  <si>
    <t>ΑΓΑΠΕ VS τεραςΤΑΝ</t>
  </si>
  <si>
    <t>ΣΥΝΟΛΑ</t>
  </si>
  <si>
    <t>281κ1α =ΔΟΛΟΣ = κακώς ζητούμενο κ-18 {ενώ βλέπει στα συμβόλαια τα χαρτόσημα του ΤΑΝ για το 5%}</t>
  </si>
  <si>
    <t>υπό Αίρεση (2017/07ος έως σήμερα</t>
  </si>
  <si>
    <t>υπό Αίρεση (2013/6ος έως 2017/6ος</t>
  </si>
  <si>
    <t>283θ</t>
  </si>
  <si>
    <t>287α2β = ΑΝ ρυθμίσεις -ΤΑΣ -κ-18 -κλπ μαλακίες τα δίναμε π.χ. σε μηνιαίες κ-15-17 {έως 2017/6ο</t>
  </si>
  <si>
    <t>287α2γ = ΑΝ ρυθμίσεις -ΤΑΣ -κ-18 -κλπ μαλακίες τα δίναμε π.χ. σε μηνιαίες κ-15-17 {από 2017/7ο έως σήμερα</t>
  </si>
  <si>
    <t>287α2β</t>
  </si>
  <si>
    <t>287α2γ</t>
  </si>
  <si>
    <t>286γ2 = αιωρούμενες , πληρωμές προς ΤΑΝ - κ-18 (XLs - εθνικης)</t>
  </si>
  <si>
    <t>281ξ2 = ΌΧΙ βεβαίωση ΤΑΣ = φόρος που ΔΕΝ θα αποδίδονταν ( έως 2013 )</t>
  </si>
  <si>
    <t>281ξ1 = ΌΧΙ βεβαίωση ΤΑΝ= φόρος που ΔΕΝ θα αποδίδονταν ( έως 2013 )</t>
  </si>
  <si>
    <t>281υ2 = διπλοπληρωμή ΤΑΣ σε αγοραπωλησίες  ΒΑΣΕΙ προσυμφώνου = ΌΧΙ υπολογισμός αρραβώνα {=281υ1*6/9</t>
  </si>
  <si>
    <t>281υ1 = διπλοπληρωμή ΤΑΝ σε αγοραπωλησίες  ΒΑΣΕΙ προσυμφώνου = ΌΧΙ υπολογισμός αρραβώνα</t>
  </si>
  <si>
    <t xml:space="preserve"> 281ω3α2 = διπλοπληρωμή ΤΑΣ σε αναλογικές ΒΑΣΕΙ προσυμφώνου παππού &amp; εκτέλεση από ΑΓΑΠΕ {=281ω3α*6/9</t>
  </si>
  <si>
    <t xml:space="preserve"> 281ω3α1 = διπλοπληρωμή ΤΑΝ σε αναλογικές ΒΑΣΕΙ προσυμφώνου παππού &amp; εκτέλεση από ΑΓΑΠΕ</t>
  </si>
  <si>
    <t>281κ</t>
  </si>
  <si>
    <t>286β2 = αιωρούμενες στην Αθήνα , πληρωμές προς ΤΑΝ {75,41+1.090,18 = 1.165,18 το 2013/10ο-11ο }</t>
  </si>
  <si>
    <t>283σ11δ1</t>
  </si>
  <si>
    <t>283σ11δ2</t>
  </si>
  <si>
    <t>283σ11δ2 = πούλια (διπλοΠληρωμή ΤΑΝ - ΤΑΣ)  (ΧΩΡΙΣ τιμολόγιο αγοράς = έξοδο) , &amp; κατάσταση &amp; ΧΑΡΤΟΣΗΜΑΣΜΕΝΑ στο συμβόλαιο (1998-2003) …. =ΤΑΜΕΙΑ-283σ11δ2</t>
  </si>
  <si>
    <t>283σ11δ1 = πούλια ΤΑΝ - ΤΑΣ  (ΧΩΡΙΣ τιμολόγιο αγοράς = έξοδο) , ΧΑΡΤΟΣΗΜΑΣΜΕΝΑ στο συμβόλαιο (1998-2003) …. =ΤΑΜΕΙΑ-283σ11δ1</t>
  </si>
  <si>
    <t>283θ = αιτήσεις προς μεταγραφή στο αρχείο με χαρτόσημα</t>
  </si>
  <si>
    <t>204-281ι1α</t>
  </si>
  <si>
    <t>204-281ι1β</t>
  </si>
  <si>
    <t>204-287κ</t>
  </si>
  <si>
    <t>204-288θ</t>
  </si>
  <si>
    <t>204-225</t>
  </si>
  <si>
    <t>ΙΔΕ 287θ</t>
  </si>
  <si>
    <t>287η1β = πληρωμή κ-15-17 ΤΑΝ αντικατασταθέντος συμβολαιογράφου</t>
  </si>
  <si>
    <t>287η1γ = πληρωμή κ-18 αντικατασταθέντος συμβολαιογράφου</t>
  </si>
  <si>
    <t>287η1δ = πληρωμή ΤΑΣ αντικατασταθέντος συμβολαιογράφου</t>
  </si>
  <si>
    <t>287θ1β = διπλοΠληρωμή κ-15-17 ΤΑΝ αντικατασταθέντος συμβολαιογράφου</t>
  </si>
  <si>
    <t>287θ1γ = διπλοΠληρωμή κ-18 αντικατασταθέντος συμβολαιογράφου</t>
  </si>
  <si>
    <t>287θ1δ = διπλοΠληρωμή ΤΑΣ αντικατασταθέντος συμβολαιογράφου</t>
  </si>
  <si>
    <t>287θ2β = υπερΠληρωμή κ-15-17 αντικατασταθέντος συμβολαιογράφου</t>
  </si>
  <si>
    <t>287θ2γ = υπερΠληρωμή κ-18 αντικατασταθέντος συμβολαιογράφου</t>
  </si>
  <si>
    <t>287θ2δ = υπερΠληρωμή ΤΑΣ αντικατασταθέντος συμβολαιογράφου</t>
  </si>
  <si>
    <t>288η2γ</t>
  </si>
  <si>
    <t xml:space="preserve">288η1β = διπλοπληρωμή κ-18 σε πληρωμένες υποχρεώσεις παππού (1998-9ος για 8ο) </t>
  </si>
  <si>
    <t xml:space="preserve">288η1γ = υπερΠληρωμή στην διπλοπληρωμή κ-18 σε πληρωμένες υποχρεώσεις παππού (1998-9ος για 8ο) </t>
  </si>
  <si>
    <t xml:space="preserve">288η2β = διπλοπληρωμή κ-15-17 σε πληρωμένες υποχρεώσεις παππού (''έλεγχος 2013'') </t>
  </si>
  <si>
    <t xml:space="preserve">288η2γ = υπερΠληρωμή στην διπλοπληρωμή κ-15-17 σε πληρωμένες υποχρεώσεις παππού (''έλεγχος 2013'') </t>
  </si>
  <si>
    <t>204-226β</t>
  </si>
  <si>
    <t>204-226γ</t>
  </si>
  <si>
    <t>204-226δ = κ-18-15-17 , ΥΠΕΡΠΛΗΡΩΜΗ</t>
  </si>
  <si>
    <t>204-226β = κ-18 , ΚΑΚΩΣ ζητούμενα από έλεγχο 2013 [πληρωμένα από παππού</t>
  </si>
  <si>
    <t>204-226γ = κ-15-17 ΚΑΚΩΣ ζητούμενα από έλεγχο 2013  [πληρωμένα από παππού</t>
  </si>
  <si>
    <t>τεράστια ποσά ΣΤΑ 14.300 συμβόλαια</t>
  </si>
  <si>
    <t>288η2δ=υπερΠληρωμή</t>
  </si>
  <si>
    <t>288η1δ=υπερΠληρωμή</t>
  </si>
  <si>
    <t>288η1β</t>
  </si>
  <si>
    <t>288η1γ</t>
  </si>
  <si>
    <t>288η1δ</t>
  </si>
  <si>
    <t xml:space="preserve">288η2β </t>
  </si>
  <si>
    <t>288η2δ</t>
  </si>
  <si>
    <t>287θ1γ</t>
  </si>
  <si>
    <t>287θ2β</t>
  </si>
  <si>
    <t>287θ2γ</t>
  </si>
  <si>
    <t>βάσει ΤΑΝ</t>
  </si>
  <si>
    <t>2024-1ος</t>
  </si>
  <si>
    <t>βάσει Rochild</t>
  </si>
  <si>
    <t>*226-1998/08/27</t>
  </si>
  <si>
    <t>βασειΤΑΝ</t>
  </si>
  <si>
    <t>287η1β-γ</t>
  </si>
  <si>
    <t>βάσει rochild</t>
  </si>
  <si>
    <t>ΜΠΑΙΝΟΥΝ στο 282</t>
  </si>
  <si>
    <t>ΙΣΧΥΟΥΝ για 299</t>
  </si>
  <si>
    <t>ΙΣΧΥΟΥΝ για 300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</si>
</sst>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F0"/>
      <name val="Arial"/>
      <family val="2"/>
      <charset val="161"/>
    </font>
    <font>
      <sz val="24"/>
      <color rgb="FFFF0000"/>
      <name val="Arial"/>
      <family val="2"/>
      <charset val="161"/>
    </font>
    <font>
      <sz val="8"/>
      <color theme="1"/>
      <name val="Arial"/>
      <family val="2"/>
      <charset val="161"/>
    </font>
    <font>
      <sz val="14"/>
      <color rgb="FFFF0000"/>
      <name val="Arial"/>
      <family val="2"/>
      <charset val="161"/>
    </font>
    <font>
      <sz val="1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28"/>
      <color rgb="FFFF0000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0"/>
      <color theme="9" tint="-0.499984740745262"/>
      <name val="Arial"/>
      <family val="2"/>
      <charset val="161"/>
    </font>
    <font>
      <sz val="10"/>
      <color theme="9" tint="-0.499984740745262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theme="5" tint="0.39997558519241921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FFC000"/>
      <name val="Arial"/>
      <family val="2"/>
      <charset val="161"/>
    </font>
    <font>
      <sz val="10"/>
      <color rgb="FFFFC000"/>
      <name val="Arial"/>
      <family val="2"/>
      <charset val="161"/>
    </font>
    <font>
      <b/>
      <sz val="9"/>
      <color theme="9" tint="-0.249977111117893"/>
      <name val="Arial"/>
      <family val="2"/>
      <charset val="161"/>
    </font>
    <font>
      <b/>
      <sz val="8"/>
      <color theme="5" tint="0.39997558519241921"/>
      <name val="Arial"/>
      <family val="2"/>
      <charset val="161"/>
    </font>
    <font>
      <sz val="24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sz val="16"/>
      <color theme="1"/>
      <name val="Arial"/>
      <family val="2"/>
      <charset val="161"/>
    </font>
    <font>
      <b/>
      <sz val="16"/>
      <color rgb="FFFF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/>
    <xf numFmtId="43" fontId="2" fillId="0" borderId="8" xfId="1" applyFont="1" applyFill="1" applyBorder="1"/>
    <xf numFmtId="0" fontId="4" fillId="0" borderId="0" xfId="0" applyFont="1"/>
    <xf numFmtId="0" fontId="2" fillId="0" borderId="8" xfId="0" applyFont="1" applyBorder="1"/>
    <xf numFmtId="43" fontId="2" fillId="0" borderId="8" xfId="1" applyFont="1" applyBorder="1"/>
    <xf numFmtId="14" fontId="2" fillId="0" borderId="8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43" fontId="2" fillId="0" borderId="1" xfId="1" applyFont="1" applyFill="1" applyBorder="1"/>
    <xf numFmtId="0" fontId="2" fillId="0" borderId="0" xfId="0" applyFont="1" applyFill="1"/>
    <xf numFmtId="0" fontId="2" fillId="0" borderId="1" xfId="0" applyFont="1" applyFill="1" applyBorder="1"/>
    <xf numFmtId="164" fontId="2" fillId="0" borderId="0" xfId="1" applyNumberFormat="1" applyFont="1" applyFill="1"/>
    <xf numFmtId="43" fontId="2" fillId="0" borderId="0" xfId="1" applyFont="1" applyFill="1"/>
    <xf numFmtId="0" fontId="2" fillId="0" borderId="0" xfId="0" applyFont="1" applyFill="1" applyBorder="1" applyAlignment="1">
      <alignment horizontal="left"/>
    </xf>
    <xf numFmtId="0" fontId="2" fillId="4" borderId="0" xfId="0" applyFont="1" applyFill="1"/>
    <xf numFmtId="0" fontId="3" fillId="0" borderId="0" xfId="0" applyFont="1"/>
    <xf numFmtId="0" fontId="7" fillId="0" borderId="0" xfId="0" applyFont="1"/>
    <xf numFmtId="43" fontId="5" fillId="0" borderId="0" xfId="1" applyFont="1" applyBorder="1"/>
    <xf numFmtId="43" fontId="0" fillId="0" borderId="0" xfId="1" applyFont="1"/>
    <xf numFmtId="43" fontId="2" fillId="5" borderId="0" xfId="1" applyFont="1" applyFill="1"/>
    <xf numFmtId="164" fontId="2" fillId="0" borderId="0" xfId="1" applyNumberFormat="1" applyFont="1"/>
    <xf numFmtId="0" fontId="2" fillId="0" borderId="8" xfId="0" applyFont="1" applyFill="1" applyBorder="1"/>
    <xf numFmtId="43" fontId="6" fillId="0" borderId="1" xfId="1" applyFont="1" applyFill="1" applyBorder="1"/>
    <xf numFmtId="0" fontId="8" fillId="5" borderId="0" xfId="0" applyFont="1" applyFill="1"/>
    <xf numFmtId="0" fontId="9" fillId="0" borderId="0" xfId="0" applyFont="1"/>
    <xf numFmtId="164" fontId="9" fillId="0" borderId="1" xfId="1" applyNumberFormat="1" applyFont="1" applyBorder="1"/>
    <xf numFmtId="3" fontId="9" fillId="0" borderId="0" xfId="0" applyNumberFormat="1" applyFont="1"/>
    <xf numFmtId="164" fontId="5" fillId="0" borderId="0" xfId="0" applyNumberFormat="1" applyFont="1" applyFill="1"/>
    <xf numFmtId="0" fontId="10" fillId="0" borderId="0" xfId="0" applyFont="1"/>
    <xf numFmtId="0" fontId="3" fillId="0" borderId="0" xfId="0" applyFont="1" applyFill="1"/>
    <xf numFmtId="0" fontId="13" fillId="5" borderId="0" xfId="0" applyFont="1" applyFill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/>
    <xf numFmtId="43" fontId="2" fillId="0" borderId="0" xfId="1" applyFont="1" applyBorder="1"/>
    <xf numFmtId="0" fontId="5" fillId="0" borderId="0" xfId="0" applyFont="1" applyFill="1"/>
    <xf numFmtId="43" fontId="3" fillId="0" borderId="0" xfId="1" applyFont="1" applyFill="1"/>
    <xf numFmtId="43" fontId="3" fillId="0" borderId="1" xfId="1" applyFont="1" applyFill="1" applyBorder="1"/>
    <xf numFmtId="0" fontId="5" fillId="5" borderId="0" xfId="0" applyFont="1" applyFill="1" applyAlignment="1">
      <alignment horizontal="center"/>
    </xf>
    <xf numFmtId="0" fontId="2" fillId="3" borderId="0" xfId="0" applyFont="1" applyFill="1"/>
    <xf numFmtId="43" fontId="14" fillId="5" borderId="0" xfId="1" applyFont="1" applyFill="1"/>
    <xf numFmtId="164" fontId="6" fillId="0" borderId="0" xfId="1" applyNumberFormat="1" applyFont="1"/>
    <xf numFmtId="43" fontId="3" fillId="0" borderId="8" xfId="1" applyFont="1" applyFill="1" applyBorder="1"/>
    <xf numFmtId="0" fontId="2" fillId="7" borderId="8" xfId="0" applyFont="1" applyFill="1" applyBorder="1"/>
    <xf numFmtId="43" fontId="2" fillId="7" borderId="8" xfId="1" applyFont="1" applyFill="1" applyBorder="1"/>
    <xf numFmtId="14" fontId="2" fillId="7" borderId="1" xfId="0" applyNumberFormat="1" applyFont="1" applyFill="1" applyBorder="1" applyAlignment="1">
      <alignment horizontal="center"/>
    </xf>
    <xf numFmtId="164" fontId="2" fillId="0" borderId="1" xfId="1" applyNumberFormat="1" applyFont="1" applyBorder="1"/>
    <xf numFmtId="164" fontId="5" fillId="0" borderId="0" xfId="1" applyNumberFormat="1" applyFont="1" applyBorder="1"/>
    <xf numFmtId="164" fontId="0" fillId="0" borderId="0" xfId="0" applyNumberFormat="1"/>
    <xf numFmtId="43" fontId="3" fillId="0" borderId="7" xfId="1" applyFont="1" applyBorder="1" applyAlignment="1">
      <alignment horizontal="center"/>
    </xf>
    <xf numFmtId="43" fontId="16" fillId="0" borderId="7" xfId="1" applyFont="1" applyBorder="1" applyAlignment="1">
      <alignment horizontal="center"/>
    </xf>
    <xf numFmtId="43" fontId="17" fillId="0" borderId="7" xfId="1" applyFont="1" applyBorder="1" applyAlignment="1">
      <alignment horizontal="center"/>
    </xf>
    <xf numFmtId="43" fontId="18" fillId="0" borderId="7" xfId="1" applyFont="1" applyBorder="1" applyAlignment="1">
      <alignment horizontal="center"/>
    </xf>
    <xf numFmtId="43" fontId="11" fillId="0" borderId="7" xfId="1" applyFont="1" applyBorder="1" applyAlignment="1">
      <alignment horizontal="center"/>
    </xf>
    <xf numFmtId="43" fontId="21" fillId="0" borderId="7" xfId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64" fontId="2" fillId="0" borderId="8" xfId="1" applyNumberFormat="1" applyFont="1" applyFill="1" applyBorder="1"/>
    <xf numFmtId="164" fontId="2" fillId="7" borderId="8" xfId="1" applyNumberFormat="1" applyFont="1" applyFill="1" applyBorder="1"/>
    <xf numFmtId="164" fontId="2" fillId="0" borderId="1" xfId="1" applyNumberFormat="1" applyFont="1" applyFill="1" applyBorder="1"/>
    <xf numFmtId="164" fontId="3" fillId="0" borderId="8" xfId="1" applyNumberFormat="1" applyFont="1" applyFill="1" applyBorder="1"/>
    <xf numFmtId="164" fontId="3" fillId="0" borderId="1" xfId="1" applyNumberFormat="1" applyFont="1" applyFill="1" applyBorder="1"/>
    <xf numFmtId="164" fontId="2" fillId="0" borderId="0" xfId="0" applyNumberFormat="1" applyFont="1"/>
    <xf numFmtId="164" fontId="2" fillId="0" borderId="0" xfId="0" applyNumberFormat="1" applyFont="1" applyFill="1"/>
    <xf numFmtId="164" fontId="2" fillId="4" borderId="0" xfId="0" applyNumberFormat="1" applyFont="1" applyFill="1"/>
    <xf numFmtId="164" fontId="3" fillId="0" borderId="7" xfId="1" applyNumberFormat="1" applyFont="1" applyBorder="1" applyAlignment="1">
      <alignment horizontal="center"/>
    </xf>
    <xf numFmtId="164" fontId="2" fillId="0" borderId="8" xfId="1" applyNumberFormat="1" applyFont="1" applyBorder="1"/>
    <xf numFmtId="164" fontId="5" fillId="0" borderId="0" xfId="1" applyNumberFormat="1" applyFont="1"/>
    <xf numFmtId="0" fontId="2" fillId="0" borderId="0" xfId="0" applyFont="1" applyAlignment="1"/>
    <xf numFmtId="0" fontId="2" fillId="0" borderId="12" xfId="0" applyFont="1" applyBorder="1" applyAlignment="1"/>
    <xf numFmtId="164" fontId="17" fillId="0" borderId="7" xfId="1" applyNumberFormat="1" applyFont="1" applyBorder="1" applyAlignment="1">
      <alignment horizontal="center"/>
    </xf>
    <xf numFmtId="43" fontId="11" fillId="0" borderId="1" xfId="1" applyFont="1" applyFill="1" applyBorder="1"/>
    <xf numFmtId="164" fontId="12" fillId="0" borderId="1" xfId="1" applyNumberFormat="1" applyFont="1" applyBorder="1"/>
    <xf numFmtId="164" fontId="6" fillId="0" borderId="1" xfId="1" applyNumberFormat="1" applyFont="1" applyFill="1" applyBorder="1"/>
    <xf numFmtId="164" fontId="21" fillId="0" borderId="7" xfId="1" applyNumberFormat="1" applyFont="1" applyBorder="1" applyAlignment="1">
      <alignment horizontal="center"/>
    </xf>
    <xf numFmtId="164" fontId="5" fillId="0" borderId="0" xfId="1" applyNumberFormat="1" applyFont="1" applyFill="1"/>
    <xf numFmtId="164" fontId="2" fillId="4" borderId="0" xfId="1" applyNumberFormat="1" applyFont="1" applyFill="1"/>
    <xf numFmtId="0" fontId="24" fillId="0" borderId="0" xfId="0" applyFont="1"/>
    <xf numFmtId="164" fontId="24" fillId="0" borderId="0" xfId="1" applyNumberFormat="1" applyFont="1"/>
    <xf numFmtId="164" fontId="24" fillId="0" borderId="0" xfId="0" applyNumberFormat="1" applyFont="1"/>
    <xf numFmtId="0" fontId="8" fillId="0" borderId="0" xfId="0" applyFont="1"/>
    <xf numFmtId="43" fontId="2" fillId="2" borderId="1" xfId="1" applyFont="1" applyFill="1" applyBorder="1"/>
    <xf numFmtId="43" fontId="2" fillId="2" borderId="8" xfId="1" applyFont="1" applyFill="1" applyBorder="1"/>
    <xf numFmtId="43" fontId="2" fillId="6" borderId="1" xfId="1" applyFont="1" applyFill="1" applyBorder="1"/>
    <xf numFmtId="164" fontId="2" fillId="6" borderId="1" xfId="1" applyNumberFormat="1" applyFont="1" applyFill="1" applyBorder="1"/>
    <xf numFmtId="43" fontId="2" fillId="6" borderId="8" xfId="1" applyFont="1" applyFill="1" applyBorder="1"/>
    <xf numFmtId="43" fontId="11" fillId="0" borderId="8" xfId="1" applyFont="1" applyFill="1" applyBorder="1"/>
    <xf numFmtId="164" fontId="11" fillId="0" borderId="8" xfId="1" applyNumberFormat="1" applyFont="1" applyFill="1" applyBorder="1"/>
    <xf numFmtId="43" fontId="14" fillId="0" borderId="0" xfId="1" applyFont="1" applyFill="1"/>
    <xf numFmtId="0" fontId="5" fillId="0" borderId="0" xfId="0" applyFont="1" applyFill="1" applyAlignment="1">
      <alignment horizontal="center"/>
    </xf>
    <xf numFmtId="164" fontId="11" fillId="0" borderId="1" xfId="1" applyNumberFormat="1" applyFont="1" applyFill="1" applyBorder="1"/>
    <xf numFmtId="0" fontId="2" fillId="8" borderId="8" xfId="0" applyFont="1" applyFill="1" applyBorder="1"/>
    <xf numFmtId="43" fontId="2" fillId="8" borderId="8" xfId="1" applyFont="1" applyFill="1" applyBorder="1"/>
    <xf numFmtId="164" fontId="2" fillId="8" borderId="8" xfId="1" applyNumberFormat="1" applyFont="1" applyFill="1" applyBorder="1"/>
    <xf numFmtId="0" fontId="25" fillId="5" borderId="0" xfId="0" applyFont="1" applyFill="1"/>
    <xf numFmtId="164" fontId="0" fillId="0" borderId="0" xfId="1" applyNumberFormat="1" applyFont="1"/>
    <xf numFmtId="0" fontId="12" fillId="0" borderId="0" xfId="0" applyFont="1"/>
    <xf numFmtId="0" fontId="2" fillId="9" borderId="0" xfId="0" applyFont="1" applyFill="1"/>
    <xf numFmtId="164" fontId="2" fillId="9" borderId="0" xfId="0" applyNumberFormat="1" applyFont="1" applyFill="1"/>
    <xf numFmtId="0" fontId="3" fillId="9" borderId="0" xfId="0" applyFont="1" applyFill="1"/>
    <xf numFmtId="14" fontId="2" fillId="0" borderId="8" xfId="0" applyNumberFormat="1" applyFont="1" applyFill="1" applyBorder="1" applyAlignment="1">
      <alignment horizontal="center"/>
    </xf>
    <xf numFmtId="164" fontId="2" fillId="6" borderId="8" xfId="1" applyNumberFormat="1" applyFont="1" applyFill="1" applyBorder="1"/>
    <xf numFmtId="0" fontId="2" fillId="10" borderId="0" xfId="0" applyFont="1" applyFill="1"/>
    <xf numFmtId="43" fontId="2" fillId="8" borderId="1" xfId="1" applyFont="1" applyFill="1" applyBorder="1"/>
    <xf numFmtId="164" fontId="2" fillId="8" borderId="1" xfId="1" applyNumberFormat="1" applyFont="1" applyFill="1" applyBorder="1"/>
    <xf numFmtId="14" fontId="0" fillId="0" borderId="0" xfId="0" applyNumberFormat="1" applyFont="1" applyFill="1"/>
    <xf numFmtId="164" fontId="8" fillId="11" borderId="0" xfId="0" applyNumberFormat="1" applyFont="1" applyFill="1"/>
    <xf numFmtId="43" fontId="2" fillId="11" borderId="0" xfId="0" applyNumberFormat="1" applyFont="1" applyFill="1"/>
    <xf numFmtId="164" fontId="2" fillId="11" borderId="0" xfId="0" applyNumberFormat="1" applyFont="1" applyFill="1"/>
    <xf numFmtId="43" fontId="2" fillId="11" borderId="0" xfId="1" applyFont="1" applyFill="1"/>
    <xf numFmtId="0" fontId="26" fillId="0" borderId="0" xfId="0" applyFont="1" applyFill="1"/>
    <xf numFmtId="164" fontId="26" fillId="0" borderId="0" xfId="1" applyNumberFormat="1" applyFont="1" applyFill="1"/>
    <xf numFmtId="164" fontId="26" fillId="0" borderId="0" xfId="0" applyNumberFormat="1" applyFont="1" applyFill="1"/>
    <xf numFmtId="43" fontId="27" fillId="11" borderId="0" xfId="0" applyNumberFormat="1" applyFont="1" applyFill="1"/>
    <xf numFmtId="164" fontId="27" fillId="11" borderId="0" xfId="0" applyNumberFormat="1" applyFont="1" applyFill="1"/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15" fillId="0" borderId="14" xfId="1" applyFont="1" applyBorder="1" applyAlignment="1">
      <alignment horizontal="center"/>
    </xf>
    <xf numFmtId="43" fontId="15" fillId="0" borderId="5" xfId="1" applyFont="1" applyBorder="1" applyAlignment="1">
      <alignment horizontal="center"/>
    </xf>
    <xf numFmtId="43" fontId="22" fillId="0" borderId="14" xfId="1" applyFont="1" applyFill="1" applyBorder="1" applyAlignment="1">
      <alignment horizontal="center"/>
    </xf>
    <xf numFmtId="43" fontId="22" fillId="0" borderId="5" xfId="1" applyFont="1" applyFill="1" applyBorder="1" applyAlignment="1">
      <alignment horizontal="center"/>
    </xf>
    <xf numFmtId="43" fontId="23" fillId="0" borderId="14" xfId="1" applyFont="1" applyFill="1" applyBorder="1" applyAlignment="1">
      <alignment horizontal="center"/>
    </xf>
    <xf numFmtId="43" fontId="23" fillId="0" borderId="5" xfId="1" applyFont="1" applyFill="1" applyBorder="1" applyAlignment="1">
      <alignment horizontal="center"/>
    </xf>
    <xf numFmtId="43" fontId="20" fillId="0" borderId="14" xfId="1" applyFont="1" applyFill="1" applyBorder="1" applyAlignment="1">
      <alignment horizontal="center"/>
    </xf>
    <xf numFmtId="43" fontId="20" fillId="0" borderId="5" xfId="1" applyFont="1" applyFill="1" applyBorder="1" applyAlignment="1">
      <alignment horizontal="center"/>
    </xf>
    <xf numFmtId="43" fontId="19" fillId="0" borderId="2" xfId="1" applyFont="1" applyBorder="1" applyAlignment="1">
      <alignment horizontal="center"/>
    </xf>
    <xf numFmtId="43" fontId="19" fillId="0" borderId="3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3" fontId="2" fillId="11" borderId="1" xfId="1" applyFont="1" applyFill="1" applyBorder="1"/>
    <xf numFmtId="164" fontId="2" fillId="11" borderId="1" xfId="1" applyNumberFormat="1" applyFont="1" applyFill="1" applyBorder="1"/>
    <xf numFmtId="0" fontId="12" fillId="11" borderId="0" xfId="0" applyFont="1" applyFill="1"/>
    <xf numFmtId="14" fontId="2" fillId="11" borderId="1" xfId="0" applyNumberFormat="1" applyFont="1" applyFill="1" applyBorder="1" applyAlignment="1">
      <alignment horizontal="center"/>
    </xf>
    <xf numFmtId="164" fontId="2" fillId="11" borderId="8" xfId="1" applyNumberFormat="1" applyFont="1" applyFill="1" applyBorder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  <color rgb="FFFF99FF"/>
      <color rgb="FF00FF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8"/>
  <sheetViews>
    <sheetView tabSelected="1" zoomScale="80" zoomScaleNormal="80" workbookViewId="0">
      <pane ySplit="3" topLeftCell="A4" activePane="bottomLeft" state="frozen"/>
      <selection pane="bottomLeft" activeCell="D92" sqref="D92"/>
    </sheetView>
  </sheetViews>
  <sheetFormatPr defaultRowHeight="12.75"/>
  <cols>
    <col min="1" max="1" width="12.88671875" style="1" customWidth="1"/>
    <col min="2" max="2" width="11.109375" style="1" customWidth="1"/>
    <col min="3" max="3" width="8.21875" style="1" bestFit="1" customWidth="1"/>
    <col min="4" max="4" width="10.44140625" style="1" customWidth="1"/>
    <col min="5" max="5" width="10.6640625" style="1" bestFit="1" customWidth="1"/>
    <col min="6" max="6" width="11.6640625" style="1" customWidth="1"/>
    <col min="7" max="7" width="11.33203125" style="24" customWidth="1"/>
    <col min="8" max="8" width="9.88671875" style="1" customWidth="1"/>
    <col min="9" max="9" width="11" style="1" bestFit="1" customWidth="1"/>
    <col min="10" max="10" width="10.88671875" style="1" customWidth="1"/>
    <col min="11" max="11" width="10.88671875" style="64" customWidth="1"/>
    <col min="12" max="12" width="10.44140625" style="1" customWidth="1"/>
    <col min="13" max="13" width="11.44140625" style="1" customWidth="1"/>
    <col min="14" max="14" width="10.88671875" style="1" customWidth="1"/>
    <col min="15" max="15" width="10.44140625" style="1" customWidth="1"/>
    <col min="16" max="16" width="10.77734375" style="1" customWidth="1"/>
    <col min="17" max="17" width="11.5546875" style="1" bestFit="1" customWidth="1"/>
    <col min="18" max="18" width="10.5546875" style="1" customWidth="1"/>
    <col min="19" max="19" width="11" style="64" customWidth="1"/>
    <col min="20" max="21" width="11" style="1" customWidth="1"/>
    <col min="22" max="22" width="17.44140625" style="1" customWidth="1"/>
    <col min="23" max="23" width="28.21875" style="64" customWidth="1"/>
    <col min="24" max="24" width="11.109375" style="1" customWidth="1"/>
    <col min="25" max="25" width="13.21875" style="1" customWidth="1"/>
    <col min="26" max="26" width="9.5546875" style="1" customWidth="1"/>
    <col min="27" max="27" width="7.44140625" style="1" bestFit="1" customWidth="1"/>
    <col min="28" max="28" width="10" style="1" bestFit="1" customWidth="1"/>
    <col min="29" max="16384" width="8.88671875" style="1"/>
  </cols>
  <sheetData>
    <row r="1" spans="1:28">
      <c r="A1" s="131" t="s">
        <v>0</v>
      </c>
      <c r="B1" s="138" t="s">
        <v>1</v>
      </c>
      <c r="C1" s="139"/>
      <c r="D1" s="139"/>
      <c r="E1" s="140"/>
      <c r="F1" s="117" t="s">
        <v>129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8">
      <c r="A2" s="132"/>
      <c r="B2" s="136" t="s">
        <v>3</v>
      </c>
      <c r="C2" s="136" t="s">
        <v>5</v>
      </c>
      <c r="D2" s="136" t="s">
        <v>6</v>
      </c>
      <c r="E2" s="136" t="s">
        <v>4</v>
      </c>
      <c r="F2" s="119" t="s">
        <v>2</v>
      </c>
      <c r="G2" s="120"/>
      <c r="H2" s="121" t="s">
        <v>130</v>
      </c>
      <c r="I2" s="122"/>
      <c r="J2" s="123" t="s">
        <v>131</v>
      </c>
      <c r="K2" s="124"/>
      <c r="L2" s="125" t="s">
        <v>175</v>
      </c>
      <c r="M2" s="126"/>
      <c r="N2" s="125" t="s">
        <v>174</v>
      </c>
      <c r="O2" s="126"/>
      <c r="P2" s="127" t="s">
        <v>138</v>
      </c>
      <c r="Q2" s="128"/>
      <c r="R2" s="127" t="s">
        <v>137</v>
      </c>
      <c r="S2" s="128"/>
      <c r="T2" s="127" t="s">
        <v>148</v>
      </c>
      <c r="U2" s="128"/>
      <c r="V2" s="129" t="s">
        <v>132</v>
      </c>
      <c r="W2" s="130"/>
      <c r="X2" s="2"/>
      <c r="AB2" s="70"/>
    </row>
    <row r="3" spans="1:28" ht="13.5" thickBot="1">
      <c r="A3" s="133"/>
      <c r="B3" s="137"/>
      <c r="C3" s="137"/>
      <c r="D3" s="137"/>
      <c r="E3" s="137"/>
      <c r="F3" s="52" t="s">
        <v>71</v>
      </c>
      <c r="G3" s="67" t="s">
        <v>100</v>
      </c>
      <c r="H3" s="53" t="s">
        <v>71</v>
      </c>
      <c r="I3" s="53" t="s">
        <v>100</v>
      </c>
      <c r="J3" s="54" t="s">
        <v>71</v>
      </c>
      <c r="K3" s="72" t="s">
        <v>100</v>
      </c>
      <c r="L3" s="55" t="s">
        <v>71</v>
      </c>
      <c r="M3" s="55" t="s">
        <v>100</v>
      </c>
      <c r="N3" s="55" t="s">
        <v>71</v>
      </c>
      <c r="O3" s="55" t="s">
        <v>100</v>
      </c>
      <c r="P3" s="57" t="s">
        <v>71</v>
      </c>
      <c r="Q3" s="57" t="s">
        <v>100</v>
      </c>
      <c r="R3" s="57" t="s">
        <v>71</v>
      </c>
      <c r="S3" s="76" t="s">
        <v>100</v>
      </c>
      <c r="T3" s="57" t="s">
        <v>71</v>
      </c>
      <c r="U3" s="57" t="s">
        <v>100</v>
      </c>
      <c r="V3" s="56" t="s">
        <v>71</v>
      </c>
      <c r="W3" s="58" t="s">
        <v>100</v>
      </c>
      <c r="X3" s="2"/>
      <c r="AB3" s="71"/>
    </row>
    <row r="4" spans="1:28">
      <c r="A4" s="25" t="s">
        <v>8</v>
      </c>
      <c r="B4" s="3">
        <f>'204-283σ'!B34</f>
        <v>20658.052898019076</v>
      </c>
      <c r="C4" s="3"/>
      <c r="D4" s="25" t="s">
        <v>60</v>
      </c>
      <c r="E4" s="102">
        <v>45297</v>
      </c>
      <c r="F4" s="3"/>
      <c r="G4" s="59"/>
      <c r="H4" s="3"/>
      <c r="I4" s="3"/>
      <c r="J4" s="83"/>
      <c r="K4" s="85"/>
      <c r="L4" s="3"/>
      <c r="M4" s="3"/>
      <c r="N4" s="3"/>
      <c r="O4" s="3"/>
      <c r="P4" s="3"/>
      <c r="Q4" s="3"/>
      <c r="R4" s="3"/>
      <c r="S4" s="59"/>
      <c r="T4" s="3"/>
      <c r="U4" s="3"/>
      <c r="V4" s="3">
        <f>B4</f>
        <v>20658.052898019076</v>
      </c>
      <c r="W4" s="59">
        <f>'204-283σ'!C34</f>
        <v>6075632</v>
      </c>
      <c r="X4" s="33" t="s">
        <v>73</v>
      </c>
      <c r="Y4" s="4" t="s">
        <v>57</v>
      </c>
      <c r="AA4" s="33"/>
    </row>
    <row r="5" spans="1:28">
      <c r="A5" s="5" t="s">
        <v>9</v>
      </c>
      <c r="B5" s="6"/>
      <c r="C5" s="6"/>
      <c r="D5" s="5"/>
      <c r="E5" s="7"/>
      <c r="F5" s="6"/>
      <c r="G5" s="68"/>
      <c r="H5" s="6"/>
      <c r="I5" s="6"/>
      <c r="J5" s="3"/>
      <c r="K5" s="59"/>
      <c r="L5" s="3"/>
      <c r="M5" s="3"/>
      <c r="N5" s="3"/>
      <c r="O5" s="3"/>
      <c r="P5" s="3"/>
      <c r="Q5" s="3"/>
      <c r="R5" s="3"/>
      <c r="S5" s="59"/>
      <c r="T5" s="3"/>
      <c r="U5" s="3"/>
      <c r="V5" s="3"/>
      <c r="W5" s="59"/>
      <c r="X5" s="13"/>
      <c r="AA5" s="13"/>
    </row>
    <row r="6" spans="1:28">
      <c r="A6" s="5" t="s">
        <v>10</v>
      </c>
      <c r="B6" s="3">
        <v>4.5</v>
      </c>
      <c r="C6" s="6"/>
      <c r="D6" s="5"/>
      <c r="E6" s="7">
        <v>44321</v>
      </c>
      <c r="F6" s="6"/>
      <c r="G6" s="68"/>
      <c r="H6" s="6"/>
      <c r="I6" s="6"/>
      <c r="J6" s="3"/>
      <c r="K6" s="59"/>
      <c r="L6" s="3"/>
      <c r="M6" s="3"/>
      <c r="N6" s="3"/>
      <c r="O6" s="3"/>
      <c r="P6" s="3"/>
      <c r="Q6" s="3"/>
      <c r="R6" s="3"/>
      <c r="S6" s="59"/>
      <c r="T6" s="3"/>
      <c r="U6" s="3"/>
      <c r="V6" s="3">
        <v>4.5</v>
      </c>
      <c r="W6" s="59"/>
      <c r="X6" s="13"/>
      <c r="AA6" s="13"/>
    </row>
    <row r="7" spans="1:28">
      <c r="A7" s="25" t="s">
        <v>199</v>
      </c>
      <c r="B7" s="94"/>
      <c r="C7" s="6"/>
      <c r="D7" s="5"/>
      <c r="E7" s="7"/>
      <c r="F7" s="94"/>
      <c r="G7" s="95"/>
      <c r="H7" s="6"/>
      <c r="I7" s="6"/>
      <c r="J7" s="3"/>
      <c r="K7" s="59"/>
      <c r="L7" s="3"/>
      <c r="M7" s="3"/>
      <c r="N7" s="3"/>
      <c r="O7" s="3"/>
      <c r="P7" s="3"/>
      <c r="Q7" s="3"/>
      <c r="R7" s="3"/>
      <c r="S7" s="59"/>
      <c r="T7" s="3"/>
      <c r="U7" s="3"/>
      <c r="V7" s="3"/>
      <c r="W7" s="59"/>
      <c r="X7" s="13"/>
      <c r="AA7" s="13"/>
    </row>
    <row r="8" spans="1:28">
      <c r="A8" s="25" t="s">
        <v>215</v>
      </c>
      <c r="B8" s="3">
        <v>3476.71</v>
      </c>
      <c r="C8" s="3"/>
      <c r="D8" s="25"/>
      <c r="E8" s="102">
        <v>45326</v>
      </c>
      <c r="F8" s="3">
        <f>B8</f>
        <v>3476.71</v>
      </c>
      <c r="G8" s="59">
        <v>14062</v>
      </c>
      <c r="H8" s="6"/>
      <c r="I8" s="6"/>
      <c r="J8" s="3"/>
      <c r="K8" s="59"/>
      <c r="L8" s="3"/>
      <c r="M8" s="3"/>
      <c r="N8" s="3"/>
      <c r="O8" s="3"/>
      <c r="P8" s="3"/>
      <c r="Q8" s="3"/>
      <c r="R8" s="3"/>
      <c r="S8" s="59"/>
      <c r="T8" s="3"/>
      <c r="U8" s="3"/>
      <c r="V8" s="3"/>
      <c r="W8" s="59"/>
      <c r="X8" s="13" t="s">
        <v>235</v>
      </c>
      <c r="AA8" s="13"/>
    </row>
    <row r="9" spans="1:28">
      <c r="A9" s="25" t="s">
        <v>216</v>
      </c>
      <c r="B9" s="3">
        <v>10453.969999999999</v>
      </c>
      <c r="C9" s="3"/>
      <c r="D9" s="25"/>
      <c r="E9" s="102">
        <v>45326</v>
      </c>
      <c r="F9" s="3">
        <f>B9</f>
        <v>10453.969999999999</v>
      </c>
      <c r="G9" s="59">
        <v>37483</v>
      </c>
      <c r="H9" s="6"/>
      <c r="I9" s="6"/>
      <c r="J9" s="3"/>
      <c r="K9" s="59"/>
      <c r="L9" s="3"/>
      <c r="M9" s="3"/>
      <c r="N9" s="3"/>
      <c r="O9" s="3"/>
      <c r="P9" s="3"/>
      <c r="Q9" s="3"/>
      <c r="R9" s="3"/>
      <c r="S9" s="59"/>
      <c r="T9" s="3"/>
      <c r="U9" s="3"/>
      <c r="V9" s="3"/>
      <c r="W9" s="59"/>
      <c r="X9" s="13" t="s">
        <v>235</v>
      </c>
      <c r="AA9" s="13"/>
    </row>
    <row r="10" spans="1:28">
      <c r="A10" s="93" t="s">
        <v>195</v>
      </c>
      <c r="B10" s="94"/>
      <c r="C10" s="6"/>
      <c r="D10" s="5"/>
      <c r="E10" s="8">
        <v>45237</v>
      </c>
      <c r="F10" s="94"/>
      <c r="G10" s="95"/>
      <c r="H10" s="6"/>
      <c r="I10" s="6"/>
      <c r="J10" s="3"/>
      <c r="K10" s="59"/>
      <c r="L10" s="3"/>
      <c r="M10" s="3"/>
      <c r="N10" s="3"/>
      <c r="O10" s="3"/>
      <c r="P10" s="3"/>
      <c r="Q10" s="3"/>
      <c r="R10" s="3"/>
      <c r="S10" s="59"/>
      <c r="T10" s="3"/>
      <c r="U10" s="3"/>
      <c r="V10" s="3"/>
      <c r="W10" s="59"/>
      <c r="X10" s="13"/>
      <c r="AA10" s="13"/>
    </row>
    <row r="11" spans="1:28">
      <c r="A11" s="93" t="s">
        <v>196</v>
      </c>
      <c r="B11" s="94"/>
      <c r="C11" s="6"/>
      <c r="D11" s="5"/>
      <c r="E11" s="8">
        <v>45237</v>
      </c>
      <c r="F11" s="94"/>
      <c r="G11" s="95"/>
      <c r="H11" s="6"/>
      <c r="I11" s="6"/>
      <c r="J11" s="3"/>
      <c r="K11" s="59"/>
      <c r="L11" s="3"/>
      <c r="M11" s="3"/>
      <c r="N11" s="3"/>
      <c r="O11" s="3"/>
      <c r="P11" s="3"/>
      <c r="Q11" s="3"/>
      <c r="R11" s="3"/>
      <c r="S11" s="59"/>
      <c r="T11" s="3"/>
      <c r="U11" s="3"/>
      <c r="V11" s="3"/>
      <c r="W11" s="59"/>
      <c r="X11" s="13"/>
      <c r="AA11" s="13"/>
    </row>
    <row r="12" spans="1:28">
      <c r="A12" s="93" t="s">
        <v>197</v>
      </c>
      <c r="B12" s="94"/>
      <c r="C12" s="6"/>
      <c r="D12" s="5"/>
      <c r="E12" s="8">
        <v>45237</v>
      </c>
      <c r="F12" s="94"/>
      <c r="G12" s="95"/>
      <c r="H12" s="6"/>
      <c r="I12" s="6"/>
      <c r="J12" s="3"/>
      <c r="K12" s="59"/>
      <c r="L12" s="3"/>
      <c r="M12" s="3"/>
      <c r="N12" s="3"/>
      <c r="O12" s="3"/>
      <c r="P12" s="3"/>
      <c r="Q12" s="3"/>
      <c r="R12" s="3"/>
      <c r="S12" s="59"/>
      <c r="T12" s="3"/>
      <c r="U12" s="3"/>
      <c r="V12" s="3"/>
      <c r="W12" s="59"/>
      <c r="X12" s="13"/>
      <c r="AA12" s="13"/>
    </row>
    <row r="13" spans="1:28">
      <c r="A13" s="93" t="s">
        <v>198</v>
      </c>
      <c r="B13" s="94"/>
      <c r="C13" s="6"/>
      <c r="D13" s="5"/>
      <c r="E13" s="8">
        <v>45237</v>
      </c>
      <c r="F13" s="94"/>
      <c r="G13" s="95"/>
      <c r="H13" s="6"/>
      <c r="I13" s="6"/>
      <c r="J13" s="3"/>
      <c r="K13" s="59"/>
      <c r="L13" s="3"/>
      <c r="M13" s="3"/>
      <c r="N13" s="3"/>
      <c r="O13" s="3"/>
      <c r="P13" s="3"/>
      <c r="Q13" s="3"/>
      <c r="R13" s="3"/>
      <c r="S13" s="59"/>
      <c r="T13" s="3"/>
      <c r="U13" s="3"/>
      <c r="V13" s="3"/>
      <c r="W13" s="59"/>
      <c r="X13" s="13"/>
      <c r="AA13" s="13"/>
    </row>
    <row r="14" spans="1:28">
      <c r="A14" s="5" t="s">
        <v>55</v>
      </c>
      <c r="B14" s="12">
        <v>101149.82</v>
      </c>
      <c r="C14" s="3"/>
      <c r="D14" s="25"/>
      <c r="E14" s="102">
        <v>45326</v>
      </c>
      <c r="F14" s="6"/>
      <c r="G14" s="68"/>
      <c r="H14" s="84"/>
      <c r="I14" s="87"/>
      <c r="J14" s="83"/>
      <c r="K14" s="85"/>
      <c r="L14" s="3"/>
      <c r="M14" s="3"/>
      <c r="N14" s="3"/>
      <c r="O14" s="3"/>
      <c r="P14" s="3"/>
      <c r="Q14" s="3"/>
      <c r="R14" s="3"/>
      <c r="S14" s="59"/>
      <c r="T14" s="3"/>
      <c r="U14" s="3"/>
      <c r="V14" s="3">
        <f>B14</f>
        <v>101149.82</v>
      </c>
      <c r="W14" s="59">
        <v>987384</v>
      </c>
      <c r="X14" s="98" t="s">
        <v>237</v>
      </c>
      <c r="Y14" s="24"/>
      <c r="AA14" s="13"/>
    </row>
    <row r="15" spans="1:28" s="13" customFormat="1">
      <c r="A15" s="25" t="s">
        <v>234</v>
      </c>
      <c r="B15" s="3">
        <v>2724.04</v>
      </c>
      <c r="C15" s="3"/>
      <c r="D15" s="25"/>
      <c r="E15" s="102">
        <v>45326</v>
      </c>
      <c r="F15" s="3"/>
      <c r="G15" s="59"/>
      <c r="H15" s="3"/>
      <c r="I15" s="3"/>
      <c r="J15" s="12"/>
      <c r="K15" s="12"/>
      <c r="L15" s="3"/>
      <c r="M15" s="3"/>
      <c r="N15" s="3"/>
      <c r="O15" s="3"/>
      <c r="P15" s="3"/>
      <c r="Q15" s="3"/>
      <c r="R15" s="3"/>
      <c r="S15" s="59"/>
      <c r="T15" s="3"/>
      <c r="U15" s="3"/>
      <c r="V15" s="3">
        <f>B15</f>
        <v>2724.04</v>
      </c>
      <c r="W15" s="59">
        <v>32140</v>
      </c>
      <c r="X15" s="98" t="s">
        <v>237</v>
      </c>
      <c r="Y15" s="15"/>
    </row>
    <row r="16" spans="1:28">
      <c r="A16" s="25" t="s">
        <v>56</v>
      </c>
      <c r="B16" s="3">
        <v>19009.59</v>
      </c>
      <c r="C16" s="3"/>
      <c r="D16" s="25"/>
      <c r="E16" s="102">
        <v>45326</v>
      </c>
      <c r="F16" s="3"/>
      <c r="G16" s="59"/>
      <c r="H16" s="84"/>
      <c r="I16" s="87"/>
      <c r="J16" s="83"/>
      <c r="K16" s="85"/>
      <c r="L16" s="3"/>
      <c r="M16" s="3"/>
      <c r="N16" s="3"/>
      <c r="O16" s="3"/>
      <c r="P16" s="3"/>
      <c r="Q16" s="3"/>
      <c r="R16" s="3"/>
      <c r="S16" s="59"/>
      <c r="T16" s="3"/>
      <c r="U16" s="3"/>
      <c r="V16" s="3">
        <f>B16</f>
        <v>19009.59</v>
      </c>
      <c r="W16" s="59">
        <v>244589</v>
      </c>
      <c r="X16" s="69" t="s">
        <v>200</v>
      </c>
      <c r="Y16" s="98" t="s">
        <v>237</v>
      </c>
      <c r="AA16" s="13"/>
    </row>
    <row r="17" spans="1:28">
      <c r="A17" s="46" t="s">
        <v>76</v>
      </c>
      <c r="B17" s="47"/>
      <c r="C17" s="47"/>
      <c r="D17" s="46"/>
      <c r="E17" s="48"/>
      <c r="F17" s="47"/>
      <c r="G17" s="60"/>
      <c r="H17" s="47"/>
      <c r="I17" s="47"/>
      <c r="J17" s="47"/>
      <c r="K17" s="60"/>
      <c r="L17" s="47"/>
      <c r="M17" s="47"/>
      <c r="N17" s="47"/>
      <c r="O17" s="47"/>
      <c r="P17" s="47"/>
      <c r="Q17" s="47"/>
      <c r="R17" s="47"/>
      <c r="S17" s="60"/>
      <c r="T17" s="47"/>
      <c r="U17" s="47"/>
      <c r="V17" s="47"/>
      <c r="W17" s="60"/>
      <c r="X17" s="44" t="s">
        <v>120</v>
      </c>
      <c r="Y17" s="44"/>
      <c r="AA17" s="13"/>
      <c r="AB17" s="13"/>
    </row>
    <row r="18" spans="1:28">
      <c r="A18" s="14" t="s">
        <v>87</v>
      </c>
      <c r="B18" s="12">
        <v>12846.96</v>
      </c>
      <c r="C18" s="12"/>
      <c r="D18" s="14"/>
      <c r="E18" s="8">
        <v>44932</v>
      </c>
      <c r="F18" s="12"/>
      <c r="G18" s="61"/>
      <c r="H18" s="12"/>
      <c r="I18" s="12"/>
      <c r="J18" s="12"/>
      <c r="K18" s="61"/>
      <c r="L18" s="12"/>
      <c r="M18" s="12"/>
      <c r="N18" s="12"/>
      <c r="O18" s="12"/>
      <c r="P18" s="83"/>
      <c r="Q18" s="12"/>
      <c r="R18" s="12"/>
      <c r="S18" s="61"/>
      <c r="T18" s="12"/>
      <c r="U18" s="12"/>
      <c r="V18" s="12">
        <v>12846.96</v>
      </c>
      <c r="W18" s="61">
        <v>12846</v>
      </c>
      <c r="X18" s="13"/>
      <c r="Y18" s="24"/>
      <c r="Z18" s="24"/>
      <c r="AA18" s="24"/>
      <c r="AB18" s="24"/>
    </row>
    <row r="19" spans="1:28">
      <c r="A19" s="14" t="s">
        <v>90</v>
      </c>
      <c r="B19" s="12">
        <v>22429.16</v>
      </c>
      <c r="C19" s="12"/>
      <c r="D19" s="14"/>
      <c r="E19" s="8">
        <v>44932</v>
      </c>
      <c r="F19" s="12"/>
      <c r="G19" s="61"/>
      <c r="H19" s="83"/>
      <c r="I19" s="12"/>
      <c r="J19" s="12"/>
      <c r="K19" s="61"/>
      <c r="L19" s="12"/>
      <c r="M19" s="12"/>
      <c r="N19" s="12"/>
      <c r="O19" s="12"/>
      <c r="P19" s="83"/>
      <c r="Q19" s="12"/>
      <c r="R19" s="12"/>
      <c r="S19" s="61"/>
      <c r="T19" s="12"/>
      <c r="U19" s="12"/>
      <c r="V19" s="12">
        <v>22429.16</v>
      </c>
      <c r="W19" s="61">
        <v>22429</v>
      </c>
      <c r="AA19" s="13"/>
      <c r="AB19" s="19"/>
    </row>
    <row r="20" spans="1:28">
      <c r="A20" s="14" t="s">
        <v>91</v>
      </c>
      <c r="B20" s="12">
        <v>1937.97</v>
      </c>
      <c r="C20" s="12"/>
      <c r="D20" s="14"/>
      <c r="E20" s="8">
        <v>44933</v>
      </c>
      <c r="F20" s="12">
        <f>B20</f>
        <v>1937.97</v>
      </c>
      <c r="G20" s="61">
        <v>1937</v>
      </c>
      <c r="H20" s="12"/>
      <c r="I20" s="12"/>
      <c r="J20" s="12"/>
      <c r="K20" s="61"/>
      <c r="L20" s="12"/>
      <c r="M20" s="12"/>
      <c r="N20" s="12"/>
      <c r="O20" s="12"/>
      <c r="P20" s="12"/>
      <c r="Q20" s="12"/>
      <c r="R20" s="12"/>
      <c r="S20" s="61"/>
      <c r="T20" s="12"/>
      <c r="U20" s="12"/>
      <c r="V20" s="12"/>
      <c r="W20" s="61"/>
      <c r="AA20" s="13"/>
      <c r="AB20" s="19"/>
    </row>
    <row r="21" spans="1:28">
      <c r="A21" s="14" t="s">
        <v>92</v>
      </c>
      <c r="B21" s="12">
        <v>32434.03</v>
      </c>
      <c r="C21" s="12"/>
      <c r="D21" s="14"/>
      <c r="E21" s="8">
        <v>44933</v>
      </c>
      <c r="F21" s="3"/>
      <c r="G21" s="59"/>
      <c r="H21" s="84"/>
      <c r="I21" s="12"/>
      <c r="J21" s="3"/>
      <c r="K21" s="59"/>
      <c r="L21" s="3"/>
      <c r="M21" s="3"/>
      <c r="N21" s="3"/>
      <c r="O21" s="3"/>
      <c r="P21" s="3"/>
      <c r="Q21" s="3"/>
      <c r="R21" s="3"/>
      <c r="S21" s="59"/>
      <c r="T21" s="3"/>
      <c r="U21" s="3"/>
      <c r="V21" s="12">
        <v>32434.03</v>
      </c>
      <c r="W21" s="59">
        <v>32434</v>
      </c>
      <c r="AA21" s="13"/>
      <c r="AB21" s="19"/>
    </row>
    <row r="22" spans="1:28">
      <c r="A22" s="14" t="s">
        <v>95</v>
      </c>
      <c r="B22" s="12">
        <v>5593.37</v>
      </c>
      <c r="C22" s="12"/>
      <c r="D22" s="14"/>
      <c r="E22" s="8">
        <v>45163</v>
      </c>
      <c r="F22" s="12">
        <v>5593.37</v>
      </c>
      <c r="G22" s="61">
        <v>5593</v>
      </c>
      <c r="H22" s="3"/>
      <c r="I22" s="3"/>
      <c r="J22" s="3"/>
      <c r="K22" s="59"/>
      <c r="L22" s="3"/>
      <c r="M22" s="3"/>
      <c r="N22" s="3"/>
      <c r="O22" s="3"/>
      <c r="P22" s="3"/>
      <c r="Q22" s="3"/>
      <c r="R22" s="3"/>
      <c r="S22" s="59"/>
      <c r="T22" s="3"/>
      <c r="U22" s="3"/>
      <c r="V22" s="3"/>
      <c r="W22" s="59"/>
      <c r="X22" s="9"/>
      <c r="Y22" s="30"/>
      <c r="Z22" s="28"/>
      <c r="AA22" s="28"/>
      <c r="AB22" s="28"/>
    </row>
    <row r="23" spans="1:28">
      <c r="A23" s="14" t="s">
        <v>96</v>
      </c>
      <c r="B23" s="12">
        <v>325</v>
      </c>
      <c r="C23" s="12"/>
      <c r="D23" s="14"/>
      <c r="E23" s="8">
        <v>45154</v>
      </c>
      <c r="F23" s="3"/>
      <c r="G23" s="59"/>
      <c r="H23" s="84"/>
      <c r="I23" s="3"/>
      <c r="J23" s="3"/>
      <c r="K23" s="59"/>
      <c r="L23" s="3"/>
      <c r="M23" s="3"/>
      <c r="N23" s="3"/>
      <c r="O23" s="3"/>
      <c r="P23" s="3"/>
      <c r="Q23" s="3"/>
      <c r="R23" s="3"/>
      <c r="S23" s="59"/>
      <c r="T23" s="3"/>
      <c r="U23" s="3"/>
      <c r="V23" s="12">
        <v>325</v>
      </c>
      <c r="W23" s="59">
        <v>325</v>
      </c>
      <c r="X23" s="9"/>
      <c r="Y23" s="30"/>
      <c r="Z23" s="28"/>
      <c r="AA23" s="28"/>
      <c r="AB23" s="28"/>
    </row>
    <row r="24" spans="1:28" ht="13.5" customHeight="1">
      <c r="A24" s="14" t="s">
        <v>69</v>
      </c>
      <c r="B24" s="12">
        <v>185.93</v>
      </c>
      <c r="C24" s="12"/>
      <c r="D24" s="14"/>
      <c r="E24" s="102">
        <v>45336</v>
      </c>
      <c r="F24" s="12">
        <v>185.93</v>
      </c>
      <c r="G24" s="61">
        <v>2136</v>
      </c>
      <c r="H24" s="12"/>
      <c r="I24" s="12"/>
      <c r="J24" s="12"/>
      <c r="K24" s="61"/>
      <c r="L24" s="3"/>
      <c r="M24" s="12"/>
      <c r="N24" s="12"/>
      <c r="O24" s="12"/>
      <c r="P24" s="12"/>
      <c r="Q24" s="12"/>
      <c r="R24" s="12"/>
      <c r="S24" s="61"/>
      <c r="T24" s="12"/>
      <c r="U24" s="12"/>
      <c r="V24" s="12"/>
      <c r="W24" s="61"/>
      <c r="X24" s="98" t="s">
        <v>237</v>
      </c>
    </row>
    <row r="25" spans="1:28">
      <c r="A25" s="14" t="s">
        <v>70</v>
      </c>
      <c r="B25" s="12">
        <v>1358.97</v>
      </c>
      <c r="C25" s="12"/>
      <c r="D25" s="14"/>
      <c r="E25" s="102">
        <v>45336</v>
      </c>
      <c r="F25" s="12"/>
      <c r="G25" s="61"/>
      <c r="H25" s="83"/>
      <c r="I25" s="85"/>
      <c r="J25" s="12"/>
      <c r="K25" s="61"/>
      <c r="L25" s="3"/>
      <c r="M25" s="12"/>
      <c r="N25" s="12"/>
      <c r="O25" s="12"/>
      <c r="P25" s="12"/>
      <c r="Q25" s="12"/>
      <c r="R25" s="12"/>
      <c r="S25" s="61"/>
      <c r="T25" s="12"/>
      <c r="U25" s="12"/>
      <c r="V25" s="12">
        <v>1358.97</v>
      </c>
      <c r="W25" s="61">
        <v>15399</v>
      </c>
      <c r="X25" s="98" t="s">
        <v>237</v>
      </c>
    </row>
    <row r="26" spans="1:28">
      <c r="A26" s="14" t="s">
        <v>19</v>
      </c>
      <c r="B26" s="12">
        <v>862.84</v>
      </c>
      <c r="C26" s="12"/>
      <c r="D26" s="14"/>
      <c r="E26" s="102">
        <v>45336</v>
      </c>
      <c r="F26" s="12">
        <v>862.34</v>
      </c>
      <c r="G26" s="92">
        <v>9521</v>
      </c>
      <c r="H26" s="12"/>
      <c r="I26" s="12"/>
      <c r="J26" s="12"/>
      <c r="K26" s="92"/>
      <c r="L26" s="3"/>
      <c r="M26" s="12"/>
      <c r="N26" s="12"/>
      <c r="O26" s="12"/>
      <c r="P26" s="12"/>
      <c r="Q26" s="12"/>
      <c r="R26" s="12"/>
      <c r="S26" s="61"/>
      <c r="T26" s="12"/>
      <c r="U26" s="12"/>
      <c r="V26" s="12"/>
      <c r="W26" s="61"/>
      <c r="X26" s="98" t="s">
        <v>237</v>
      </c>
    </row>
    <row r="27" spans="1:28">
      <c r="A27" s="14" t="s">
        <v>20</v>
      </c>
      <c r="B27" s="12">
        <v>5261</v>
      </c>
      <c r="C27" s="12"/>
      <c r="D27" s="14" t="s">
        <v>43</v>
      </c>
      <c r="E27" s="102">
        <v>45336</v>
      </c>
      <c r="F27" s="3"/>
      <c r="G27" s="59"/>
      <c r="H27" s="84"/>
      <c r="I27" s="87"/>
      <c r="J27" s="3"/>
      <c r="K27" s="59"/>
      <c r="L27" s="3"/>
      <c r="M27" s="3"/>
      <c r="N27" s="3"/>
      <c r="O27" s="3"/>
      <c r="P27" s="3"/>
      <c r="Q27" s="3"/>
      <c r="R27" s="3"/>
      <c r="S27" s="59"/>
      <c r="T27" s="3"/>
      <c r="U27" s="3"/>
      <c r="V27" s="12">
        <v>5261</v>
      </c>
      <c r="W27" s="61">
        <v>59191</v>
      </c>
      <c r="X27" s="98" t="s">
        <v>237</v>
      </c>
    </row>
    <row r="28" spans="1:28">
      <c r="A28" s="14" t="s">
        <v>22</v>
      </c>
      <c r="B28" s="12">
        <v>923.36</v>
      </c>
      <c r="C28" s="12"/>
      <c r="D28" s="14"/>
      <c r="E28" s="8">
        <v>44073</v>
      </c>
      <c r="F28" s="3"/>
      <c r="G28" s="59"/>
      <c r="H28" s="84"/>
      <c r="I28" s="3"/>
      <c r="J28" s="45"/>
      <c r="K28" s="62"/>
      <c r="L28" s="3"/>
      <c r="M28" s="45"/>
      <c r="N28" s="45"/>
      <c r="O28" s="45"/>
      <c r="P28" s="45"/>
      <c r="Q28" s="45"/>
      <c r="R28" s="45"/>
      <c r="S28" s="62"/>
      <c r="T28" s="45"/>
      <c r="U28" s="45"/>
      <c r="V28" s="88">
        <v>923.36</v>
      </c>
      <c r="W28" s="89">
        <v>923</v>
      </c>
      <c r="X28" s="16"/>
      <c r="AA28" s="13"/>
    </row>
    <row r="29" spans="1:28">
      <c r="A29" s="14" t="s">
        <v>23</v>
      </c>
      <c r="B29" s="12">
        <v>120.13</v>
      </c>
      <c r="C29" s="12"/>
      <c r="D29" s="14"/>
      <c r="E29" s="8">
        <v>44073</v>
      </c>
      <c r="F29" s="3"/>
      <c r="G29" s="59"/>
      <c r="H29" s="3"/>
      <c r="I29" s="3"/>
      <c r="J29" s="12">
        <v>120.13</v>
      </c>
      <c r="K29" s="61">
        <v>120</v>
      </c>
      <c r="L29" s="12"/>
      <c r="M29" s="12"/>
      <c r="N29" s="12"/>
      <c r="O29" s="12"/>
      <c r="P29" s="12"/>
      <c r="Q29" s="12"/>
      <c r="R29" s="12"/>
      <c r="S29" s="61"/>
      <c r="T29" s="12"/>
      <c r="U29" s="12"/>
      <c r="V29" s="12"/>
      <c r="W29" s="61"/>
      <c r="X29" s="16"/>
      <c r="AA29" s="13"/>
    </row>
    <row r="30" spans="1:28">
      <c r="A30" s="14" t="s">
        <v>134</v>
      </c>
      <c r="B30" s="12">
        <v>1857.2</v>
      </c>
      <c r="C30" s="12"/>
      <c r="D30" s="14"/>
      <c r="E30" s="102">
        <v>45336</v>
      </c>
      <c r="F30" s="3"/>
      <c r="G30" s="59"/>
      <c r="H30" s="3"/>
      <c r="I30" s="3"/>
      <c r="J30" s="83"/>
      <c r="K30" s="85"/>
      <c r="L30" s="3"/>
      <c r="M30" s="3"/>
      <c r="N30" s="3"/>
      <c r="O30" s="3"/>
      <c r="P30" s="3">
        <f>B30</f>
        <v>1857.2</v>
      </c>
      <c r="Q30" s="59">
        <v>8355</v>
      </c>
      <c r="R30" s="12"/>
      <c r="S30" s="61"/>
      <c r="T30" s="12"/>
      <c r="U30" s="12"/>
      <c r="V30" s="3"/>
      <c r="W30" s="59"/>
      <c r="X30" s="98" t="s">
        <v>237</v>
      </c>
      <c r="AA30" s="13"/>
    </row>
    <row r="31" spans="1:28">
      <c r="A31" s="14" t="s">
        <v>133</v>
      </c>
      <c r="B31" s="12">
        <v>1238.1300000000001</v>
      </c>
      <c r="C31" s="12"/>
      <c r="D31" s="14"/>
      <c r="E31" s="102">
        <v>45336</v>
      </c>
      <c r="F31" s="3"/>
      <c r="G31" s="59"/>
      <c r="H31" s="3"/>
      <c r="I31" s="3"/>
      <c r="J31" s="83"/>
      <c r="K31" s="85"/>
      <c r="L31" s="3"/>
      <c r="M31" s="3"/>
      <c r="N31" s="3"/>
      <c r="O31" s="3"/>
      <c r="P31" s="3"/>
      <c r="Q31" s="3"/>
      <c r="R31" s="12">
        <f>B31</f>
        <v>1238.1300000000001</v>
      </c>
      <c r="S31" s="59">
        <v>5570</v>
      </c>
      <c r="T31" s="12"/>
      <c r="U31" s="12"/>
      <c r="V31" s="3"/>
      <c r="W31" s="59"/>
      <c r="X31" s="98" t="s">
        <v>237</v>
      </c>
      <c r="AA31" s="13"/>
    </row>
    <row r="32" spans="1:28">
      <c r="A32" s="14" t="s">
        <v>24</v>
      </c>
      <c r="B32" s="12">
        <v>2416.66</v>
      </c>
      <c r="C32" s="12"/>
      <c r="D32" s="14"/>
      <c r="E32" s="102">
        <v>45336</v>
      </c>
      <c r="F32" s="3"/>
      <c r="G32" s="59"/>
      <c r="H32" s="3"/>
      <c r="I32" s="3"/>
      <c r="J32" s="83">
        <f>B32</f>
        <v>2416.66</v>
      </c>
      <c r="K32" s="103">
        <v>9366</v>
      </c>
      <c r="L32" s="3"/>
      <c r="M32" s="3"/>
      <c r="N32" s="3"/>
      <c r="O32" s="3"/>
      <c r="P32" s="3"/>
      <c r="Q32" s="3"/>
      <c r="R32" s="3"/>
      <c r="S32" s="59"/>
      <c r="T32" s="12"/>
      <c r="U32" s="12"/>
      <c r="V32" s="3"/>
      <c r="W32" s="59"/>
      <c r="X32" s="98" t="s">
        <v>237</v>
      </c>
      <c r="AA32" s="13"/>
    </row>
    <row r="33" spans="1:28">
      <c r="A33" s="14" t="s">
        <v>188</v>
      </c>
      <c r="B33" s="12">
        <v>141.81</v>
      </c>
      <c r="C33" s="12"/>
      <c r="D33" s="14"/>
      <c r="E33" s="8">
        <v>45324</v>
      </c>
      <c r="F33" s="3"/>
      <c r="G33" s="59"/>
      <c r="H33" s="3"/>
      <c r="I33" s="3"/>
      <c r="J33" s="84"/>
      <c r="K33" s="3"/>
      <c r="L33" s="3"/>
      <c r="M33" s="3"/>
      <c r="N33" s="3"/>
      <c r="O33" s="3"/>
      <c r="P33" s="3">
        <f>B33</f>
        <v>141.81</v>
      </c>
      <c r="Q33" s="3">
        <v>141</v>
      </c>
      <c r="R33" s="3"/>
      <c r="S33" s="59"/>
      <c r="T33" s="12"/>
      <c r="U33" s="12"/>
      <c r="V33" s="3"/>
      <c r="W33" s="59"/>
      <c r="X33" s="98" t="s">
        <v>237</v>
      </c>
    </row>
    <row r="34" spans="1:28">
      <c r="A34" s="14" t="s">
        <v>25</v>
      </c>
      <c r="B34" s="12">
        <v>13536</v>
      </c>
      <c r="C34" s="12"/>
      <c r="D34" s="14"/>
      <c r="E34" s="8">
        <v>44073</v>
      </c>
      <c r="F34" s="3">
        <v>13536</v>
      </c>
      <c r="G34" s="59">
        <v>13536</v>
      </c>
      <c r="H34" s="3"/>
      <c r="I34" s="3"/>
      <c r="J34" s="12"/>
      <c r="K34" s="61"/>
      <c r="L34" s="12"/>
      <c r="M34" s="12"/>
      <c r="N34" s="12"/>
      <c r="O34" s="12"/>
      <c r="P34" s="12"/>
      <c r="Q34" s="12"/>
      <c r="R34" s="12"/>
      <c r="S34" s="61"/>
      <c r="T34" s="12"/>
      <c r="U34" s="12"/>
      <c r="V34" s="12"/>
      <c r="W34" s="61"/>
      <c r="X34" s="98" t="s">
        <v>237</v>
      </c>
      <c r="AA34" s="13"/>
    </row>
    <row r="35" spans="1:28">
      <c r="A35" s="14" t="s">
        <v>86</v>
      </c>
      <c r="B35" s="145">
        <v>49601.5</v>
      </c>
      <c r="C35" s="12"/>
      <c r="D35" s="14" t="s">
        <v>80</v>
      </c>
      <c r="E35" s="148">
        <v>45357</v>
      </c>
      <c r="F35" s="12">
        <v>14880</v>
      </c>
      <c r="G35" s="146">
        <v>77879</v>
      </c>
      <c r="H35" s="12"/>
      <c r="I35" s="12"/>
      <c r="J35" s="40"/>
      <c r="K35" s="63"/>
      <c r="L35" s="40"/>
      <c r="M35" s="40"/>
      <c r="N35" s="40"/>
      <c r="O35" s="40"/>
      <c r="P35" s="40"/>
      <c r="Q35" s="40"/>
      <c r="R35" s="40"/>
      <c r="S35" s="63"/>
      <c r="T35" s="12"/>
      <c r="U35" s="12"/>
      <c r="V35" s="40"/>
      <c r="W35" s="63"/>
      <c r="X35" s="147" t="s">
        <v>231</v>
      </c>
    </row>
    <row r="36" spans="1:28">
      <c r="A36" s="14" t="s">
        <v>81</v>
      </c>
      <c r="B36" s="145">
        <v>9568.59</v>
      </c>
      <c r="C36" s="12"/>
      <c r="D36" s="14" t="s">
        <v>80</v>
      </c>
      <c r="E36" s="148">
        <v>45357</v>
      </c>
      <c r="F36" s="84"/>
      <c r="G36" s="85"/>
      <c r="H36" s="3"/>
      <c r="I36" s="3"/>
      <c r="J36" s="3"/>
      <c r="K36" s="59"/>
      <c r="L36" s="3"/>
      <c r="M36" s="3"/>
      <c r="N36" s="3"/>
      <c r="O36" s="3"/>
      <c r="P36" s="3"/>
      <c r="Q36" s="3"/>
      <c r="R36" s="12">
        <v>2870.58</v>
      </c>
      <c r="S36" s="149">
        <v>29669</v>
      </c>
      <c r="T36" s="12"/>
      <c r="U36" s="12"/>
      <c r="V36" s="3"/>
      <c r="W36" s="59"/>
      <c r="X36" s="147" t="s">
        <v>231</v>
      </c>
    </row>
    <row r="37" spans="1:28">
      <c r="A37" s="14" t="s">
        <v>83</v>
      </c>
      <c r="B37" s="12">
        <v>348.16</v>
      </c>
      <c r="C37" s="12"/>
      <c r="D37" s="14"/>
      <c r="E37" s="8">
        <v>44913</v>
      </c>
      <c r="F37" s="3">
        <f>B37</f>
        <v>348.16</v>
      </c>
      <c r="G37" s="59">
        <v>348</v>
      </c>
      <c r="H37" s="12"/>
      <c r="I37" s="3"/>
      <c r="J37" s="12"/>
      <c r="K37" s="59"/>
      <c r="L37" s="3"/>
      <c r="M37" s="3"/>
      <c r="N37" s="3"/>
      <c r="O37" s="3"/>
      <c r="P37" s="3"/>
      <c r="Q37" s="3"/>
      <c r="R37" s="3"/>
      <c r="S37" s="59"/>
      <c r="T37" s="12"/>
      <c r="U37" s="12"/>
      <c r="V37" s="3"/>
      <c r="W37" s="59"/>
      <c r="X37" s="98" t="s">
        <v>237</v>
      </c>
    </row>
    <row r="38" spans="1:28">
      <c r="A38" s="14" t="s">
        <v>84</v>
      </c>
      <c r="B38" s="12">
        <v>70.84</v>
      </c>
      <c r="C38" s="12"/>
      <c r="D38" s="14"/>
      <c r="E38" s="8">
        <v>45337</v>
      </c>
      <c r="F38" s="3"/>
      <c r="G38" s="59"/>
      <c r="H38" s="12"/>
      <c r="I38" s="3"/>
      <c r="J38" s="12">
        <v>70.84</v>
      </c>
      <c r="K38" s="59">
        <v>714</v>
      </c>
      <c r="L38" s="3"/>
      <c r="M38" s="3"/>
      <c r="N38" s="3"/>
      <c r="O38" s="3"/>
      <c r="P38" s="3"/>
      <c r="Q38" s="3"/>
      <c r="R38" s="3"/>
      <c r="S38" s="59"/>
      <c r="T38" s="12"/>
      <c r="U38" s="12"/>
      <c r="V38" s="3"/>
      <c r="W38" s="59"/>
      <c r="X38" s="98" t="s">
        <v>237</v>
      </c>
      <c r="Z38" s="37"/>
      <c r="AA38" s="35"/>
    </row>
    <row r="39" spans="1:28" s="13" customFormat="1">
      <c r="A39" s="14" t="s">
        <v>140</v>
      </c>
      <c r="B39" s="12">
        <v>63.83</v>
      </c>
      <c r="C39" s="12"/>
      <c r="D39" s="14"/>
      <c r="E39" s="8">
        <v>45337</v>
      </c>
      <c r="F39" s="12"/>
      <c r="G39" s="61"/>
      <c r="H39" s="12"/>
      <c r="I39" s="12"/>
      <c r="J39" s="84"/>
      <c r="K39" s="85"/>
      <c r="L39" s="12"/>
      <c r="M39" s="12"/>
      <c r="N39" s="12"/>
      <c r="O39" s="12"/>
      <c r="P39" s="12">
        <v>63.83</v>
      </c>
      <c r="Q39" s="12">
        <v>650</v>
      </c>
      <c r="R39" s="12"/>
      <c r="S39" s="61"/>
      <c r="T39" s="12"/>
      <c r="U39" s="12"/>
      <c r="V39" s="12"/>
      <c r="W39" s="61"/>
      <c r="X39" s="98" t="s">
        <v>237</v>
      </c>
      <c r="Y39" s="1"/>
      <c r="AB39" s="1"/>
    </row>
    <row r="40" spans="1:28" s="13" customFormat="1">
      <c r="A40" s="14" t="s">
        <v>141</v>
      </c>
      <c r="B40" s="12">
        <v>42.55</v>
      </c>
      <c r="C40" s="12"/>
      <c r="D40" s="14"/>
      <c r="E40" s="8">
        <v>45337</v>
      </c>
      <c r="F40" s="3"/>
      <c r="G40" s="59"/>
      <c r="H40" s="3"/>
      <c r="I40" s="3"/>
      <c r="J40" s="84"/>
      <c r="K40" s="85"/>
      <c r="L40" s="3"/>
      <c r="M40" s="3"/>
      <c r="N40" s="3"/>
      <c r="O40" s="3"/>
      <c r="P40" s="3"/>
      <c r="Q40" s="3"/>
      <c r="R40" s="3">
        <v>42.55</v>
      </c>
      <c r="S40" s="59">
        <v>433</v>
      </c>
      <c r="T40" s="12"/>
      <c r="U40" s="12"/>
      <c r="V40" s="3"/>
      <c r="W40" s="59"/>
      <c r="X40" s="98" t="s">
        <v>237</v>
      </c>
      <c r="Y40" s="1"/>
      <c r="AB40" s="1"/>
    </row>
    <row r="41" spans="1:28" s="13" customFormat="1">
      <c r="A41" s="14" t="s">
        <v>142</v>
      </c>
      <c r="B41" s="12">
        <v>72.5</v>
      </c>
      <c r="C41" s="12"/>
      <c r="D41" s="14"/>
      <c r="E41" s="8">
        <v>45337</v>
      </c>
      <c r="F41" s="3"/>
      <c r="G41" s="59"/>
      <c r="H41" s="3"/>
      <c r="I41" s="3"/>
      <c r="J41" s="84"/>
      <c r="K41" s="85"/>
      <c r="L41" s="3"/>
      <c r="M41" s="3"/>
      <c r="N41" s="3"/>
      <c r="O41" s="3"/>
      <c r="P41" s="3">
        <v>72.5</v>
      </c>
      <c r="Q41" s="59">
        <v>871</v>
      </c>
      <c r="R41" s="3"/>
      <c r="S41" s="59"/>
      <c r="T41" s="12"/>
      <c r="U41" s="12"/>
      <c r="V41" s="3"/>
      <c r="W41" s="59"/>
      <c r="X41" s="98" t="s">
        <v>237</v>
      </c>
      <c r="Y41" s="1"/>
      <c r="AB41" s="1"/>
    </row>
    <row r="42" spans="1:28" s="13" customFormat="1">
      <c r="A42" s="14" t="s">
        <v>144</v>
      </c>
      <c r="B42" s="12">
        <v>48.33</v>
      </c>
      <c r="C42" s="12"/>
      <c r="D42" s="14"/>
      <c r="E42" s="8">
        <v>45337</v>
      </c>
      <c r="F42" s="3"/>
      <c r="G42" s="59"/>
      <c r="H42" s="3"/>
      <c r="I42" s="3"/>
      <c r="J42" s="84"/>
      <c r="K42" s="85"/>
      <c r="L42" s="3"/>
      <c r="M42" s="3"/>
      <c r="N42" s="3"/>
      <c r="O42" s="3"/>
      <c r="P42" s="3"/>
      <c r="Q42" s="3"/>
      <c r="R42" s="3">
        <v>48.33</v>
      </c>
      <c r="S42" s="59">
        <v>681</v>
      </c>
      <c r="T42" s="12"/>
      <c r="U42" s="12"/>
      <c r="V42" s="3"/>
      <c r="W42" s="59"/>
      <c r="X42" s="98" t="s">
        <v>237</v>
      </c>
      <c r="Y42" s="1"/>
      <c r="AB42" s="1"/>
    </row>
    <row r="43" spans="1:28" s="13" customFormat="1">
      <c r="A43" s="14" t="s">
        <v>146</v>
      </c>
      <c r="B43" s="12">
        <v>16.68</v>
      </c>
      <c r="C43" s="12"/>
      <c r="D43" s="14"/>
      <c r="E43" s="8">
        <v>45337</v>
      </c>
      <c r="F43" s="3"/>
      <c r="G43" s="59"/>
      <c r="H43" s="3"/>
      <c r="I43" s="3"/>
      <c r="J43" s="84"/>
      <c r="K43" s="85"/>
      <c r="L43" s="3"/>
      <c r="M43" s="3"/>
      <c r="N43" s="3"/>
      <c r="O43" s="3"/>
      <c r="P43" s="12">
        <v>16.68</v>
      </c>
      <c r="Q43" s="59">
        <v>192</v>
      </c>
      <c r="R43" s="3"/>
      <c r="S43" s="59"/>
      <c r="T43" s="12"/>
      <c r="U43" s="12"/>
      <c r="V43" s="3"/>
      <c r="W43" s="59"/>
      <c r="X43" s="98" t="s">
        <v>237</v>
      </c>
    </row>
    <row r="44" spans="1:28" s="13" customFormat="1">
      <c r="A44" s="14" t="s">
        <v>147</v>
      </c>
      <c r="B44" s="12">
        <v>11.12</v>
      </c>
      <c r="C44" s="12"/>
      <c r="D44" s="14"/>
      <c r="E44" s="8">
        <v>45337</v>
      </c>
      <c r="F44" s="3"/>
      <c r="G44" s="59"/>
      <c r="H44" s="3"/>
      <c r="I44" s="3"/>
      <c r="J44" s="84"/>
      <c r="K44" s="85"/>
      <c r="L44" s="3"/>
      <c r="M44" s="3"/>
      <c r="N44" s="3"/>
      <c r="O44" s="3"/>
      <c r="P44" s="12">
        <v>11.12</v>
      </c>
      <c r="Q44" s="59">
        <f>Q43*6/9</f>
        <v>128</v>
      </c>
      <c r="R44" s="3"/>
      <c r="S44" s="59"/>
      <c r="T44" s="12"/>
      <c r="U44" s="12"/>
      <c r="V44" s="3"/>
      <c r="W44" s="59"/>
      <c r="X44" s="98" t="s">
        <v>237</v>
      </c>
      <c r="Y44" s="1"/>
      <c r="AB44" s="1"/>
    </row>
    <row r="45" spans="1:28" s="13" customFormat="1">
      <c r="A45" s="14" t="s">
        <v>158</v>
      </c>
      <c r="B45" s="12">
        <v>1288.8599999999999</v>
      </c>
      <c r="C45" s="12"/>
      <c r="D45" s="14"/>
      <c r="E45" s="8">
        <v>45338</v>
      </c>
      <c r="F45" s="3"/>
      <c r="G45" s="59"/>
      <c r="H45" s="84"/>
      <c r="I45" s="84"/>
      <c r="J45" s="3"/>
      <c r="K45" s="59"/>
      <c r="L45" s="3"/>
      <c r="M45" s="3"/>
      <c r="N45" s="3"/>
      <c r="O45" s="3"/>
      <c r="P45" s="84"/>
      <c r="Q45" s="85"/>
      <c r="R45" s="3"/>
      <c r="S45" s="59"/>
      <c r="T45" s="12"/>
      <c r="U45" s="12"/>
      <c r="V45" s="12">
        <f>B45</f>
        <v>1288.8599999999999</v>
      </c>
      <c r="W45" s="61">
        <f>V45</f>
        <v>1288.8599999999999</v>
      </c>
    </row>
    <row r="46" spans="1:28">
      <c r="A46" s="14" t="s">
        <v>27</v>
      </c>
      <c r="B46" s="12">
        <v>315.99</v>
      </c>
      <c r="C46" s="12"/>
      <c r="D46" s="14"/>
      <c r="E46" s="8">
        <v>45338</v>
      </c>
      <c r="F46" s="3">
        <f>B46</f>
        <v>315.99</v>
      </c>
      <c r="G46" s="59">
        <v>316</v>
      </c>
      <c r="H46" s="84"/>
      <c r="I46" s="84"/>
      <c r="J46" s="3"/>
      <c r="K46" s="59"/>
      <c r="L46" s="3"/>
      <c r="M46" s="3"/>
      <c r="N46" s="3"/>
      <c r="O46" s="3"/>
      <c r="P46" s="3"/>
      <c r="Q46" s="3"/>
      <c r="R46" s="3"/>
      <c r="S46" s="59"/>
      <c r="T46" s="12"/>
      <c r="U46" s="12"/>
      <c r="V46" s="3"/>
      <c r="W46" s="3"/>
      <c r="X46" s="13"/>
      <c r="AA46" s="13"/>
    </row>
    <row r="47" spans="1:28">
      <c r="A47" s="14" t="s">
        <v>160</v>
      </c>
      <c r="B47" s="12">
        <v>616.12</v>
      </c>
      <c r="C47" s="12"/>
      <c r="D47" s="14"/>
      <c r="E47" s="8">
        <v>45338</v>
      </c>
      <c r="F47" s="3"/>
      <c r="G47" s="3"/>
      <c r="H47" s="84"/>
      <c r="I47" s="84"/>
      <c r="J47" s="3"/>
      <c r="K47" s="59"/>
      <c r="L47" s="3"/>
      <c r="M47" s="3"/>
      <c r="N47" s="3"/>
      <c r="O47" s="3"/>
      <c r="P47" s="84"/>
      <c r="Q47" s="85"/>
      <c r="R47" s="3"/>
      <c r="S47" s="59"/>
      <c r="T47" s="12"/>
      <c r="U47" s="12"/>
      <c r="V47" s="12">
        <f>B47</f>
        <v>616.12</v>
      </c>
      <c r="W47" s="61">
        <v>616</v>
      </c>
      <c r="X47" s="13"/>
      <c r="AA47" s="13"/>
    </row>
    <row r="48" spans="1:28">
      <c r="A48" s="14" t="s">
        <v>29</v>
      </c>
      <c r="B48" s="12">
        <v>473.03</v>
      </c>
      <c r="C48" s="12"/>
      <c r="D48" s="14"/>
      <c r="E48" s="8">
        <v>45338</v>
      </c>
      <c r="F48" s="12">
        <f>B48</f>
        <v>473.03</v>
      </c>
      <c r="G48" s="61">
        <f>F48</f>
        <v>473.03</v>
      </c>
      <c r="H48" s="84"/>
      <c r="I48" s="84"/>
      <c r="J48" s="12"/>
      <c r="K48" s="61"/>
      <c r="L48" s="12"/>
      <c r="M48" s="12"/>
      <c r="N48" s="3"/>
      <c r="O48" s="3"/>
      <c r="P48" s="3"/>
      <c r="Q48" s="3"/>
      <c r="R48" s="12"/>
      <c r="S48" s="61"/>
      <c r="T48" s="12"/>
      <c r="U48" s="12"/>
      <c r="V48" s="12"/>
      <c r="W48" s="12"/>
      <c r="X48" s="13"/>
      <c r="AA48" s="13"/>
    </row>
    <row r="49" spans="1:28">
      <c r="A49" s="14" t="s">
        <v>162</v>
      </c>
      <c r="B49" s="12">
        <v>300.61</v>
      </c>
      <c r="C49" s="12"/>
      <c r="D49" s="14"/>
      <c r="E49" s="8">
        <v>45211</v>
      </c>
      <c r="F49" s="12"/>
      <c r="G49" s="61"/>
      <c r="H49" s="84"/>
      <c r="I49" s="84"/>
      <c r="J49" s="12"/>
      <c r="K49" s="61"/>
      <c r="L49" s="12"/>
      <c r="M49" s="12"/>
      <c r="N49" s="12"/>
      <c r="O49" s="12"/>
      <c r="P49" s="84"/>
      <c r="Q49" s="85"/>
      <c r="R49" s="3"/>
      <c r="S49" s="59"/>
      <c r="T49" s="12"/>
      <c r="U49" s="12"/>
      <c r="V49" s="12">
        <f>B49</f>
        <v>300.61</v>
      </c>
      <c r="W49" s="61">
        <f>V49</f>
        <v>300.61</v>
      </c>
      <c r="X49" s="13"/>
      <c r="AA49" s="13"/>
    </row>
    <row r="50" spans="1:28">
      <c r="A50" s="14" t="s">
        <v>31</v>
      </c>
      <c r="B50" s="12">
        <v>2730.7</v>
      </c>
      <c r="C50" s="12"/>
      <c r="D50" s="14"/>
      <c r="E50" s="8">
        <v>45211</v>
      </c>
      <c r="F50" s="12">
        <f>B50</f>
        <v>2730.7</v>
      </c>
      <c r="G50" s="61">
        <v>2730</v>
      </c>
      <c r="H50" s="84"/>
      <c r="I50" s="84"/>
      <c r="J50" s="12"/>
      <c r="K50" s="61"/>
      <c r="L50" s="12"/>
      <c r="M50" s="12"/>
      <c r="N50" s="3"/>
      <c r="O50" s="3"/>
      <c r="P50" s="3"/>
      <c r="Q50" s="3"/>
      <c r="R50" s="12"/>
      <c r="S50" s="61"/>
      <c r="T50" s="12"/>
      <c r="U50" s="12"/>
      <c r="V50" s="12"/>
      <c r="W50" s="12"/>
      <c r="X50" s="13"/>
      <c r="AA50" s="13"/>
    </row>
    <row r="51" spans="1:28">
      <c r="A51" s="14" t="s">
        <v>164</v>
      </c>
      <c r="B51" s="12">
        <v>188.95</v>
      </c>
      <c r="C51" s="12"/>
      <c r="D51" s="14"/>
      <c r="E51" s="8">
        <v>45338</v>
      </c>
      <c r="F51" s="12"/>
      <c r="G51" s="61"/>
      <c r="H51" s="84"/>
      <c r="I51" s="84"/>
      <c r="J51" s="12"/>
      <c r="K51" s="61"/>
      <c r="L51" s="12"/>
      <c r="M51" s="12"/>
      <c r="N51" s="12"/>
      <c r="O51" s="12"/>
      <c r="P51" s="84"/>
      <c r="Q51" s="85"/>
      <c r="R51" s="3"/>
      <c r="S51" s="59"/>
      <c r="T51" s="12"/>
      <c r="U51" s="12"/>
      <c r="V51" s="12">
        <f>B51</f>
        <v>188.95</v>
      </c>
      <c r="W51" s="61">
        <f>V51</f>
        <v>188.95</v>
      </c>
      <c r="X51" s="13"/>
      <c r="AA51" s="13"/>
    </row>
    <row r="52" spans="1:28">
      <c r="A52" s="14" t="s">
        <v>33</v>
      </c>
      <c r="B52" s="12">
        <v>811.04</v>
      </c>
      <c r="C52" s="12"/>
      <c r="D52" s="14"/>
      <c r="E52" s="8">
        <v>45338</v>
      </c>
      <c r="F52" s="12">
        <f>B52</f>
        <v>811.04</v>
      </c>
      <c r="G52" s="61">
        <f>F52</f>
        <v>811.04</v>
      </c>
      <c r="H52" s="84"/>
      <c r="I52" s="84"/>
      <c r="J52" s="12"/>
      <c r="K52" s="61"/>
      <c r="L52" s="12"/>
      <c r="M52" s="12"/>
      <c r="N52" s="3"/>
      <c r="O52" s="3"/>
      <c r="P52" s="3"/>
      <c r="Q52" s="3"/>
      <c r="R52" s="12"/>
      <c r="S52" s="61"/>
      <c r="T52" s="12"/>
      <c r="U52" s="12"/>
      <c r="V52" s="12"/>
      <c r="W52" s="12"/>
      <c r="X52" s="13"/>
      <c r="AA52" s="13"/>
    </row>
    <row r="53" spans="1:28">
      <c r="A53" s="14" t="s">
        <v>166</v>
      </c>
      <c r="B53" s="12">
        <v>987.64</v>
      </c>
      <c r="C53" s="12"/>
      <c r="D53" s="14"/>
      <c r="E53" s="8">
        <v>45211</v>
      </c>
      <c r="F53" s="12"/>
      <c r="G53" s="12"/>
      <c r="H53" s="84"/>
      <c r="I53" s="84"/>
      <c r="J53" s="12"/>
      <c r="K53" s="61"/>
      <c r="L53" s="12"/>
      <c r="M53" s="12"/>
      <c r="N53" s="12"/>
      <c r="O53" s="12"/>
      <c r="P53" s="84"/>
      <c r="Q53" s="85"/>
      <c r="R53" s="3"/>
      <c r="S53" s="59"/>
      <c r="T53" s="12"/>
      <c r="U53" s="12"/>
      <c r="V53" s="12">
        <f>B53</f>
        <v>987.64</v>
      </c>
      <c r="W53" s="61">
        <f>V53</f>
        <v>987.64</v>
      </c>
      <c r="X53" s="13"/>
      <c r="AA53" s="13"/>
    </row>
    <row r="54" spans="1:28">
      <c r="A54" s="14" t="s">
        <v>35</v>
      </c>
      <c r="B54" s="12">
        <v>2202.6799999999998</v>
      </c>
      <c r="C54" s="12"/>
      <c r="D54" s="14"/>
      <c r="E54" s="8">
        <v>45211</v>
      </c>
      <c r="F54" s="12">
        <f>B54</f>
        <v>2202.6799999999998</v>
      </c>
      <c r="G54" s="61">
        <f>F54</f>
        <v>2202.6799999999998</v>
      </c>
      <c r="H54" s="84"/>
      <c r="I54" s="84"/>
      <c r="J54" s="12"/>
      <c r="K54" s="61"/>
      <c r="L54" s="12"/>
      <c r="M54" s="12"/>
      <c r="N54" s="3"/>
      <c r="O54" s="3"/>
      <c r="P54" s="3"/>
      <c r="Q54" s="3"/>
      <c r="R54" s="12"/>
      <c r="S54" s="61"/>
      <c r="T54" s="12"/>
      <c r="U54" s="12"/>
      <c r="V54" s="12"/>
      <c r="W54" s="12"/>
      <c r="X54" s="13"/>
      <c r="AA54" s="13"/>
    </row>
    <row r="55" spans="1:28">
      <c r="A55" s="14" t="s">
        <v>168</v>
      </c>
      <c r="B55" s="12">
        <v>2.59</v>
      </c>
      <c r="C55" s="12"/>
      <c r="D55" s="14"/>
      <c r="E55" s="8">
        <v>45211</v>
      </c>
      <c r="F55" s="3"/>
      <c r="G55" s="59"/>
      <c r="H55" s="84"/>
      <c r="I55" s="84"/>
      <c r="J55" s="3"/>
      <c r="K55" s="59"/>
      <c r="L55" s="3"/>
      <c r="M55" s="3"/>
      <c r="N55" s="3"/>
      <c r="O55" s="3"/>
      <c r="P55" s="84"/>
      <c r="Q55" s="85"/>
      <c r="R55" s="3"/>
      <c r="S55" s="59"/>
      <c r="T55" s="12"/>
      <c r="U55" s="12"/>
      <c r="V55" s="12">
        <f>B55</f>
        <v>2.59</v>
      </c>
      <c r="W55" s="61">
        <f>V55</f>
        <v>2.59</v>
      </c>
      <c r="X55" s="13"/>
      <c r="AA55" s="13"/>
    </row>
    <row r="56" spans="1:28">
      <c r="A56" s="14" t="s">
        <v>37</v>
      </c>
      <c r="B56" s="12">
        <v>1996.87</v>
      </c>
      <c r="C56" s="12"/>
      <c r="D56" s="14"/>
      <c r="E56" s="8">
        <v>45211</v>
      </c>
      <c r="F56" s="3">
        <f>B56</f>
        <v>1996.87</v>
      </c>
      <c r="G56" s="59">
        <f>F56</f>
        <v>1996.87</v>
      </c>
      <c r="H56" s="84"/>
      <c r="I56" s="84"/>
      <c r="J56" s="3"/>
      <c r="K56" s="59"/>
      <c r="L56" s="3"/>
      <c r="M56" s="3"/>
      <c r="N56" s="3"/>
      <c r="O56" s="3"/>
      <c r="P56" s="3"/>
      <c r="Q56" s="3"/>
      <c r="R56" s="3"/>
      <c r="S56" s="59"/>
      <c r="T56" s="3"/>
      <c r="U56" s="59"/>
      <c r="V56" s="3"/>
      <c r="W56" s="3"/>
      <c r="X56" s="13"/>
      <c r="AA56" s="13"/>
    </row>
    <row r="57" spans="1:28">
      <c r="A57" s="14" t="s">
        <v>106</v>
      </c>
      <c r="B57" s="12">
        <v>974.76</v>
      </c>
      <c r="C57" s="12"/>
      <c r="D57" s="14"/>
      <c r="E57" s="8">
        <v>45338</v>
      </c>
      <c r="F57" s="12"/>
      <c r="G57" s="61"/>
      <c r="H57" s="84"/>
      <c r="I57" s="84"/>
      <c r="J57" s="12"/>
      <c r="K57" s="61"/>
      <c r="L57" s="12"/>
      <c r="M57" s="12"/>
      <c r="N57" s="12"/>
      <c r="O57" s="12"/>
      <c r="P57" s="84"/>
      <c r="Q57" s="85"/>
      <c r="R57" s="12"/>
      <c r="S57" s="61"/>
      <c r="T57" s="12"/>
      <c r="U57" s="61"/>
      <c r="V57" s="12">
        <f>B57</f>
        <v>974.76</v>
      </c>
      <c r="W57" s="61">
        <f>V57</f>
        <v>974.76</v>
      </c>
      <c r="X57" s="13"/>
      <c r="AA57" s="13"/>
    </row>
    <row r="58" spans="1:28" s="13" customFormat="1">
      <c r="A58" s="14" t="s">
        <v>170</v>
      </c>
      <c r="B58" s="12">
        <v>5.08</v>
      </c>
      <c r="C58" s="12"/>
      <c r="D58" s="14"/>
      <c r="E58" s="8">
        <v>45211</v>
      </c>
      <c r="F58" s="12"/>
      <c r="G58" s="61"/>
      <c r="H58" s="84"/>
      <c r="I58" s="84"/>
      <c r="J58" s="12"/>
      <c r="K58" s="61"/>
      <c r="L58" s="12"/>
      <c r="M58" s="12"/>
      <c r="N58" s="12"/>
      <c r="O58" s="12"/>
      <c r="P58" s="3"/>
      <c r="Q58" s="12"/>
      <c r="R58" s="12"/>
      <c r="S58" s="61"/>
      <c r="T58" s="12"/>
      <c r="U58" s="61"/>
      <c r="V58" s="12">
        <v>5.08</v>
      </c>
      <c r="W58" s="12">
        <v>5</v>
      </c>
    </row>
    <row r="59" spans="1:28" s="13" customFormat="1">
      <c r="A59" s="14" t="s">
        <v>39</v>
      </c>
      <c r="B59" s="12">
        <v>57.79</v>
      </c>
      <c r="C59" s="12"/>
      <c r="D59" s="14"/>
      <c r="E59" s="8">
        <v>45211</v>
      </c>
      <c r="F59" s="12">
        <f>B59</f>
        <v>57.79</v>
      </c>
      <c r="G59" s="61">
        <v>57</v>
      </c>
      <c r="H59" s="84"/>
      <c r="I59" s="84"/>
      <c r="J59" s="12"/>
      <c r="K59" s="61"/>
      <c r="L59" s="12"/>
      <c r="M59" s="12"/>
      <c r="N59" s="12"/>
      <c r="O59" s="12"/>
      <c r="P59" s="12"/>
      <c r="Q59" s="12"/>
      <c r="R59" s="12"/>
      <c r="S59" s="61"/>
      <c r="T59" s="12"/>
      <c r="U59" s="61"/>
      <c r="V59" s="12"/>
      <c r="W59" s="61"/>
    </row>
    <row r="60" spans="1:28">
      <c r="A60" s="14" t="s">
        <v>176</v>
      </c>
      <c r="B60" s="12">
        <v>222.65</v>
      </c>
      <c r="C60" s="12"/>
      <c r="D60" s="14"/>
      <c r="E60" s="8">
        <v>45324</v>
      </c>
      <c r="F60" s="12"/>
      <c r="G60" s="61"/>
      <c r="H60" s="84"/>
      <c r="I60" s="84"/>
      <c r="J60" s="84"/>
      <c r="K60" s="85"/>
      <c r="L60" s="12"/>
      <c r="M60" s="12"/>
      <c r="N60" s="12"/>
      <c r="O60" s="12"/>
      <c r="P60" s="12"/>
      <c r="Q60" s="12"/>
      <c r="R60" s="12"/>
      <c r="S60" s="61"/>
      <c r="T60" s="12">
        <f t="shared" ref="T60:T65" si="0">B60</f>
        <v>222.65</v>
      </c>
      <c r="U60" s="61">
        <v>2033</v>
      </c>
      <c r="V60" s="12"/>
      <c r="W60" s="61"/>
      <c r="X60" s="98" t="s">
        <v>237</v>
      </c>
      <c r="AA60" s="13"/>
    </row>
    <row r="61" spans="1:28">
      <c r="A61" s="14" t="s">
        <v>108</v>
      </c>
      <c r="B61" s="12">
        <v>564.74</v>
      </c>
      <c r="C61" s="12"/>
      <c r="D61" s="14"/>
      <c r="E61" s="8">
        <v>45324</v>
      </c>
      <c r="F61" s="12"/>
      <c r="G61" s="61"/>
      <c r="H61" s="83"/>
      <c r="I61" s="85"/>
      <c r="J61" s="83"/>
      <c r="K61" s="85"/>
      <c r="L61" s="12"/>
      <c r="M61" s="12"/>
      <c r="N61" s="12"/>
      <c r="O61" s="12"/>
      <c r="P61" s="12"/>
      <c r="Q61" s="12"/>
      <c r="R61" s="12"/>
      <c r="S61" s="61"/>
      <c r="T61" s="12">
        <f t="shared" si="0"/>
        <v>564.74</v>
      </c>
      <c r="U61" s="61">
        <v>5876</v>
      </c>
      <c r="V61" s="83">
        <v>333</v>
      </c>
      <c r="W61" s="86">
        <v>2222</v>
      </c>
      <c r="X61" s="98" t="s">
        <v>237</v>
      </c>
      <c r="AA61" s="35"/>
      <c r="AB61" s="36"/>
    </row>
    <row r="62" spans="1:28">
      <c r="A62" s="14" t="s">
        <v>109</v>
      </c>
      <c r="B62" s="12">
        <v>1108.4100000000001</v>
      </c>
      <c r="C62" s="12"/>
      <c r="D62" s="14"/>
      <c r="E62" s="8">
        <v>45324</v>
      </c>
      <c r="F62" s="12"/>
      <c r="G62" s="61"/>
      <c r="H62" s="83"/>
      <c r="I62" s="85"/>
      <c r="J62" s="83"/>
      <c r="K62" s="85"/>
      <c r="L62" s="12"/>
      <c r="M62" s="12"/>
      <c r="N62" s="12"/>
      <c r="O62" s="12"/>
      <c r="P62" s="12"/>
      <c r="Q62" s="12"/>
      <c r="R62" s="12"/>
      <c r="S62" s="61"/>
      <c r="T62" s="12">
        <f t="shared" si="0"/>
        <v>1108.4100000000001</v>
      </c>
      <c r="U62" s="61">
        <v>11391</v>
      </c>
      <c r="V62" s="83">
        <v>3333</v>
      </c>
      <c r="W62" s="86">
        <v>33333</v>
      </c>
      <c r="X62" s="98" t="s">
        <v>237</v>
      </c>
      <c r="AA62" s="35"/>
      <c r="AB62" s="36"/>
    </row>
    <row r="63" spans="1:28">
      <c r="A63" s="14" t="s">
        <v>190</v>
      </c>
      <c r="B63" s="12">
        <v>260.87</v>
      </c>
      <c r="C63" s="12"/>
      <c r="D63" s="14"/>
      <c r="E63" s="8">
        <v>45324</v>
      </c>
      <c r="F63" s="12"/>
      <c r="G63" s="61"/>
      <c r="H63" s="83"/>
      <c r="I63" s="85"/>
      <c r="J63" s="83"/>
      <c r="K63" s="85"/>
      <c r="L63" s="12"/>
      <c r="M63" s="12"/>
      <c r="N63" s="12"/>
      <c r="O63" s="12"/>
      <c r="P63" s="12"/>
      <c r="Q63" s="12"/>
      <c r="R63" s="12"/>
      <c r="S63" s="61"/>
      <c r="T63" s="12">
        <f t="shared" si="0"/>
        <v>260.87</v>
      </c>
      <c r="U63" s="61">
        <v>1913</v>
      </c>
      <c r="V63" s="83">
        <v>111</v>
      </c>
      <c r="W63" s="86">
        <v>1111</v>
      </c>
      <c r="X63" s="98" t="s">
        <v>237</v>
      </c>
      <c r="AA63" s="35"/>
      <c r="AB63" s="36"/>
    </row>
    <row r="64" spans="1:28">
      <c r="A64" s="14" t="s">
        <v>191</v>
      </c>
      <c r="B64" s="12">
        <v>125.15</v>
      </c>
      <c r="C64" s="12"/>
      <c r="D64" s="14"/>
      <c r="E64" s="8">
        <v>45324</v>
      </c>
      <c r="F64" s="12"/>
      <c r="G64" s="61"/>
      <c r="H64" s="83"/>
      <c r="I64" s="85"/>
      <c r="J64" s="83"/>
      <c r="K64" s="85"/>
      <c r="L64" s="12"/>
      <c r="M64" s="61"/>
      <c r="N64" s="12"/>
      <c r="O64" s="12"/>
      <c r="P64" s="12"/>
      <c r="Q64" s="12"/>
      <c r="R64" s="12"/>
      <c r="S64" s="61"/>
      <c r="T64" s="12">
        <f t="shared" si="0"/>
        <v>125.15</v>
      </c>
      <c r="U64" s="61">
        <v>1162</v>
      </c>
      <c r="V64" s="83"/>
      <c r="W64" s="86"/>
      <c r="X64" s="98" t="s">
        <v>237</v>
      </c>
      <c r="AA64" s="35"/>
      <c r="AB64" s="36"/>
    </row>
    <row r="65" spans="1:29">
      <c r="A65" s="14" t="s">
        <v>112</v>
      </c>
      <c r="B65" s="12">
        <v>627.82000000000005</v>
      </c>
      <c r="C65" s="12"/>
      <c r="D65" s="14"/>
      <c r="E65" s="8">
        <v>45324</v>
      </c>
      <c r="F65" s="12"/>
      <c r="G65" s="61"/>
      <c r="H65" s="83"/>
      <c r="I65" s="85"/>
      <c r="J65" s="83"/>
      <c r="K65" s="85"/>
      <c r="L65" s="12"/>
      <c r="M65" s="61"/>
      <c r="N65" s="12"/>
      <c r="O65" s="12"/>
      <c r="P65" s="12"/>
      <c r="Q65" s="12"/>
      <c r="R65" s="12"/>
      <c r="S65" s="61"/>
      <c r="T65" s="12">
        <f t="shared" si="0"/>
        <v>627.82000000000005</v>
      </c>
      <c r="U65" s="61">
        <v>12135</v>
      </c>
      <c r="V65" s="83">
        <v>111</v>
      </c>
      <c r="W65" s="86">
        <v>1111</v>
      </c>
      <c r="X65" s="98" t="s">
        <v>237</v>
      </c>
      <c r="AA65" s="35"/>
      <c r="AB65" s="36"/>
    </row>
    <row r="66" spans="1:29">
      <c r="A66" s="14" t="s">
        <v>126</v>
      </c>
      <c r="B66" s="12">
        <v>4929.92</v>
      </c>
      <c r="C66" s="12"/>
      <c r="D66" s="14"/>
      <c r="E66" s="8">
        <v>44073</v>
      </c>
      <c r="F66" s="12"/>
      <c r="G66" s="61"/>
      <c r="H66" s="12"/>
      <c r="I66" s="12"/>
      <c r="J66" s="83"/>
      <c r="K66" s="85"/>
      <c r="L66" s="83"/>
      <c r="M66" s="61"/>
      <c r="N66" s="12"/>
      <c r="O66" s="12"/>
      <c r="P66" s="12">
        <v>4929</v>
      </c>
      <c r="Q66" s="12">
        <v>4929</v>
      </c>
      <c r="R66" s="12"/>
      <c r="S66" s="61"/>
      <c r="T66" s="12"/>
      <c r="U66" s="61"/>
      <c r="V66" s="12"/>
      <c r="W66" s="61"/>
      <c r="X66" s="13"/>
    </row>
    <row r="67" spans="1:29">
      <c r="A67" s="14" t="s">
        <v>127</v>
      </c>
      <c r="B67" s="12">
        <v>4212.7700000000004</v>
      </c>
      <c r="C67" s="12"/>
      <c r="D67" s="14"/>
      <c r="E67" s="8">
        <v>44073</v>
      </c>
      <c r="F67" s="3"/>
      <c r="G67" s="59"/>
      <c r="H67" s="3"/>
      <c r="I67" s="3"/>
      <c r="J67" s="83"/>
      <c r="K67" s="85"/>
      <c r="L67" s="83"/>
      <c r="M67" s="61"/>
      <c r="N67" s="12"/>
      <c r="O67" s="12"/>
      <c r="P67" s="12"/>
      <c r="Q67" s="12"/>
      <c r="R67" s="12">
        <v>4212.7700000000004</v>
      </c>
      <c r="S67" s="61">
        <v>4212</v>
      </c>
      <c r="T67" s="12"/>
      <c r="U67" s="61"/>
      <c r="V67" s="12"/>
      <c r="W67" s="61"/>
      <c r="X67" s="13"/>
      <c r="Y67" s="13"/>
      <c r="Z67" s="13"/>
    </row>
    <row r="68" spans="1:29">
      <c r="A68" s="14" t="s">
        <v>128</v>
      </c>
      <c r="B68" s="12">
        <v>1165.79</v>
      </c>
      <c r="C68" s="12"/>
      <c r="D68" s="14"/>
      <c r="E68" s="8">
        <v>44073</v>
      </c>
      <c r="F68" s="3"/>
      <c r="G68" s="59"/>
      <c r="H68" s="3"/>
      <c r="I68" s="3"/>
      <c r="J68" s="12"/>
      <c r="K68" s="61"/>
      <c r="L68" s="12">
        <v>1165.79</v>
      </c>
      <c r="M68" s="61">
        <v>1165</v>
      </c>
      <c r="N68" s="12"/>
      <c r="O68" s="12"/>
      <c r="P68" s="12"/>
      <c r="Q68" s="12"/>
      <c r="R68" s="12"/>
      <c r="S68" s="61"/>
      <c r="T68" s="12"/>
      <c r="U68" s="61"/>
      <c r="V68" s="12"/>
      <c r="W68" s="61"/>
      <c r="X68" s="13"/>
      <c r="Y68" s="13"/>
      <c r="Z68" s="13"/>
    </row>
    <row r="69" spans="1:29" s="13" customFormat="1">
      <c r="A69" s="14" t="s">
        <v>150</v>
      </c>
      <c r="B69" s="12">
        <v>14165.67</v>
      </c>
      <c r="C69" s="12"/>
      <c r="D69" s="14"/>
      <c r="E69" s="8">
        <v>45338</v>
      </c>
      <c r="F69" s="12"/>
      <c r="G69" s="61"/>
      <c r="H69" s="83"/>
      <c r="I69" s="85"/>
      <c r="J69" s="12"/>
      <c r="K69" s="61"/>
      <c r="L69" s="12"/>
      <c r="M69" s="61"/>
      <c r="N69" s="12"/>
      <c r="O69" s="12"/>
      <c r="P69" s="12"/>
      <c r="Q69" s="12"/>
      <c r="R69" s="12"/>
      <c r="S69" s="61"/>
      <c r="T69" s="12"/>
      <c r="U69" s="61"/>
      <c r="V69" s="12">
        <f>B69</f>
        <v>14165.67</v>
      </c>
      <c r="W69" s="61">
        <v>25414</v>
      </c>
      <c r="X69" s="98" t="s">
        <v>237</v>
      </c>
    </row>
    <row r="70" spans="1:29" s="13" customFormat="1">
      <c r="A70" s="14" t="s">
        <v>151</v>
      </c>
      <c r="B70" s="12">
        <v>128.41</v>
      </c>
      <c r="C70" s="12"/>
      <c r="D70" s="14"/>
      <c r="E70" s="8">
        <v>45338</v>
      </c>
      <c r="F70" s="3"/>
      <c r="G70" s="59"/>
      <c r="H70" s="84"/>
      <c r="I70" s="87"/>
      <c r="J70" s="12"/>
      <c r="K70" s="61"/>
      <c r="L70" s="12"/>
      <c r="M70" s="61"/>
      <c r="N70" s="12"/>
      <c r="O70" s="12"/>
      <c r="P70" s="12">
        <f>B70</f>
        <v>128.41</v>
      </c>
      <c r="Q70" s="12">
        <v>266</v>
      </c>
      <c r="R70" s="12"/>
      <c r="S70" s="61"/>
      <c r="T70" s="12"/>
      <c r="U70" s="61"/>
      <c r="V70" s="83">
        <v>111</v>
      </c>
      <c r="W70" s="86"/>
      <c r="X70" s="98" t="s">
        <v>237</v>
      </c>
    </row>
    <row r="71" spans="1:29">
      <c r="A71" s="14" t="s">
        <v>50</v>
      </c>
      <c r="B71" s="12">
        <v>101946.97</v>
      </c>
      <c r="C71" s="12"/>
      <c r="D71" s="14"/>
      <c r="E71" s="8">
        <v>44073</v>
      </c>
      <c r="F71" s="3"/>
      <c r="G71" s="59"/>
      <c r="H71" s="3"/>
      <c r="I71" s="3"/>
      <c r="J71" s="12"/>
      <c r="K71" s="61"/>
      <c r="L71" s="12"/>
      <c r="M71" s="61"/>
      <c r="N71" s="12"/>
      <c r="O71" s="12"/>
      <c r="P71" s="12"/>
      <c r="Q71" s="12"/>
      <c r="R71" s="12"/>
      <c r="S71" s="61"/>
      <c r="T71" s="12"/>
      <c r="U71" s="61"/>
      <c r="V71" s="12">
        <v>101946</v>
      </c>
      <c r="W71" s="61"/>
      <c r="X71" s="43" t="s">
        <v>61</v>
      </c>
      <c r="Z71" s="41" t="s">
        <v>74</v>
      </c>
      <c r="AA71" s="23" t="s">
        <v>51</v>
      </c>
      <c r="AB71" s="13"/>
    </row>
    <row r="72" spans="1:29" s="13" customFormat="1">
      <c r="A72" s="14" t="s">
        <v>179</v>
      </c>
      <c r="B72" s="12">
        <v>83691</v>
      </c>
      <c r="C72" s="12"/>
      <c r="D72" s="14"/>
      <c r="E72" s="8"/>
      <c r="F72" s="3"/>
      <c r="G72" s="59"/>
      <c r="H72" s="3"/>
      <c r="I72" s="3"/>
      <c r="J72" s="12"/>
      <c r="K72" s="61"/>
      <c r="L72" s="12"/>
      <c r="M72" s="61"/>
      <c r="N72" s="12"/>
      <c r="O72" s="12"/>
      <c r="P72" s="12"/>
      <c r="Q72" s="12"/>
      <c r="R72" s="12"/>
      <c r="S72" s="61"/>
      <c r="T72" s="12"/>
      <c r="U72" s="61"/>
      <c r="V72" s="12">
        <v>83691</v>
      </c>
      <c r="W72" s="61"/>
      <c r="X72" s="90"/>
      <c r="Z72" s="91"/>
      <c r="AA72" s="23" t="s">
        <v>52</v>
      </c>
    </row>
    <row r="73" spans="1:29" s="13" customFormat="1">
      <c r="A73" s="14" t="s">
        <v>180</v>
      </c>
      <c r="B73" s="12">
        <v>33199</v>
      </c>
      <c r="C73" s="12"/>
      <c r="D73" s="14"/>
      <c r="E73" s="8"/>
      <c r="F73" s="3"/>
      <c r="G73" s="59"/>
      <c r="H73" s="3"/>
      <c r="I73" s="3"/>
      <c r="J73" s="12"/>
      <c r="K73" s="61"/>
      <c r="L73" s="12"/>
      <c r="M73" s="61"/>
      <c r="N73" s="12"/>
      <c r="O73" s="12"/>
      <c r="P73" s="12"/>
      <c r="Q73" s="12"/>
      <c r="R73" s="12"/>
      <c r="S73" s="61"/>
      <c r="T73" s="12"/>
      <c r="U73" s="61"/>
      <c r="V73" s="12">
        <v>33199</v>
      </c>
      <c r="W73" s="61"/>
      <c r="X73" s="90"/>
      <c r="Z73" s="91"/>
      <c r="AA73" s="23" t="s">
        <v>53</v>
      </c>
    </row>
    <row r="74" spans="1:29">
      <c r="A74" s="14" t="s">
        <v>103</v>
      </c>
      <c r="B74" s="12">
        <v>32940.769999999997</v>
      </c>
      <c r="C74" s="12"/>
      <c r="D74" s="14" t="s">
        <v>26</v>
      </c>
      <c r="E74" s="8">
        <v>45127</v>
      </c>
      <c r="F74" s="3"/>
      <c r="G74" s="59"/>
      <c r="H74" s="3"/>
      <c r="I74" s="3"/>
      <c r="J74" s="12"/>
      <c r="K74" s="61"/>
      <c r="L74" s="12"/>
      <c r="M74" s="61"/>
      <c r="N74" s="12"/>
      <c r="O74" s="12"/>
      <c r="P74" s="12"/>
      <c r="Q74" s="12"/>
      <c r="R74" s="12"/>
      <c r="S74" s="61"/>
      <c r="T74" s="12"/>
      <c r="U74" s="61"/>
      <c r="V74" s="12">
        <v>32940.769999999997</v>
      </c>
      <c r="W74" s="12">
        <v>32940</v>
      </c>
      <c r="X74" s="15"/>
      <c r="Y74" s="13"/>
      <c r="AA74" s="23" t="s">
        <v>54</v>
      </c>
      <c r="AB74" s="13"/>
    </row>
    <row r="75" spans="1:29">
      <c r="A75" s="14" t="s">
        <v>104</v>
      </c>
      <c r="B75" s="12">
        <v>31000.12</v>
      </c>
      <c r="C75" s="12"/>
      <c r="D75" s="14"/>
      <c r="E75" s="8">
        <v>45127</v>
      </c>
      <c r="F75" s="3"/>
      <c r="G75" s="59"/>
      <c r="H75" s="3"/>
      <c r="I75" s="3"/>
      <c r="J75" s="12"/>
      <c r="K75" s="61"/>
      <c r="L75" s="12"/>
      <c r="M75" s="61"/>
      <c r="N75" s="12"/>
      <c r="O75" s="12"/>
      <c r="P75" s="12"/>
      <c r="Q75" s="12"/>
      <c r="R75" s="12"/>
      <c r="S75" s="61"/>
      <c r="T75" s="12"/>
      <c r="U75" s="61"/>
      <c r="V75" s="12">
        <v>31000.12</v>
      </c>
      <c r="W75" s="12">
        <v>31000</v>
      </c>
      <c r="X75" s="15"/>
      <c r="AA75" s="16"/>
      <c r="AB75" s="13"/>
      <c r="AC75" s="13"/>
    </row>
    <row r="76" spans="1:29" s="13" customFormat="1">
      <c r="A76" s="14" t="s">
        <v>236</v>
      </c>
      <c r="B76" s="3">
        <v>12339.22</v>
      </c>
      <c r="C76" s="12"/>
      <c r="D76" s="14"/>
      <c r="E76" s="102">
        <v>45297</v>
      </c>
      <c r="F76" s="3"/>
      <c r="G76" s="59"/>
      <c r="H76" s="3"/>
      <c r="I76" s="3"/>
      <c r="J76" s="83"/>
      <c r="K76" s="85"/>
      <c r="L76" s="3"/>
      <c r="M76" s="59"/>
      <c r="N76" s="3"/>
      <c r="O76" s="3"/>
      <c r="P76" s="3"/>
      <c r="Q76" s="3"/>
      <c r="R76" s="3"/>
      <c r="S76" s="59"/>
      <c r="T76" s="3"/>
      <c r="U76" s="59"/>
      <c r="V76" s="3">
        <f>B76</f>
        <v>12339.22</v>
      </c>
      <c r="W76" s="59">
        <v>141587</v>
      </c>
      <c r="X76" s="1" t="s">
        <v>115</v>
      </c>
      <c r="Z76" s="33" t="s">
        <v>233</v>
      </c>
      <c r="AA76" s="16"/>
    </row>
    <row r="77" spans="1:29" s="13" customFormat="1">
      <c r="A77" s="14" t="s">
        <v>228</v>
      </c>
      <c r="B77" s="3">
        <v>124.08</v>
      </c>
      <c r="C77" s="12"/>
      <c r="D77" s="14"/>
      <c r="E77" s="102">
        <v>45297</v>
      </c>
      <c r="F77" s="3">
        <f>B77</f>
        <v>124.08</v>
      </c>
      <c r="G77" s="59">
        <v>2856</v>
      </c>
      <c r="H77" s="3"/>
      <c r="I77" s="3"/>
      <c r="J77" s="83"/>
      <c r="K77" s="85"/>
      <c r="L77" s="3"/>
      <c r="M77" s="59"/>
      <c r="N77" s="3"/>
      <c r="O77" s="59"/>
      <c r="P77" s="3"/>
      <c r="Q77" s="3"/>
      <c r="R77" s="3"/>
      <c r="S77" s="59"/>
      <c r="T77" s="3"/>
      <c r="U77" s="59"/>
      <c r="V77" s="3"/>
      <c r="W77" s="59"/>
      <c r="X77" s="1" t="s">
        <v>115</v>
      </c>
      <c r="Z77" s="33" t="s">
        <v>235</v>
      </c>
    </row>
    <row r="78" spans="1:29" s="13" customFormat="1">
      <c r="A78" s="14" t="s">
        <v>229</v>
      </c>
      <c r="B78" s="3">
        <v>1272.5</v>
      </c>
      <c r="C78" s="12"/>
      <c r="D78" s="14"/>
      <c r="E78" s="102">
        <v>45297</v>
      </c>
      <c r="F78" s="3">
        <f t="shared" ref="F78:F79" si="1">B78</f>
        <v>1272.5</v>
      </c>
      <c r="G78" s="59">
        <v>28643</v>
      </c>
      <c r="H78" s="3"/>
      <c r="I78" s="3"/>
      <c r="J78" s="83"/>
      <c r="K78" s="85"/>
      <c r="L78" s="3"/>
      <c r="M78" s="59"/>
      <c r="N78" s="3"/>
      <c r="O78" s="59"/>
      <c r="P78" s="3"/>
      <c r="Q78" s="3"/>
      <c r="R78" s="3"/>
      <c r="S78" s="59"/>
      <c r="T78" s="3"/>
      <c r="U78" s="59"/>
      <c r="V78" s="3"/>
      <c r="W78" s="59"/>
      <c r="X78" s="1" t="s">
        <v>115</v>
      </c>
      <c r="Z78" s="33" t="s">
        <v>235</v>
      </c>
    </row>
    <row r="79" spans="1:29" s="13" customFormat="1">
      <c r="A79" s="14" t="s">
        <v>230</v>
      </c>
      <c r="B79" s="3">
        <v>680.51</v>
      </c>
      <c r="C79" s="12"/>
      <c r="D79" s="14"/>
      <c r="E79" s="102">
        <v>45297</v>
      </c>
      <c r="F79" s="3">
        <f t="shared" si="1"/>
        <v>680.51</v>
      </c>
      <c r="G79" s="59">
        <v>14957</v>
      </c>
      <c r="H79" s="3"/>
      <c r="I79" s="3"/>
      <c r="J79" s="83"/>
      <c r="K79" s="85"/>
      <c r="L79" s="3"/>
      <c r="M79" s="59"/>
      <c r="N79" s="3"/>
      <c r="O79" s="59"/>
      <c r="P79" s="3"/>
      <c r="Q79" s="3"/>
      <c r="R79" s="3"/>
      <c r="S79" s="59"/>
      <c r="T79" s="3"/>
      <c r="U79" s="59"/>
      <c r="V79" s="3"/>
      <c r="W79" s="59"/>
      <c r="X79" s="1" t="s">
        <v>115</v>
      </c>
      <c r="Z79" s="33" t="s">
        <v>235</v>
      </c>
    </row>
    <row r="80" spans="1:29" s="13" customFormat="1">
      <c r="A80" s="14" t="s">
        <v>99</v>
      </c>
      <c r="B80" s="105">
        <v>12896.15</v>
      </c>
      <c r="C80" s="12"/>
      <c r="D80" s="14"/>
      <c r="E80" s="8">
        <v>45130</v>
      </c>
      <c r="F80" s="3"/>
      <c r="G80" s="59"/>
      <c r="H80" s="45"/>
      <c r="I80" s="45"/>
      <c r="J80" s="83"/>
      <c r="K80" s="85"/>
      <c r="L80" s="40"/>
      <c r="M80" s="63"/>
      <c r="N80" s="40"/>
      <c r="O80" s="63"/>
      <c r="P80" s="40"/>
      <c r="Q80" s="40"/>
      <c r="R80" s="40"/>
      <c r="S80" s="63"/>
      <c r="T80" s="105">
        <f>B80</f>
        <v>12896.15</v>
      </c>
      <c r="U80" s="106">
        <v>67661</v>
      </c>
      <c r="V80" s="40"/>
      <c r="W80" s="63"/>
      <c r="X80" s="39"/>
      <c r="Y80" s="1"/>
      <c r="AA80" s="35"/>
    </row>
    <row r="81" spans="1:28">
      <c r="A81" s="14" t="s">
        <v>116</v>
      </c>
      <c r="B81" s="12">
        <v>70612</v>
      </c>
      <c r="C81" s="12"/>
      <c r="D81" s="14"/>
      <c r="E81" s="8">
        <v>45338</v>
      </c>
      <c r="F81" s="3"/>
      <c r="G81" s="59"/>
      <c r="H81" s="3"/>
      <c r="I81" s="3"/>
      <c r="J81" s="40"/>
      <c r="K81" s="63"/>
      <c r="L81" s="12">
        <v>20411.11</v>
      </c>
      <c r="M81" s="61">
        <v>20411</v>
      </c>
      <c r="N81" s="12">
        <f>B81-L81</f>
        <v>50200.89</v>
      </c>
      <c r="O81" s="61">
        <f>N81</f>
        <v>50200.89</v>
      </c>
      <c r="P81" s="40"/>
      <c r="Q81" s="40"/>
      <c r="R81" s="40"/>
      <c r="S81" s="63"/>
      <c r="T81" s="40"/>
      <c r="U81" s="63"/>
      <c r="V81" s="40"/>
      <c r="W81" s="63"/>
      <c r="X81" s="16"/>
      <c r="AA81" s="13"/>
    </row>
    <row r="82" spans="1:28">
      <c r="A82" s="14" t="s">
        <v>46</v>
      </c>
      <c r="B82" s="12">
        <v>5000</v>
      </c>
      <c r="C82" s="12"/>
      <c r="D82" s="14"/>
      <c r="E82" s="8">
        <v>44073</v>
      </c>
      <c r="F82" s="84"/>
      <c r="G82" s="84"/>
      <c r="H82" s="84"/>
      <c r="I82" s="84"/>
      <c r="J82" s="12"/>
      <c r="K82" s="61"/>
      <c r="L82" s="61"/>
      <c r="M82" s="61"/>
      <c r="N82" s="61"/>
      <c r="O82" s="61"/>
      <c r="P82" s="12"/>
      <c r="Q82" s="12"/>
      <c r="R82" s="12"/>
      <c r="S82" s="61"/>
      <c r="T82" s="12"/>
      <c r="U82" s="61"/>
      <c r="V82" s="3">
        <v>5000</v>
      </c>
      <c r="W82" s="59">
        <v>5000</v>
      </c>
      <c r="X82" s="16"/>
    </row>
    <row r="83" spans="1:28">
      <c r="A83" s="14" t="s">
        <v>45</v>
      </c>
      <c r="B83" s="12">
        <v>3000</v>
      </c>
      <c r="C83" s="12"/>
      <c r="D83" s="14"/>
      <c r="E83" s="8">
        <v>44073</v>
      </c>
      <c r="F83" s="3"/>
      <c r="G83" s="59"/>
      <c r="H83" s="3"/>
      <c r="I83" s="3"/>
      <c r="J83" s="40"/>
      <c r="K83" s="63"/>
      <c r="L83" s="12">
        <v>3000</v>
      </c>
      <c r="M83" s="61">
        <v>3000</v>
      </c>
      <c r="N83" s="12"/>
      <c r="O83" s="61"/>
      <c r="P83" s="40"/>
      <c r="Q83" s="40"/>
      <c r="R83" s="40"/>
      <c r="S83" s="63"/>
      <c r="T83" s="40"/>
      <c r="U83" s="63"/>
      <c r="V83" s="40"/>
      <c r="W83" s="63"/>
      <c r="X83" s="16"/>
    </row>
    <row r="84" spans="1:28">
      <c r="A84" s="14" t="s">
        <v>49</v>
      </c>
      <c r="B84" s="12">
        <v>804.43</v>
      </c>
      <c r="C84" s="12"/>
      <c r="D84" s="14"/>
      <c r="E84" s="8">
        <v>45130</v>
      </c>
      <c r="F84" s="3"/>
      <c r="G84" s="59"/>
      <c r="H84" s="3"/>
      <c r="I84" s="3"/>
      <c r="J84" s="40"/>
      <c r="K84" s="63"/>
      <c r="L84" s="83"/>
      <c r="M84" s="86"/>
      <c r="N84" s="12"/>
      <c r="O84" s="61"/>
      <c r="P84" s="40"/>
      <c r="Q84" s="40"/>
      <c r="R84" s="40"/>
      <c r="S84" s="63"/>
      <c r="T84" s="73">
        <v>804.43</v>
      </c>
      <c r="U84" s="92">
        <v>2451</v>
      </c>
      <c r="V84" s="40"/>
      <c r="W84" s="63"/>
      <c r="X84" s="16"/>
    </row>
    <row r="85" spans="1:28" s="13" customFormat="1">
      <c r="A85" s="14" t="s">
        <v>223</v>
      </c>
      <c r="B85" s="12">
        <v>1653.82</v>
      </c>
      <c r="C85" s="12"/>
      <c r="D85" s="14"/>
      <c r="E85" s="102">
        <v>45297</v>
      </c>
      <c r="F85" s="3">
        <f>B85</f>
        <v>1653.82</v>
      </c>
      <c r="G85" s="59">
        <v>37368</v>
      </c>
      <c r="H85" s="3"/>
      <c r="I85" s="3"/>
      <c r="J85" s="84"/>
      <c r="K85" s="87"/>
      <c r="L85" s="12"/>
      <c r="M85" s="61"/>
      <c r="N85" s="12"/>
      <c r="O85" s="61"/>
      <c r="P85" s="12"/>
      <c r="Q85" s="12"/>
      <c r="R85" s="40"/>
      <c r="S85" s="63"/>
      <c r="T85" s="73"/>
      <c r="U85" s="92"/>
      <c r="V85" s="73"/>
      <c r="W85" s="92"/>
      <c r="X85" s="33" t="s">
        <v>235</v>
      </c>
    </row>
    <row r="86" spans="1:28" s="13" customFormat="1">
      <c r="A86" s="14" t="s">
        <v>224</v>
      </c>
      <c r="B86" s="12">
        <v>363.25</v>
      </c>
      <c r="C86" s="12"/>
      <c r="D86" s="14"/>
      <c r="E86" s="102">
        <v>45297</v>
      </c>
      <c r="F86" s="3">
        <f>B86</f>
        <v>363.25</v>
      </c>
      <c r="G86" s="59">
        <v>8207</v>
      </c>
      <c r="H86" s="3"/>
      <c r="I86" s="3"/>
      <c r="J86" s="84"/>
      <c r="K86" s="87"/>
      <c r="L86" s="12"/>
      <c r="M86" s="61"/>
      <c r="N86" s="12"/>
      <c r="O86" s="61"/>
      <c r="P86" s="12"/>
      <c r="Q86" s="12"/>
      <c r="R86" s="40"/>
      <c r="S86" s="63"/>
      <c r="T86" s="73"/>
      <c r="U86" s="92"/>
      <c r="V86" s="73"/>
      <c r="W86" s="92"/>
      <c r="X86" s="33" t="s">
        <v>235</v>
      </c>
    </row>
    <row r="87" spans="1:28" s="13" customFormat="1">
      <c r="A87" s="14" t="s">
        <v>225</v>
      </c>
      <c r="B87" s="12">
        <v>24.05</v>
      </c>
      <c r="C87" s="12"/>
      <c r="D87" s="14"/>
      <c r="E87" s="102">
        <v>45297</v>
      </c>
      <c r="F87" s="3">
        <f>B87</f>
        <v>24.05</v>
      </c>
      <c r="G87" s="59">
        <v>543</v>
      </c>
      <c r="H87" s="3"/>
      <c r="I87" s="3"/>
      <c r="J87" s="84"/>
      <c r="K87" s="87"/>
      <c r="L87" s="12"/>
      <c r="M87" s="61"/>
      <c r="N87" s="12"/>
      <c r="O87" s="61"/>
      <c r="P87" s="12"/>
      <c r="Q87" s="12"/>
      <c r="R87" s="40"/>
      <c r="S87" s="63"/>
      <c r="T87" s="73"/>
      <c r="U87" s="92"/>
      <c r="V87" s="73"/>
      <c r="W87" s="92"/>
      <c r="X87" s="33" t="s">
        <v>235</v>
      </c>
    </row>
    <row r="88" spans="1:28" s="13" customFormat="1">
      <c r="A88" s="14" t="s">
        <v>226</v>
      </c>
      <c r="B88" s="12">
        <v>1172.55</v>
      </c>
      <c r="C88" s="12"/>
      <c r="D88" s="14"/>
      <c r="E88" s="102">
        <v>45297</v>
      </c>
      <c r="F88" s="3">
        <f t="shared" ref="F88:F90" si="2">B88</f>
        <v>1172.55</v>
      </c>
      <c r="G88" s="59">
        <v>4898</v>
      </c>
      <c r="H88" s="3"/>
      <c r="I88" s="3"/>
      <c r="J88" s="3"/>
      <c r="K88" s="3"/>
      <c r="L88" s="12"/>
      <c r="M88" s="61"/>
      <c r="N88" s="12"/>
      <c r="O88" s="61"/>
      <c r="P88" s="12"/>
      <c r="Q88" s="12"/>
      <c r="R88" s="40"/>
      <c r="S88" s="63"/>
      <c r="T88" s="73"/>
      <c r="U88" s="92"/>
      <c r="V88" s="73"/>
      <c r="W88" s="92"/>
      <c r="X88" s="33" t="s">
        <v>235</v>
      </c>
    </row>
    <row r="89" spans="1:28" s="13" customFormat="1">
      <c r="A89" s="14" t="s">
        <v>210</v>
      </c>
      <c r="B89" s="12">
        <v>681.6</v>
      </c>
      <c r="C89" s="12"/>
      <c r="D89" s="14"/>
      <c r="E89" s="102">
        <v>45297</v>
      </c>
      <c r="F89" s="3">
        <f t="shared" si="2"/>
        <v>681.6</v>
      </c>
      <c r="G89" s="59">
        <v>2847</v>
      </c>
      <c r="H89" s="3"/>
      <c r="I89" s="3"/>
      <c r="J89" s="3"/>
      <c r="K89" s="3"/>
      <c r="L89" s="12"/>
      <c r="M89" s="61"/>
      <c r="N89" s="12"/>
      <c r="O89" s="61"/>
      <c r="P89" s="12"/>
      <c r="Q89" s="12"/>
      <c r="R89" s="40"/>
      <c r="S89" s="63"/>
      <c r="T89" s="73"/>
      <c r="U89" s="92"/>
      <c r="V89" s="73"/>
      <c r="W89" s="92"/>
      <c r="X89" s="33" t="s">
        <v>235</v>
      </c>
    </row>
    <row r="90" spans="1:28" s="13" customFormat="1">
      <c r="A90" s="14" t="s">
        <v>227</v>
      </c>
      <c r="B90" s="12">
        <v>478.2</v>
      </c>
      <c r="C90" s="12"/>
      <c r="D90" s="14"/>
      <c r="E90" s="102">
        <v>45297</v>
      </c>
      <c r="F90" s="3">
        <f t="shared" si="2"/>
        <v>478.2</v>
      </c>
      <c r="G90" s="59">
        <v>1997</v>
      </c>
      <c r="H90" s="3"/>
      <c r="I90" s="3"/>
      <c r="J90" s="3"/>
      <c r="K90" s="3"/>
      <c r="L90" s="12"/>
      <c r="M90" s="12"/>
      <c r="N90" s="12"/>
      <c r="O90" s="61"/>
      <c r="P90" s="12"/>
      <c r="Q90" s="12"/>
      <c r="R90" s="40"/>
      <c r="S90" s="63"/>
      <c r="T90" s="73"/>
      <c r="U90" s="92"/>
      <c r="V90" s="73"/>
      <c r="W90" s="92"/>
      <c r="X90" s="33" t="s">
        <v>235</v>
      </c>
    </row>
    <row r="91" spans="1:28">
      <c r="A91" s="14" t="s">
        <v>64</v>
      </c>
      <c r="B91" s="12">
        <v>4679.3</v>
      </c>
      <c r="C91" s="12"/>
      <c r="D91" s="14"/>
      <c r="E91" s="8">
        <v>45338</v>
      </c>
      <c r="F91" s="3"/>
      <c r="G91" s="59"/>
      <c r="H91" s="12"/>
      <c r="I91" s="12"/>
      <c r="J91" s="12">
        <f>B91</f>
        <v>4679.3</v>
      </c>
      <c r="K91" s="61">
        <v>10173</v>
      </c>
      <c r="L91" s="12"/>
      <c r="M91" s="12"/>
      <c r="N91" s="12"/>
      <c r="O91" s="61"/>
      <c r="P91" s="12"/>
      <c r="Q91" s="12"/>
      <c r="R91" s="12"/>
      <c r="S91" s="61"/>
      <c r="T91" s="12"/>
      <c r="U91" s="61"/>
      <c r="V91" s="12"/>
      <c r="W91" s="61"/>
      <c r="X91" s="33" t="s">
        <v>233</v>
      </c>
    </row>
    <row r="92" spans="1:28">
      <c r="A92" s="14" t="s">
        <v>65</v>
      </c>
      <c r="B92" s="12">
        <v>951.82</v>
      </c>
      <c r="C92" s="12"/>
      <c r="D92" s="14"/>
      <c r="E92" s="8">
        <v>45338</v>
      </c>
      <c r="F92" s="3"/>
      <c r="G92" s="59"/>
      <c r="H92" s="3"/>
      <c r="I92" s="3"/>
      <c r="J92" s="12">
        <f>B92</f>
        <v>951.82</v>
      </c>
      <c r="K92" s="59">
        <v>1821</v>
      </c>
      <c r="L92" s="3"/>
      <c r="M92" s="3"/>
      <c r="N92" s="3"/>
      <c r="O92" s="59"/>
      <c r="P92" s="3"/>
      <c r="Q92" s="3"/>
      <c r="R92" s="3"/>
      <c r="S92" s="59"/>
      <c r="T92" s="3"/>
      <c r="U92" s="59"/>
      <c r="V92" s="3"/>
      <c r="W92" s="59"/>
      <c r="X92" s="33" t="s">
        <v>233</v>
      </c>
    </row>
    <row r="93" spans="1:28">
      <c r="A93" s="14" t="s">
        <v>67</v>
      </c>
      <c r="B93" s="12">
        <v>3500</v>
      </c>
      <c r="C93" s="12"/>
      <c r="D93" s="14"/>
      <c r="E93" s="8">
        <v>45157</v>
      </c>
      <c r="F93" s="3"/>
      <c r="G93" s="59"/>
      <c r="H93" s="3"/>
      <c r="I93" s="3"/>
      <c r="J93" s="12"/>
      <c r="K93" s="61"/>
      <c r="L93" s="12"/>
      <c r="M93" s="12"/>
      <c r="N93" s="12">
        <v>3500</v>
      </c>
      <c r="O93" s="61">
        <v>3500</v>
      </c>
      <c r="P93" s="12"/>
      <c r="Q93" s="12"/>
      <c r="R93" s="12"/>
      <c r="S93" s="61"/>
      <c r="T93" s="12"/>
      <c r="U93" s="61"/>
      <c r="V93" s="12"/>
      <c r="W93" s="61"/>
    </row>
    <row r="94" spans="1:28">
      <c r="A94" s="10"/>
      <c r="B94" s="12"/>
      <c r="C94" s="11"/>
      <c r="D94" s="10"/>
      <c r="E94" s="8"/>
      <c r="F94" s="6"/>
      <c r="G94" s="68"/>
      <c r="H94" s="6"/>
      <c r="I94" s="6"/>
      <c r="J94" s="12"/>
      <c r="K94" s="61"/>
      <c r="L94" s="12"/>
      <c r="M94" s="12"/>
      <c r="N94" s="12"/>
      <c r="O94" s="12"/>
      <c r="P94" s="12"/>
      <c r="Q94" s="12"/>
      <c r="R94" s="12"/>
      <c r="S94" s="61"/>
      <c r="T94" s="12"/>
      <c r="U94" s="61"/>
      <c r="V94" s="12"/>
      <c r="W94" s="61"/>
    </row>
    <row r="95" spans="1:28">
      <c r="D95" s="134" t="s">
        <v>172</v>
      </c>
      <c r="E95" s="135"/>
      <c r="F95" s="26">
        <f t="shared" ref="F95:Q95" si="3">SUM(F4:F94)</f>
        <v>66313.110000000015</v>
      </c>
      <c r="G95" s="75">
        <f t="shared" si="3"/>
        <v>273397.62</v>
      </c>
      <c r="H95" s="26">
        <f t="shared" si="3"/>
        <v>0</v>
      </c>
      <c r="I95" s="26">
        <f t="shared" si="3"/>
        <v>0</v>
      </c>
      <c r="J95" s="26">
        <f t="shared" si="3"/>
        <v>8238.75</v>
      </c>
      <c r="K95" s="75">
        <f t="shared" si="3"/>
        <v>22194</v>
      </c>
      <c r="L95" s="26">
        <f t="shared" si="3"/>
        <v>24576.9</v>
      </c>
      <c r="M95" s="75">
        <f t="shared" si="3"/>
        <v>24576</v>
      </c>
      <c r="N95" s="26">
        <f t="shared" si="3"/>
        <v>53700.89</v>
      </c>
      <c r="O95" s="75">
        <f t="shared" si="3"/>
        <v>53700.89</v>
      </c>
      <c r="P95" s="26">
        <f t="shared" si="3"/>
        <v>7220.5499999999993</v>
      </c>
      <c r="Q95" s="75">
        <f t="shared" si="3"/>
        <v>15532</v>
      </c>
      <c r="R95" s="26">
        <f t="shared" ref="R95" si="4">SUM(R4:R94)</f>
        <v>8412.36</v>
      </c>
      <c r="S95" s="75">
        <f t="shared" ref="S95" si="5">SUM(S4:S94)</f>
        <v>40565</v>
      </c>
      <c r="T95" s="26">
        <f t="shared" ref="T95" si="6">SUM(T4:T94)</f>
        <v>16610.22</v>
      </c>
      <c r="U95" s="75">
        <f t="shared" ref="U95" si="7">SUM(U4:U94)</f>
        <v>104622</v>
      </c>
      <c r="V95" s="26"/>
      <c r="W95" s="26"/>
      <c r="AB95" s="31">
        <f>SUM(AB4:AB94)</f>
        <v>0</v>
      </c>
    </row>
    <row r="96" spans="1:28">
      <c r="H96" s="109">
        <f>F95+H95</f>
        <v>66313.110000000015</v>
      </c>
      <c r="I96" s="110">
        <f>G95+I95</f>
        <v>273397.62</v>
      </c>
      <c r="J96" s="109">
        <f>H96+J95</f>
        <v>74551.860000000015</v>
      </c>
      <c r="K96" s="110">
        <f>I96+K95</f>
        <v>295591.62</v>
      </c>
      <c r="L96" s="109">
        <f>J96+L95</f>
        <v>99128.760000000009</v>
      </c>
      <c r="M96" s="110">
        <f>K96+M95</f>
        <v>320167.62</v>
      </c>
      <c r="N96" s="111">
        <f>L96+N95</f>
        <v>152829.65000000002</v>
      </c>
      <c r="O96" s="110">
        <f>M96+P95</f>
        <v>327388.17</v>
      </c>
      <c r="P96" s="109">
        <f t="shared" ref="P96:U96" si="8">N96+P95</f>
        <v>160050.20000000001</v>
      </c>
      <c r="Q96" s="110">
        <f t="shared" si="8"/>
        <v>342920.17</v>
      </c>
      <c r="R96" s="109">
        <f t="shared" si="8"/>
        <v>168462.56</v>
      </c>
      <c r="S96" s="110">
        <f t="shared" si="8"/>
        <v>383485.17</v>
      </c>
      <c r="T96" s="109">
        <f t="shared" si="8"/>
        <v>185072.78</v>
      </c>
      <c r="U96" s="110">
        <f t="shared" si="8"/>
        <v>488107.17</v>
      </c>
    </row>
    <row r="97" spans="1:28">
      <c r="M97" s="64"/>
      <c r="N97" s="64"/>
      <c r="O97" s="64"/>
      <c r="Q97" s="64"/>
      <c r="U97" s="64"/>
      <c r="V97" s="109">
        <f>T96+V18+V45+V47+V49+V51+V53+V55+V58+V70</f>
        <v>201420.58999999997</v>
      </c>
      <c r="W97" s="110">
        <f>U96+W18+W45+W47+W49+W51+W53+W55+W58+W70</f>
        <v>504342.82</v>
      </c>
    </row>
    <row r="98" spans="1:28">
      <c r="G98" s="1"/>
      <c r="K98" s="1"/>
      <c r="M98" s="64"/>
      <c r="N98" s="64"/>
      <c r="O98" s="64"/>
      <c r="Q98" s="64"/>
      <c r="U98" s="64"/>
    </row>
    <row r="99" spans="1:28" s="112" customFormat="1" ht="20.25">
      <c r="G99" s="113"/>
      <c r="K99" s="114"/>
      <c r="S99" s="114"/>
      <c r="V99" s="115">
        <f>V97+V19+V25</f>
        <v>225208.71999999997</v>
      </c>
      <c r="W99" s="116">
        <f>W97+W19+W25</f>
        <v>542170.82000000007</v>
      </c>
    </row>
    <row r="101" spans="1:28" s="79" customFormat="1" ht="30">
      <c r="G101" s="80"/>
      <c r="K101" s="81"/>
      <c r="S101" s="81"/>
      <c r="U101" s="107">
        <v>45326</v>
      </c>
      <c r="W101" s="108">
        <v>212255</v>
      </c>
      <c r="X101" s="82" t="s">
        <v>171</v>
      </c>
    </row>
    <row r="103" spans="1:28" ht="29.25" customHeight="1">
      <c r="U103" s="28" t="s">
        <v>76</v>
      </c>
      <c r="V103" s="29">
        <v>132189</v>
      </c>
      <c r="W103" s="74">
        <v>10598329</v>
      </c>
      <c r="X103" s="27" t="s">
        <v>75</v>
      </c>
      <c r="Z103" s="28"/>
      <c r="AA103" s="1" t="s">
        <v>77</v>
      </c>
    </row>
    <row r="104" spans="1:28" ht="34.5">
      <c r="B104" s="17"/>
      <c r="V104" s="32" t="s">
        <v>78</v>
      </c>
      <c r="Z104" s="34" t="s">
        <v>79</v>
      </c>
      <c r="AB104" s="32"/>
    </row>
    <row r="105" spans="1:28">
      <c r="A105" s="13"/>
      <c r="P105" s="13" t="s">
        <v>88</v>
      </c>
      <c r="V105" s="13"/>
    </row>
    <row r="106" spans="1:28">
      <c r="A106" s="13"/>
      <c r="H106" s="13"/>
      <c r="P106" s="13" t="s">
        <v>89</v>
      </c>
      <c r="V106" s="13"/>
    </row>
    <row r="107" spans="1:28">
      <c r="A107" s="13"/>
      <c r="F107" s="13" t="s">
        <v>155</v>
      </c>
    </row>
    <row r="108" spans="1:28">
      <c r="A108" s="13"/>
      <c r="H108" s="13" t="s">
        <v>117</v>
      </c>
    </row>
    <row r="109" spans="1:28">
      <c r="A109" s="13"/>
      <c r="F109" s="13" t="s">
        <v>93</v>
      </c>
    </row>
    <row r="110" spans="1:28">
      <c r="A110" s="13"/>
      <c r="H110" s="13" t="s">
        <v>94</v>
      </c>
    </row>
    <row r="111" spans="1:28">
      <c r="A111" s="13"/>
      <c r="J111" s="13" t="s">
        <v>121</v>
      </c>
    </row>
    <row r="112" spans="1:28">
      <c r="A112" s="13"/>
      <c r="H112" s="13" t="s">
        <v>68</v>
      </c>
    </row>
    <row r="113" spans="1:23">
      <c r="A113" s="13"/>
      <c r="J113" s="13" t="s">
        <v>118</v>
      </c>
    </row>
    <row r="114" spans="1:23">
      <c r="A114" s="13"/>
      <c r="H114" s="13" t="s">
        <v>119</v>
      </c>
    </row>
    <row r="115" spans="1:23">
      <c r="A115" s="13"/>
      <c r="H115" s="13" t="s">
        <v>21</v>
      </c>
      <c r="J115" s="13"/>
      <c r="K115" s="65"/>
      <c r="L115" s="13"/>
      <c r="M115" s="13"/>
      <c r="N115" s="13"/>
      <c r="O115" s="13"/>
      <c r="P115" s="13"/>
      <c r="Q115" s="13"/>
      <c r="R115" s="13"/>
      <c r="S115" s="65"/>
      <c r="T115" s="13"/>
      <c r="U115" s="13"/>
      <c r="V115" s="13"/>
      <c r="W115" s="65"/>
    </row>
    <row r="116" spans="1:23">
      <c r="A116" s="13"/>
      <c r="J116" s="13" t="s">
        <v>42</v>
      </c>
      <c r="K116" s="65"/>
      <c r="L116" s="13"/>
      <c r="M116" s="13"/>
      <c r="N116" s="13"/>
      <c r="O116" s="13"/>
      <c r="P116" s="13"/>
      <c r="Q116" s="13"/>
      <c r="R116" s="13"/>
      <c r="S116" s="65"/>
      <c r="T116" s="13"/>
      <c r="U116" s="13"/>
      <c r="V116" s="13"/>
      <c r="W116" s="65"/>
    </row>
    <row r="117" spans="1:23">
      <c r="A117" s="13"/>
      <c r="J117" s="13" t="s">
        <v>139</v>
      </c>
    </row>
    <row r="118" spans="1:23">
      <c r="A118" s="13"/>
      <c r="J118" s="13" t="s">
        <v>135</v>
      </c>
    </row>
    <row r="119" spans="1:23">
      <c r="A119" s="13"/>
      <c r="J119" s="13" t="s">
        <v>41</v>
      </c>
    </row>
    <row r="120" spans="1:23" s="13" customFormat="1" ht="15" customHeight="1">
      <c r="G120" s="15"/>
      <c r="J120" s="13" t="s">
        <v>173</v>
      </c>
      <c r="K120" s="65"/>
      <c r="S120" s="65"/>
      <c r="W120" s="65"/>
    </row>
    <row r="121" spans="1:23">
      <c r="A121" s="13"/>
      <c r="F121" s="13" t="s">
        <v>122</v>
      </c>
      <c r="J121" s="13"/>
    </row>
    <row r="122" spans="1:23">
      <c r="A122" s="13"/>
      <c r="J122" s="99" t="s">
        <v>40</v>
      </c>
      <c r="K122" s="100"/>
      <c r="L122" s="99"/>
      <c r="M122" s="99"/>
      <c r="N122" s="101" t="s">
        <v>238</v>
      </c>
      <c r="O122" s="99"/>
      <c r="P122" s="104" t="s">
        <v>239</v>
      </c>
    </row>
    <row r="123" spans="1:23">
      <c r="A123" s="13"/>
      <c r="J123" s="99" t="s">
        <v>136</v>
      </c>
      <c r="K123" s="100"/>
      <c r="L123" s="99"/>
      <c r="M123" s="99"/>
      <c r="N123" s="101" t="s">
        <v>238</v>
      </c>
      <c r="O123" s="99"/>
      <c r="P123" s="104" t="s">
        <v>240</v>
      </c>
    </row>
    <row r="124" spans="1:23">
      <c r="A124" s="13"/>
      <c r="F124" s="13" t="s">
        <v>183</v>
      </c>
      <c r="J124" s="13"/>
    </row>
    <row r="125" spans="1:23">
      <c r="A125" s="13"/>
      <c r="F125" s="13" t="s">
        <v>182</v>
      </c>
      <c r="J125" s="13"/>
    </row>
    <row r="126" spans="1:23">
      <c r="A126" s="13"/>
      <c r="F126" s="13" t="s">
        <v>85</v>
      </c>
      <c r="J126" s="13"/>
    </row>
    <row r="127" spans="1:23">
      <c r="A127" s="13"/>
      <c r="J127" s="13" t="s">
        <v>82</v>
      </c>
    </row>
    <row r="128" spans="1:23">
      <c r="A128" s="13"/>
      <c r="F128" s="13" t="s">
        <v>101</v>
      </c>
      <c r="J128" s="13"/>
    </row>
    <row r="129" spans="6:22">
      <c r="J129" s="13" t="s">
        <v>185</v>
      </c>
    </row>
    <row r="130" spans="6:22">
      <c r="J130" s="13" t="s">
        <v>184</v>
      </c>
    </row>
    <row r="131" spans="6:22">
      <c r="J131" s="13" t="s">
        <v>143</v>
      </c>
    </row>
    <row r="132" spans="6:22">
      <c r="J132" s="13" t="s">
        <v>145</v>
      </c>
    </row>
    <row r="133" spans="6:22">
      <c r="J133" s="13" t="s">
        <v>187</v>
      </c>
    </row>
    <row r="134" spans="6:22">
      <c r="J134" s="13" t="s">
        <v>186</v>
      </c>
    </row>
    <row r="135" spans="6:22">
      <c r="V135" s="13" t="s">
        <v>157</v>
      </c>
    </row>
    <row r="136" spans="6:22">
      <c r="F136" s="1" t="s">
        <v>156</v>
      </c>
      <c r="V136" s="13"/>
    </row>
    <row r="137" spans="6:22">
      <c r="V137" s="13" t="s">
        <v>159</v>
      </c>
    </row>
    <row r="138" spans="6:22">
      <c r="F138" s="1" t="s">
        <v>28</v>
      </c>
      <c r="V138" s="13"/>
    </row>
    <row r="139" spans="6:22">
      <c r="V139" s="13" t="s">
        <v>161</v>
      </c>
    </row>
    <row r="140" spans="6:22">
      <c r="F140" s="1" t="s">
        <v>30</v>
      </c>
      <c r="V140" s="13"/>
    </row>
    <row r="141" spans="6:22">
      <c r="V141" s="13" t="s">
        <v>163</v>
      </c>
    </row>
    <row r="142" spans="6:22">
      <c r="F142" s="1" t="s">
        <v>32</v>
      </c>
      <c r="V142" s="13"/>
    </row>
    <row r="143" spans="6:22">
      <c r="V143" s="13" t="s">
        <v>165</v>
      </c>
    </row>
    <row r="144" spans="6:22">
      <c r="F144" s="1" t="s">
        <v>34</v>
      </c>
      <c r="V144" s="13"/>
    </row>
    <row r="145" spans="1:23">
      <c r="V145" s="13" t="s">
        <v>167</v>
      </c>
    </row>
    <row r="146" spans="1:23">
      <c r="A146" s="13"/>
      <c r="F146" s="13" t="s">
        <v>36</v>
      </c>
      <c r="V146" s="13"/>
    </row>
    <row r="147" spans="1:23">
      <c r="A147" s="13"/>
      <c r="V147" s="13" t="s">
        <v>107</v>
      </c>
    </row>
    <row r="148" spans="1:23">
      <c r="A148" s="13"/>
      <c r="P148" s="13"/>
      <c r="V148" s="13" t="s">
        <v>169</v>
      </c>
    </row>
    <row r="149" spans="1:23">
      <c r="A149" s="13"/>
      <c r="F149" s="13" t="s">
        <v>38</v>
      </c>
    </row>
    <row r="150" spans="1:23">
      <c r="A150" s="13"/>
      <c r="F150" s="13"/>
      <c r="J150" s="1" t="s">
        <v>194</v>
      </c>
    </row>
    <row r="151" spans="1:23">
      <c r="A151" s="13"/>
      <c r="J151" s="13" t="s">
        <v>111</v>
      </c>
    </row>
    <row r="152" spans="1:23">
      <c r="A152" s="13"/>
      <c r="J152" s="13" t="s">
        <v>110</v>
      </c>
    </row>
    <row r="153" spans="1:23">
      <c r="A153" s="13"/>
      <c r="J153" s="13" t="s">
        <v>193</v>
      </c>
    </row>
    <row r="154" spans="1:23">
      <c r="A154" s="13"/>
      <c r="J154" s="13" t="s">
        <v>192</v>
      </c>
    </row>
    <row r="155" spans="1:23">
      <c r="A155" s="13"/>
      <c r="J155" s="13" t="s">
        <v>113</v>
      </c>
    </row>
    <row r="156" spans="1:23">
      <c r="A156" s="13"/>
      <c r="J156" s="13" t="s">
        <v>125</v>
      </c>
      <c r="K156" s="65"/>
      <c r="L156" s="13"/>
      <c r="M156" s="13"/>
      <c r="N156" s="13"/>
      <c r="O156" s="13"/>
      <c r="P156" s="13"/>
      <c r="Q156" s="13"/>
      <c r="R156" s="13"/>
      <c r="S156" s="65"/>
      <c r="T156" s="13"/>
      <c r="U156" s="13"/>
      <c r="V156" s="13"/>
      <c r="W156" s="65"/>
    </row>
    <row r="157" spans="1:23">
      <c r="A157" s="13"/>
      <c r="J157" s="13" t="s">
        <v>149</v>
      </c>
      <c r="K157" s="65"/>
      <c r="L157" s="13"/>
      <c r="M157" s="13"/>
      <c r="N157" s="13"/>
      <c r="O157" s="13"/>
      <c r="P157" s="13"/>
      <c r="Q157" s="13"/>
      <c r="R157" s="13"/>
      <c r="S157" s="65"/>
      <c r="T157" s="13"/>
      <c r="U157" s="13"/>
      <c r="V157" s="13"/>
      <c r="W157" s="65"/>
    </row>
    <row r="158" spans="1:23">
      <c r="A158" s="13"/>
      <c r="J158" s="13"/>
      <c r="K158" s="65"/>
      <c r="L158" s="13" t="s">
        <v>189</v>
      </c>
      <c r="M158" s="13"/>
      <c r="N158" s="13"/>
      <c r="O158" s="13"/>
      <c r="P158" s="13"/>
      <c r="Q158" s="13"/>
      <c r="R158" s="13"/>
      <c r="S158" s="65"/>
      <c r="T158" s="13"/>
      <c r="U158" s="13"/>
      <c r="V158" s="13"/>
      <c r="W158" s="65"/>
    </row>
    <row r="159" spans="1:23">
      <c r="A159" s="13"/>
      <c r="J159" s="13" t="s">
        <v>153</v>
      </c>
      <c r="L159" s="13"/>
    </row>
    <row r="160" spans="1:23">
      <c r="A160" s="13"/>
      <c r="J160" s="13" t="s">
        <v>181</v>
      </c>
      <c r="L160" s="13"/>
    </row>
    <row r="161" spans="1:23">
      <c r="A161" s="13"/>
      <c r="J161" s="13"/>
      <c r="L161" s="13"/>
      <c r="V161" s="13" t="s">
        <v>124</v>
      </c>
    </row>
    <row r="162" spans="1:23">
      <c r="A162" s="13"/>
      <c r="J162" s="13"/>
      <c r="L162" s="13"/>
      <c r="V162" s="13" t="s">
        <v>177</v>
      </c>
    </row>
    <row r="163" spans="1:23">
      <c r="A163" s="13"/>
      <c r="J163" s="13"/>
      <c r="L163" s="13"/>
      <c r="V163" s="13" t="s">
        <v>178</v>
      </c>
    </row>
    <row r="164" spans="1:23">
      <c r="A164" s="13"/>
      <c r="J164" s="13"/>
      <c r="L164" s="13"/>
      <c r="V164" s="13" t="s">
        <v>102</v>
      </c>
    </row>
    <row r="165" spans="1:23">
      <c r="A165" s="13"/>
      <c r="J165" s="13"/>
      <c r="L165" s="13"/>
      <c r="V165" s="13" t="s">
        <v>105</v>
      </c>
    </row>
    <row r="166" spans="1:23">
      <c r="A166" s="13"/>
      <c r="J166" s="13" t="s">
        <v>201</v>
      </c>
      <c r="L166" s="13"/>
      <c r="V166" s="13"/>
    </row>
    <row r="167" spans="1:23">
      <c r="A167" s="13"/>
      <c r="J167" s="13" t="s">
        <v>202</v>
      </c>
      <c r="L167" s="13"/>
      <c r="V167" s="13"/>
    </row>
    <row r="168" spans="1:23">
      <c r="A168" s="13"/>
      <c r="J168" s="13" t="s">
        <v>203</v>
      </c>
      <c r="L168" s="13"/>
      <c r="V168" s="13"/>
    </row>
    <row r="169" spans="1:23">
      <c r="A169" s="13"/>
      <c r="J169" s="13" t="s">
        <v>204</v>
      </c>
      <c r="L169" s="13"/>
      <c r="V169" s="13"/>
    </row>
    <row r="170" spans="1:23">
      <c r="A170" s="13"/>
      <c r="J170" s="13" t="s">
        <v>205</v>
      </c>
      <c r="L170" s="13"/>
      <c r="V170" s="13"/>
    </row>
    <row r="171" spans="1:23">
      <c r="A171" s="13"/>
      <c r="J171" s="13" t="s">
        <v>206</v>
      </c>
      <c r="L171" s="13"/>
      <c r="V171" s="13"/>
    </row>
    <row r="172" spans="1:23">
      <c r="A172" s="13"/>
      <c r="J172" s="13" t="s">
        <v>207</v>
      </c>
      <c r="L172" s="13"/>
      <c r="V172" s="13"/>
    </row>
    <row r="173" spans="1:23">
      <c r="A173" s="13"/>
      <c r="J173" s="13" t="s">
        <v>208</v>
      </c>
      <c r="L173" s="13"/>
      <c r="V173" s="13"/>
    </row>
    <row r="174" spans="1:23">
      <c r="A174" s="13"/>
      <c r="J174" s="13" t="s">
        <v>209</v>
      </c>
      <c r="L174" s="13"/>
      <c r="V174" s="13"/>
    </row>
    <row r="175" spans="1:23">
      <c r="A175" s="38" t="s">
        <v>97</v>
      </c>
      <c r="B175" s="64"/>
      <c r="E175" s="38" t="s">
        <v>98</v>
      </c>
      <c r="F175" s="38" t="s">
        <v>98</v>
      </c>
      <c r="G175" s="77"/>
      <c r="J175" s="13"/>
      <c r="L175" s="13"/>
    </row>
    <row r="176" spans="1:23">
      <c r="A176" s="13"/>
      <c r="J176" s="13" t="s">
        <v>154</v>
      </c>
      <c r="K176" s="65"/>
      <c r="L176" s="13"/>
      <c r="M176" s="13"/>
      <c r="N176" s="13"/>
      <c r="O176" s="13"/>
      <c r="P176" s="13"/>
      <c r="Q176" s="13"/>
      <c r="R176" s="13"/>
      <c r="S176" s="65"/>
      <c r="T176" s="13"/>
      <c r="U176" s="13"/>
      <c r="V176" s="13"/>
      <c r="W176" s="65"/>
    </row>
    <row r="177" spans="1:23">
      <c r="A177" s="13"/>
      <c r="J177" s="13"/>
      <c r="K177" s="65"/>
      <c r="L177" s="13" t="s">
        <v>152</v>
      </c>
      <c r="M177" s="13"/>
      <c r="N177" s="13"/>
      <c r="O177" s="13"/>
      <c r="P177" s="13"/>
      <c r="Q177" s="13"/>
      <c r="R177" s="13"/>
      <c r="S177" s="65"/>
      <c r="T177" s="13"/>
      <c r="U177" s="13"/>
      <c r="V177" s="13"/>
      <c r="W177" s="65"/>
    </row>
    <row r="178" spans="1:23">
      <c r="F178" s="1" t="s">
        <v>47</v>
      </c>
      <c r="J178" s="13"/>
      <c r="L178" s="13"/>
    </row>
    <row r="179" spans="1:23">
      <c r="J179" s="13"/>
      <c r="L179" s="13" t="s">
        <v>44</v>
      </c>
    </row>
    <row r="180" spans="1:23">
      <c r="J180" s="13"/>
      <c r="K180" s="1"/>
      <c r="L180" s="13"/>
      <c r="T180" s="13" t="s">
        <v>48</v>
      </c>
    </row>
    <row r="181" spans="1:23">
      <c r="J181" s="13" t="s">
        <v>211</v>
      </c>
      <c r="K181" s="1"/>
      <c r="L181" s="13"/>
      <c r="T181" s="13"/>
    </row>
    <row r="182" spans="1:23">
      <c r="J182" s="13" t="s">
        <v>212</v>
      </c>
      <c r="K182" s="1"/>
      <c r="L182" s="13"/>
      <c r="T182" s="13"/>
    </row>
    <row r="183" spans="1:23">
      <c r="J183" s="13" t="s">
        <v>222</v>
      </c>
      <c r="K183" s="1"/>
      <c r="L183" s="13"/>
      <c r="T183" s="13"/>
    </row>
    <row r="184" spans="1:23">
      <c r="J184" s="13" t="s">
        <v>213</v>
      </c>
      <c r="K184" s="1"/>
      <c r="L184" s="13"/>
      <c r="T184" s="13"/>
    </row>
    <row r="185" spans="1:23">
      <c r="J185" s="13" t="s">
        <v>214</v>
      </c>
      <c r="K185" s="1"/>
      <c r="L185" s="13"/>
      <c r="T185" s="13"/>
    </row>
    <row r="186" spans="1:23">
      <c r="J186" s="13" t="s">
        <v>221</v>
      </c>
      <c r="K186" s="1"/>
      <c r="L186" s="13"/>
      <c r="T186" s="13"/>
    </row>
    <row r="187" spans="1:23">
      <c r="J187" s="13" t="s">
        <v>62</v>
      </c>
      <c r="L187" s="13"/>
    </row>
    <row r="188" spans="1:23">
      <c r="J188" s="13" t="s">
        <v>63</v>
      </c>
      <c r="L188" s="13"/>
    </row>
    <row r="189" spans="1:23">
      <c r="L189" s="13"/>
    </row>
    <row r="190" spans="1:23">
      <c r="A190" s="42" t="s">
        <v>114</v>
      </c>
      <c r="L190" s="13"/>
    </row>
    <row r="191" spans="1:23">
      <c r="L191" s="13"/>
    </row>
    <row r="192" spans="1:23">
      <c r="A192" s="13"/>
      <c r="J192" s="13"/>
      <c r="K192" s="65"/>
      <c r="L192" s="13" t="s">
        <v>66</v>
      </c>
      <c r="M192" s="13"/>
      <c r="N192" s="13"/>
      <c r="O192" s="13"/>
      <c r="P192" s="13"/>
      <c r="Q192" s="13"/>
      <c r="R192" s="13"/>
      <c r="S192" s="65"/>
      <c r="T192" s="13"/>
      <c r="U192" s="13"/>
      <c r="V192" s="13"/>
      <c r="W192" s="65"/>
    </row>
    <row r="194" spans="1:25">
      <c r="A194" s="18"/>
      <c r="B194" s="18"/>
      <c r="C194" s="18"/>
      <c r="D194" s="18"/>
      <c r="E194" s="18"/>
      <c r="F194" s="18"/>
      <c r="G194" s="78"/>
      <c r="H194" s="18"/>
      <c r="I194" s="18"/>
      <c r="J194" s="18"/>
      <c r="K194" s="66"/>
      <c r="L194" s="18"/>
      <c r="M194" s="18"/>
      <c r="N194" s="18"/>
      <c r="O194" s="18"/>
      <c r="P194" s="18"/>
      <c r="Q194" s="18"/>
      <c r="R194" s="18"/>
      <c r="S194" s="66"/>
      <c r="T194" s="18"/>
      <c r="U194" s="18"/>
      <c r="V194" s="18"/>
      <c r="W194" s="66"/>
      <c r="X194" s="18"/>
      <c r="Y194" s="18"/>
    </row>
    <row r="195" spans="1:25">
      <c r="J195" s="1" t="s">
        <v>7</v>
      </c>
      <c r="K195" s="1"/>
    </row>
    <row r="196" spans="1:25">
      <c r="J196" s="1" t="s">
        <v>11</v>
      </c>
      <c r="K196" s="1"/>
    </row>
    <row r="197" spans="1:25">
      <c r="J197" s="1" t="s">
        <v>15</v>
      </c>
      <c r="K197" s="1"/>
    </row>
    <row r="198" spans="1:25">
      <c r="B198" s="17"/>
      <c r="K198" s="17" t="s">
        <v>17</v>
      </c>
    </row>
    <row r="199" spans="1:25">
      <c r="B199" s="17"/>
      <c r="K199" s="17" t="s">
        <v>16</v>
      </c>
    </row>
    <row r="200" spans="1:25">
      <c r="B200" s="17"/>
      <c r="K200" s="17" t="s">
        <v>12</v>
      </c>
    </row>
    <row r="201" spans="1:25">
      <c r="B201" s="17"/>
      <c r="K201" s="17" t="s">
        <v>13</v>
      </c>
    </row>
    <row r="202" spans="1:25">
      <c r="B202" s="17"/>
      <c r="K202" s="17" t="s">
        <v>14</v>
      </c>
    </row>
    <row r="203" spans="1:25">
      <c r="B203" s="17"/>
      <c r="K203" s="17" t="s">
        <v>18</v>
      </c>
    </row>
    <row r="204" spans="1:25">
      <c r="B204" s="17"/>
      <c r="J204" s="13" t="s">
        <v>218</v>
      </c>
      <c r="K204" s="17"/>
    </row>
    <row r="205" spans="1:25">
      <c r="B205" s="17"/>
      <c r="J205" s="13" t="s">
        <v>219</v>
      </c>
      <c r="K205" s="17"/>
    </row>
    <row r="206" spans="1:25">
      <c r="B206" s="17"/>
      <c r="J206" s="13" t="s">
        <v>217</v>
      </c>
      <c r="K206" s="17"/>
      <c r="N206" s="33" t="s">
        <v>220</v>
      </c>
    </row>
    <row r="207" spans="1:25">
      <c r="B207" s="17"/>
      <c r="J207" s="1" t="s">
        <v>59</v>
      </c>
      <c r="K207" s="1"/>
    </row>
    <row r="208" spans="1:25">
      <c r="B208" s="17"/>
      <c r="J208" s="1" t="s">
        <v>58</v>
      </c>
      <c r="K208" s="1"/>
    </row>
  </sheetData>
  <mergeCells count="17">
    <mergeCell ref="A1:A3"/>
    <mergeCell ref="D95:E95"/>
    <mergeCell ref="B2:B3"/>
    <mergeCell ref="C2:C3"/>
    <mergeCell ref="D2:D3"/>
    <mergeCell ref="E2:E3"/>
    <mergeCell ref="B1:E1"/>
    <mergeCell ref="F1:W1"/>
    <mergeCell ref="F2:G2"/>
    <mergeCell ref="H2:I2"/>
    <mergeCell ref="J2:K2"/>
    <mergeCell ref="L2:M2"/>
    <mergeCell ref="P2:Q2"/>
    <mergeCell ref="V2:W2"/>
    <mergeCell ref="R2:S2"/>
    <mergeCell ref="T2:U2"/>
    <mergeCell ref="N2:O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pane ySplit="3" topLeftCell="A4" activePane="bottomLeft" state="frozen"/>
      <selection pane="bottomLeft" activeCell="C15" sqref="C15"/>
    </sheetView>
  </sheetViews>
  <sheetFormatPr defaultRowHeight="15"/>
  <cols>
    <col min="1" max="1" width="6.88671875" bestFit="1" customWidth="1"/>
    <col min="2" max="2" width="9.21875" bestFit="1" customWidth="1"/>
    <col min="3" max="3" width="17.6640625" customWidth="1"/>
    <col min="5" max="5" width="11.44140625" bestFit="1" customWidth="1"/>
  </cols>
  <sheetData>
    <row r="1" spans="1:5">
      <c r="A1" s="1"/>
      <c r="B1" s="1"/>
      <c r="C1" s="19" t="s">
        <v>72</v>
      </c>
    </row>
    <row r="2" spans="1:5" ht="15" customHeight="1">
      <c r="A2" s="1"/>
      <c r="B2" s="141" t="s">
        <v>71</v>
      </c>
      <c r="C2" s="143" t="s">
        <v>123</v>
      </c>
    </row>
    <row r="3" spans="1:5">
      <c r="A3" s="20" t="s">
        <v>73</v>
      </c>
      <c r="B3" s="142"/>
      <c r="C3" s="144"/>
    </row>
    <row r="4" spans="1:5">
      <c r="A4" s="19">
        <v>1969</v>
      </c>
      <c r="B4" s="11">
        <v>2.11</v>
      </c>
      <c r="C4" s="49">
        <v>18039</v>
      </c>
    </row>
    <row r="5" spans="1:5">
      <c r="A5" s="19">
        <v>1970</v>
      </c>
      <c r="B5" s="11">
        <v>36.630000000000003</v>
      </c>
      <c r="C5" s="49">
        <v>277919</v>
      </c>
    </row>
    <row r="6" spans="1:5">
      <c r="A6" s="19">
        <v>1971</v>
      </c>
      <c r="B6" s="11">
        <v>22.54</v>
      </c>
      <c r="C6" s="49">
        <v>151767</v>
      </c>
    </row>
    <row r="7" spans="1:5">
      <c r="A7" s="19">
        <v>1972</v>
      </c>
      <c r="B7" s="11">
        <v>19.02</v>
      </c>
      <c r="C7" s="49">
        <v>113652</v>
      </c>
    </row>
    <row r="8" spans="1:5">
      <c r="A8" s="19">
        <v>1973</v>
      </c>
      <c r="B8" s="11">
        <v>37.56</v>
      </c>
      <c r="C8" s="49">
        <v>199176</v>
      </c>
    </row>
    <row r="9" spans="1:5">
      <c r="A9" s="19">
        <v>1974</v>
      </c>
      <c r="B9" s="11">
        <v>44.67</v>
      </c>
      <c r="C9" s="49">
        <v>210218</v>
      </c>
    </row>
    <row r="10" spans="1:5">
      <c r="A10" s="19">
        <v>1975</v>
      </c>
      <c r="B10" s="11">
        <v>83.11</v>
      </c>
      <c r="C10" s="49">
        <v>347098</v>
      </c>
      <c r="E10" s="22"/>
    </row>
    <row r="11" spans="1:5">
      <c r="A11" s="19">
        <v>1976</v>
      </c>
      <c r="B11" s="11">
        <v>77.48</v>
      </c>
      <c r="C11" s="49">
        <v>287165</v>
      </c>
      <c r="E11" s="22"/>
    </row>
    <row r="12" spans="1:5">
      <c r="A12" s="19">
        <v>1977</v>
      </c>
      <c r="B12" s="11">
        <v>81.7</v>
      </c>
      <c r="C12" s="49">
        <v>268725</v>
      </c>
      <c r="E12" s="22"/>
    </row>
    <row r="13" spans="1:5">
      <c r="A13" s="19">
        <v>1978</v>
      </c>
      <c r="B13" s="11">
        <v>91.562729273661049</v>
      </c>
      <c r="C13" s="49">
        <v>267261</v>
      </c>
      <c r="E13" s="22"/>
    </row>
    <row r="14" spans="1:5">
      <c r="A14" s="19">
        <v>1979</v>
      </c>
      <c r="B14" s="11">
        <v>88.481291269258989</v>
      </c>
      <c r="C14" s="49">
        <v>222518</v>
      </c>
      <c r="E14" s="22"/>
    </row>
    <row r="15" spans="1:5">
      <c r="A15" s="19">
        <v>1980</v>
      </c>
      <c r="B15" s="11">
        <v>232.73367571533382</v>
      </c>
      <c r="C15" s="49">
        <v>475292</v>
      </c>
      <c r="E15" s="22"/>
    </row>
    <row r="16" spans="1:5">
      <c r="A16" s="19">
        <v>1981</v>
      </c>
      <c r="B16" s="11">
        <v>205.85179750550256</v>
      </c>
      <c r="C16" s="49">
        <v>341386</v>
      </c>
      <c r="E16" s="22"/>
    </row>
    <row r="17" spans="1:5">
      <c r="A17" s="19">
        <v>1982</v>
      </c>
      <c r="B17" s="11">
        <v>285.95744680851061</v>
      </c>
      <c r="C17" s="49">
        <v>385112</v>
      </c>
      <c r="E17" s="22"/>
    </row>
    <row r="18" spans="1:5">
      <c r="A18" s="19">
        <v>1983</v>
      </c>
      <c r="B18" s="11">
        <v>255.28980190755686</v>
      </c>
      <c r="C18" s="49">
        <v>279192</v>
      </c>
      <c r="E18" s="22"/>
    </row>
    <row r="19" spans="1:5">
      <c r="A19" s="19">
        <v>1984</v>
      </c>
      <c r="B19" s="11">
        <v>218.6529713866471</v>
      </c>
      <c r="C19" s="49">
        <v>194180</v>
      </c>
      <c r="E19" s="22"/>
    </row>
    <row r="20" spans="1:5">
      <c r="A20" s="19">
        <v>1985</v>
      </c>
      <c r="B20" s="11">
        <v>229.38</v>
      </c>
      <c r="C20" s="49">
        <v>165424</v>
      </c>
      <c r="E20" s="22"/>
    </row>
    <row r="21" spans="1:5">
      <c r="A21" s="19">
        <v>1986</v>
      </c>
      <c r="B21" s="11">
        <v>292.13206162876008</v>
      </c>
      <c r="C21" s="49">
        <v>171082</v>
      </c>
      <c r="E21" s="22"/>
    </row>
    <row r="22" spans="1:5">
      <c r="A22" s="19">
        <v>1987</v>
      </c>
      <c r="B22" s="11">
        <v>347.33969185619958</v>
      </c>
      <c r="C22" s="49">
        <v>165185</v>
      </c>
      <c r="E22" s="22"/>
    </row>
    <row r="23" spans="1:5">
      <c r="A23" s="19">
        <v>1988</v>
      </c>
      <c r="B23" s="11">
        <v>393.37344093910491</v>
      </c>
      <c r="C23" s="49">
        <v>151916</v>
      </c>
      <c r="E23" s="22"/>
    </row>
    <row r="24" spans="1:5">
      <c r="A24" s="19">
        <v>1989</v>
      </c>
      <c r="B24" s="11">
        <v>445.28833455612619</v>
      </c>
      <c r="C24" s="49">
        <v>139647</v>
      </c>
      <c r="E24" s="22"/>
    </row>
    <row r="25" spans="1:5">
      <c r="A25" s="19">
        <v>1990</v>
      </c>
      <c r="B25" s="11">
        <v>1138.9640498899487</v>
      </c>
      <c r="C25" s="49">
        <v>283998</v>
      </c>
      <c r="E25" s="22"/>
    </row>
    <row r="26" spans="1:5">
      <c r="A26" s="19">
        <v>1991</v>
      </c>
      <c r="B26" s="11">
        <v>1051.063829787234</v>
      </c>
      <c r="C26" s="49">
        <v>187498</v>
      </c>
      <c r="E26" s="22"/>
    </row>
    <row r="27" spans="1:5">
      <c r="A27" s="19">
        <v>1992</v>
      </c>
      <c r="B27" s="11">
        <v>1288.2817314746883</v>
      </c>
      <c r="C27" s="49">
        <v>161765</v>
      </c>
      <c r="E27" s="22"/>
    </row>
    <row r="28" spans="1:5">
      <c r="A28" s="19">
        <v>1993</v>
      </c>
      <c r="B28" s="11">
        <v>2076.6192223037419</v>
      </c>
      <c r="C28" s="49">
        <v>183355</v>
      </c>
      <c r="E28" s="22"/>
    </row>
    <row r="29" spans="1:5">
      <c r="A29" s="19">
        <v>1994</v>
      </c>
      <c r="B29" s="11">
        <v>1977.2325752017607</v>
      </c>
      <c r="C29" s="49">
        <v>123390</v>
      </c>
      <c r="E29" s="22"/>
    </row>
    <row r="30" spans="1:5">
      <c r="A30" s="19">
        <v>1995</v>
      </c>
      <c r="B30" s="11">
        <v>1768.4225972120323</v>
      </c>
      <c r="C30" s="49">
        <v>81457</v>
      </c>
      <c r="E30" s="22"/>
    </row>
    <row r="31" spans="1:5">
      <c r="A31" s="19">
        <v>1996</v>
      </c>
      <c r="B31" s="11">
        <v>2232.1056493030082</v>
      </c>
      <c r="C31" s="49">
        <v>78468</v>
      </c>
      <c r="E31" s="22"/>
    </row>
    <row r="32" spans="1:5">
      <c r="A32" s="19">
        <v>1997</v>
      </c>
      <c r="B32" s="11">
        <v>3720.06</v>
      </c>
      <c r="C32" s="49">
        <v>101595</v>
      </c>
      <c r="E32" s="22"/>
    </row>
    <row r="33" spans="1:5">
      <c r="A33" s="19">
        <v>1998</v>
      </c>
      <c r="B33" s="11">
        <v>1914.44</v>
      </c>
      <c r="C33" s="49">
        <v>42152</v>
      </c>
      <c r="E33" s="22"/>
    </row>
    <row r="34" spans="1:5">
      <c r="A34" s="19"/>
      <c r="B34" s="21">
        <f>SUM(B4:B33)</f>
        <v>20658.052898019076</v>
      </c>
      <c r="C34" s="50">
        <f>SUM(C4:C33)</f>
        <v>6075632</v>
      </c>
      <c r="E34" s="97">
        <v>5867024</v>
      </c>
    </row>
    <row r="35" spans="1:5">
      <c r="C35" s="51"/>
    </row>
    <row r="36" spans="1:5">
      <c r="C36" s="96" t="s">
        <v>231</v>
      </c>
      <c r="D36" t="s">
        <v>232</v>
      </c>
    </row>
  </sheetData>
  <mergeCells count="2"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291</vt:lpstr>
      <vt:lpstr>204-283σ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2021-06-02T16:44:38Z</cp:lastPrinted>
  <dcterms:created xsi:type="dcterms:W3CDTF">2021-05-25T05:39:39Z</dcterms:created>
  <dcterms:modified xsi:type="dcterms:W3CDTF">2024-03-06T06:07:42Z</dcterms:modified>
</cp:coreProperties>
</file>