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 tabRatio="966"/>
  </bookViews>
  <sheets>
    <sheet name="295ω" sheetId="17" r:id="rId1"/>
    <sheet name="295ω3-13β" sheetId="50" r:id="rId2"/>
    <sheet name="295ω3-13γ" sheetId="65" r:id="rId3"/>
    <sheet name="295ω3-14" sheetId="66" r:id="rId4"/>
    <sheet name="295ω3-15" sheetId="67" r:id="rId5"/>
    <sheet name="295ω3-16" sheetId="68" r:id="rId6"/>
    <sheet name="295ω3-17" sheetId="69" r:id="rId7"/>
    <sheet name="295ω3-19" sheetId="70" r:id="rId8"/>
    <sheet name="295ω3-20" sheetId="71" r:id="rId9"/>
    <sheet name="295ω3-23" sheetId="72" r:id="rId10"/>
    <sheet name="295ω3-24" sheetId="73" r:id="rId11"/>
  </sheets>
  <calcPr calcId="125725"/>
</workbook>
</file>

<file path=xl/calcChain.xml><?xml version="1.0" encoding="utf-8"?>
<calcChain xmlns="http://schemas.openxmlformats.org/spreadsheetml/2006/main">
  <c r="H26" i="73"/>
  <c r="F26"/>
  <c r="D26"/>
  <c r="C26"/>
  <c r="G25"/>
  <c r="E25"/>
  <c r="G24"/>
  <c r="E24"/>
  <c r="G23"/>
  <c r="E23"/>
  <c r="G22"/>
  <c r="E22"/>
  <c r="G21"/>
  <c r="E21"/>
  <c r="G20"/>
  <c r="E20"/>
  <c r="G19"/>
  <c r="E19"/>
  <c r="G18"/>
  <c r="E18"/>
  <c r="G17"/>
  <c r="E17"/>
  <c r="G16"/>
  <c r="E16"/>
  <c r="G15"/>
  <c r="E15"/>
  <c r="G14"/>
  <c r="E14"/>
  <c r="G13"/>
  <c r="E13"/>
  <c r="G12"/>
  <c r="E12"/>
  <c r="G11"/>
  <c r="E11"/>
  <c r="G10"/>
  <c r="E10"/>
  <c r="G9"/>
  <c r="E9"/>
  <c r="G8"/>
  <c r="E8"/>
  <c r="G7"/>
  <c r="E7"/>
  <c r="G6"/>
  <c r="E6"/>
  <c r="G5"/>
  <c r="E5"/>
  <c r="G4"/>
  <c r="E4"/>
  <c r="G3"/>
  <c r="E3"/>
  <c r="G2"/>
  <c r="E2"/>
  <c r="G26" l="1"/>
  <c r="E26"/>
  <c r="H24" i="72" l="1"/>
  <c r="F24"/>
  <c r="D24"/>
  <c r="D26" s="1"/>
  <c r="C24"/>
  <c r="C26" s="1"/>
  <c r="G23"/>
  <c r="E23"/>
  <c r="G22"/>
  <c r="E22"/>
  <c r="G21"/>
  <c r="E21"/>
  <c r="G20"/>
  <c r="E20"/>
  <c r="G19"/>
  <c r="E19"/>
  <c r="G18"/>
  <c r="E18"/>
  <c r="G17"/>
  <c r="E17"/>
  <c r="G16"/>
  <c r="E16"/>
  <c r="G15"/>
  <c r="E15"/>
  <c r="G14"/>
  <c r="E14"/>
  <c r="G13"/>
  <c r="E13"/>
  <c r="G12"/>
  <c r="E12"/>
  <c r="G11"/>
  <c r="E11"/>
  <c r="G10"/>
  <c r="E10"/>
  <c r="G9"/>
  <c r="E9"/>
  <c r="G8"/>
  <c r="E8"/>
  <c r="G7"/>
  <c r="E7"/>
  <c r="G6"/>
  <c r="E6"/>
  <c r="G5"/>
  <c r="E5"/>
  <c r="G4"/>
  <c r="E4"/>
  <c r="G3"/>
  <c r="E3"/>
  <c r="G2"/>
  <c r="E2"/>
  <c r="E24" l="1"/>
  <c r="G24"/>
  <c r="D27"/>
  <c r="C27"/>
  <c r="H24" i="71"/>
  <c r="F24"/>
  <c r="D24"/>
  <c r="D27" s="1"/>
  <c r="C24"/>
  <c r="C26" s="1"/>
  <c r="G23"/>
  <c r="E23"/>
  <c r="G22"/>
  <c r="E22"/>
  <c r="G21"/>
  <c r="E21"/>
  <c r="G20"/>
  <c r="E20"/>
  <c r="G19"/>
  <c r="E19"/>
  <c r="G18"/>
  <c r="E18"/>
  <c r="G17"/>
  <c r="E17"/>
  <c r="G16"/>
  <c r="E16"/>
  <c r="G15"/>
  <c r="E15"/>
  <c r="G14"/>
  <c r="E14"/>
  <c r="G13"/>
  <c r="E13"/>
  <c r="G12"/>
  <c r="E12"/>
  <c r="G11"/>
  <c r="E11"/>
  <c r="G10"/>
  <c r="E10"/>
  <c r="G9"/>
  <c r="E9"/>
  <c r="G8"/>
  <c r="E8"/>
  <c r="G7"/>
  <c r="E7"/>
  <c r="G6"/>
  <c r="E6"/>
  <c r="G5"/>
  <c r="E5"/>
  <c r="G4"/>
  <c r="E4"/>
  <c r="G3"/>
  <c r="E3"/>
  <c r="G2"/>
  <c r="E2"/>
  <c r="G24" l="1"/>
  <c r="E24"/>
  <c r="C27"/>
  <c r="D26"/>
  <c r="G5" i="70"/>
  <c r="G3"/>
  <c r="E23"/>
  <c r="G23"/>
  <c r="E22"/>
  <c r="G22"/>
  <c r="E21"/>
  <c r="G21"/>
  <c r="E20"/>
  <c r="G20"/>
  <c r="H30" l="1"/>
  <c r="F30"/>
  <c r="D30"/>
  <c r="C30"/>
  <c r="G29"/>
  <c r="E29"/>
  <c r="G28"/>
  <c r="E28"/>
  <c r="G27"/>
  <c r="E27"/>
  <c r="G26"/>
  <c r="E26"/>
  <c r="G25"/>
  <c r="E25"/>
  <c r="G24"/>
  <c r="E24"/>
  <c r="G19"/>
  <c r="E19"/>
  <c r="G18"/>
  <c r="E18"/>
  <c r="G17"/>
  <c r="E17"/>
  <c r="G16"/>
  <c r="E16"/>
  <c r="G15"/>
  <c r="E15"/>
  <c r="G14"/>
  <c r="E14"/>
  <c r="G13"/>
  <c r="E13"/>
  <c r="G12"/>
  <c r="E12"/>
  <c r="G11"/>
  <c r="E11"/>
  <c r="G10"/>
  <c r="E10"/>
  <c r="G9"/>
  <c r="E9"/>
  <c r="G8"/>
  <c r="E8"/>
  <c r="G7"/>
  <c r="E7"/>
  <c r="G6"/>
  <c r="E6"/>
  <c r="E5"/>
  <c r="G4"/>
  <c r="E4"/>
  <c r="E3"/>
  <c r="G2"/>
  <c r="E2"/>
  <c r="H26" i="69"/>
  <c r="F26"/>
  <c r="D26"/>
  <c r="C26"/>
  <c r="G25"/>
  <c r="E25"/>
  <c r="G24"/>
  <c r="E24"/>
  <c r="G23"/>
  <c r="E23"/>
  <c r="G22"/>
  <c r="E22"/>
  <c r="G21"/>
  <c r="E21"/>
  <c r="G20"/>
  <c r="E20"/>
  <c r="G19"/>
  <c r="E19"/>
  <c r="G18"/>
  <c r="E18"/>
  <c r="G17"/>
  <c r="E17"/>
  <c r="G16"/>
  <c r="E16"/>
  <c r="G15"/>
  <c r="E15"/>
  <c r="G14"/>
  <c r="E14"/>
  <c r="G13"/>
  <c r="E13"/>
  <c r="G12"/>
  <c r="E12"/>
  <c r="G11"/>
  <c r="E11"/>
  <c r="G10"/>
  <c r="E10"/>
  <c r="G9"/>
  <c r="E9"/>
  <c r="G8"/>
  <c r="E8"/>
  <c r="G7"/>
  <c r="E7"/>
  <c r="G6"/>
  <c r="E6"/>
  <c r="G5"/>
  <c r="E5"/>
  <c r="G4"/>
  <c r="E4"/>
  <c r="G3"/>
  <c r="E3"/>
  <c r="G2"/>
  <c r="G26" s="1"/>
  <c r="E2"/>
  <c r="G22" i="68"/>
  <c r="G23"/>
  <c r="G24"/>
  <c r="G25"/>
  <c r="E22"/>
  <c r="E23"/>
  <c r="E24"/>
  <c r="E25"/>
  <c r="C33" i="70" l="1"/>
  <c r="C32"/>
  <c r="D32"/>
  <c r="D33"/>
  <c r="G30"/>
  <c r="E30"/>
  <c r="E26" i="69"/>
  <c r="H26" i="68"/>
  <c r="F26"/>
  <c r="D26"/>
  <c r="C26"/>
  <c r="G21"/>
  <c r="E21"/>
  <c r="G20"/>
  <c r="E20"/>
  <c r="G19"/>
  <c r="E19"/>
  <c r="G18"/>
  <c r="E18"/>
  <c r="G17"/>
  <c r="E17"/>
  <c r="G16"/>
  <c r="E16"/>
  <c r="G15"/>
  <c r="E15"/>
  <c r="G14"/>
  <c r="E14"/>
  <c r="G13"/>
  <c r="E13"/>
  <c r="G12"/>
  <c r="E12"/>
  <c r="G11"/>
  <c r="E11"/>
  <c r="G10"/>
  <c r="E10"/>
  <c r="G9"/>
  <c r="E9"/>
  <c r="G8"/>
  <c r="E8"/>
  <c r="G7"/>
  <c r="E7"/>
  <c r="G6"/>
  <c r="E6"/>
  <c r="G5"/>
  <c r="E5"/>
  <c r="G4"/>
  <c r="E4"/>
  <c r="G3"/>
  <c r="E3"/>
  <c r="G2"/>
  <c r="E2"/>
  <c r="G26" l="1"/>
  <c r="E26"/>
  <c r="H26" i="67"/>
  <c r="F26"/>
  <c r="D26"/>
  <c r="C26"/>
  <c r="G21"/>
  <c r="E21"/>
  <c r="G20"/>
  <c r="E20"/>
  <c r="G19"/>
  <c r="E19"/>
  <c r="G18"/>
  <c r="E18"/>
  <c r="G17"/>
  <c r="E17"/>
  <c r="G16"/>
  <c r="E16"/>
  <c r="G15"/>
  <c r="E15"/>
  <c r="G14"/>
  <c r="E14"/>
  <c r="G13"/>
  <c r="E13"/>
  <c r="G12"/>
  <c r="E12"/>
  <c r="G11"/>
  <c r="E11"/>
  <c r="G10"/>
  <c r="E10"/>
  <c r="G9"/>
  <c r="E9"/>
  <c r="G8"/>
  <c r="E8"/>
  <c r="G7"/>
  <c r="E7"/>
  <c r="G6"/>
  <c r="E6"/>
  <c r="G5"/>
  <c r="E5"/>
  <c r="G4"/>
  <c r="E4"/>
  <c r="G3"/>
  <c r="E3"/>
  <c r="G2"/>
  <c r="G26" s="1"/>
  <c r="E2"/>
  <c r="D26" i="66"/>
  <c r="F26"/>
  <c r="H26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H21" i="65"/>
  <c r="F21"/>
  <c r="G12"/>
  <c r="E12"/>
  <c r="G11"/>
  <c r="E11"/>
  <c r="G10"/>
  <c r="E10"/>
  <c r="G9"/>
  <c r="E9"/>
  <c r="G8"/>
  <c r="E8"/>
  <c r="G7"/>
  <c r="E7"/>
  <c r="G6"/>
  <c r="E6"/>
  <c r="G5"/>
  <c r="E5"/>
  <c r="G4"/>
  <c r="E4"/>
  <c r="G3"/>
  <c r="E3"/>
  <c r="G2"/>
  <c r="E2"/>
  <c r="G3" i="50"/>
  <c r="G4"/>
  <c r="G5"/>
  <c r="G6"/>
  <c r="G7"/>
  <c r="G8"/>
  <c r="G9"/>
  <c r="G10"/>
  <c r="G11"/>
  <c r="G12"/>
  <c r="G13"/>
  <c r="G14"/>
  <c r="G2"/>
  <c r="E3"/>
  <c r="E4"/>
  <c r="E5"/>
  <c r="E6"/>
  <c r="E7"/>
  <c r="E8"/>
  <c r="E9"/>
  <c r="E10"/>
  <c r="E11"/>
  <c r="E12"/>
  <c r="E13"/>
  <c r="E14"/>
  <c r="E2"/>
  <c r="H21"/>
  <c r="F21"/>
  <c r="C26" i="66"/>
  <c r="E26" i="67" l="1"/>
  <c r="G21" i="65"/>
  <c r="E21"/>
  <c r="E26" i="66"/>
  <c r="E21" i="50"/>
  <c r="G21"/>
  <c r="G26" i="66"/>
  <c r="D21" i="65"/>
  <c r="C21"/>
  <c r="D21" i="50"/>
  <c r="C21"/>
</calcChain>
</file>

<file path=xl/sharedStrings.xml><?xml version="1.0" encoding="utf-8"?>
<sst xmlns="http://schemas.openxmlformats.org/spreadsheetml/2006/main" count="214" uniqueCount="38">
  <si>
    <t>6ος</t>
  </si>
  <si>
    <t>7ος</t>
  </si>
  <si>
    <t>8ος</t>
  </si>
  <si>
    <t>9ος</t>
  </si>
  <si>
    <t>10ος</t>
  </si>
  <si>
    <t>11ος</t>
  </si>
  <si>
    <t>12ος</t>
  </si>
  <si>
    <t>κ-15</t>
  </si>
  <si>
    <t>ΤΑΣ</t>
  </si>
  <si>
    <t>zηλ-π.χ.-1</t>
  </si>
  <si>
    <t>συμβόλαιο</t>
  </si>
  <si>
    <t>295ω3-6.4</t>
  </si>
  <si>
    <t>295ω3-7</t>
  </si>
  <si>
    <t>295ω3-8</t>
  </si>
  <si>
    <t>295ω3-9.1</t>
  </si>
  <si>
    <t>295ω3-9.2</t>
  </si>
  <si>
    <t>295ω3-13β</t>
  </si>
  <si>
    <t>ημερομηνία</t>
  </si>
  <si>
    <t>το 2003</t>
  </si>
  <si>
    <t>295ω3-13γ</t>
  </si>
  <si>
    <t>295ω3-14</t>
  </si>
  <si>
    <t>κ-18</t>
  </si>
  <si>
    <t>295ω3-15</t>
  </si>
  <si>
    <t>295ω3-16</t>
  </si>
  <si>
    <t>κ-15-17</t>
  </si>
  <si>
    <t>295ω3-17</t>
  </si>
  <si>
    <t>295ω3-19</t>
  </si>
  <si>
    <t>έτος/μήνας</t>
  </si>
  <si>
    <t>1ος</t>
  </si>
  <si>
    <t>3ος</t>
  </si>
  <si>
    <t>5ος</t>
  </si>
  <si>
    <t>4ος</t>
  </si>
  <si>
    <t>2ος</t>
  </si>
  <si>
    <t>295ω3-20</t>
  </si>
  <si>
    <t>έτος</t>
  </si>
  <si>
    <t>295ω3-23</t>
  </si>
  <si>
    <t>295ω3-24</t>
  </si>
  <si>
    <t>;;;???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</si>
</sst>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4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color rgb="FFFF0000"/>
      <name val="Arial"/>
      <family val="2"/>
      <charset val="161"/>
    </font>
    <font>
      <sz val="12"/>
      <color rgb="FFFF0000"/>
      <name val="Arial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ont="1"/>
    <xf numFmtId="0" fontId="0" fillId="0" borderId="3" xfId="0" applyFont="1" applyBorder="1"/>
    <xf numFmtId="43" fontId="0" fillId="0" borderId="3" xfId="1" applyFont="1" applyFill="1" applyBorder="1"/>
    <xf numFmtId="0" fontId="0" fillId="0" borderId="1" xfId="0" applyFont="1" applyBorder="1"/>
    <xf numFmtId="0" fontId="2" fillId="0" borderId="0" xfId="0" applyFont="1"/>
    <xf numFmtId="43" fontId="0" fillId="0" borderId="0" xfId="1" applyFont="1"/>
    <xf numFmtId="164" fontId="0" fillId="0" borderId="3" xfId="1" applyNumberFormat="1" applyFont="1" applyFill="1" applyBorder="1"/>
    <xf numFmtId="164" fontId="0" fillId="0" borderId="0" xfId="1" applyNumberFormat="1" applyFont="1"/>
    <xf numFmtId="43" fontId="0" fillId="0" borderId="1" xfId="1" applyFont="1" applyFill="1" applyBorder="1"/>
    <xf numFmtId="0" fontId="0" fillId="2" borderId="4" xfId="0" applyFont="1" applyFill="1" applyBorder="1" applyAlignment="1">
      <alignment horizontal="center" wrapText="1"/>
    </xf>
    <xf numFmtId="0" fontId="0" fillId="3" borderId="4" xfId="0" applyFont="1" applyFill="1" applyBorder="1" applyAlignment="1">
      <alignment horizontal="center" wrapText="1"/>
    </xf>
    <xf numFmtId="0" fontId="0" fillId="4" borderId="4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164" fontId="0" fillId="0" borderId="1" xfId="1" applyNumberFormat="1" applyFont="1" applyBorder="1"/>
    <xf numFmtId="164" fontId="0" fillId="0" borderId="1" xfId="1" applyNumberFormat="1" applyFont="1" applyFill="1" applyBorder="1"/>
    <xf numFmtId="43" fontId="0" fillId="0" borderId="1" xfId="1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wrapText="1"/>
    </xf>
    <xf numFmtId="0" fontId="0" fillId="0" borderId="4" xfId="0" applyFont="1" applyFill="1" applyBorder="1" applyAlignment="1">
      <alignment horizontal="center" wrapText="1"/>
    </xf>
    <xf numFmtId="0" fontId="0" fillId="0" borderId="0" xfId="0"/>
    <xf numFmtId="43" fontId="0" fillId="0" borderId="0" xfId="1" applyFont="1" applyFill="1"/>
    <xf numFmtId="164" fontId="0" fillId="0" borderId="1" xfId="1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0" fillId="0" borderId="5" xfId="0" applyFont="1" applyFill="1" applyBorder="1" applyAlignment="1">
      <alignment horizontal="center" wrapText="1"/>
    </xf>
    <xf numFmtId="14" fontId="0" fillId="0" borderId="1" xfId="0" applyNumberFormat="1" applyFont="1" applyBorder="1"/>
    <xf numFmtId="14" fontId="0" fillId="0" borderId="1" xfId="1" applyNumberFormat="1" applyFont="1" applyFill="1" applyBorder="1"/>
    <xf numFmtId="0" fontId="0" fillId="0" borderId="4" xfId="0" applyFill="1" applyBorder="1" applyAlignment="1">
      <alignment horizontal="center" wrapText="1"/>
    </xf>
    <xf numFmtId="43" fontId="1" fillId="0" borderId="1" xfId="1" applyFont="1" applyBorder="1"/>
    <xf numFmtId="43" fontId="1" fillId="0" borderId="1" xfId="1" applyFont="1" applyFill="1" applyBorder="1"/>
    <xf numFmtId="14" fontId="0" fillId="0" borderId="1" xfId="0" applyNumberFormat="1" applyFont="1" applyFill="1" applyBorder="1"/>
    <xf numFmtId="43" fontId="1" fillId="0" borderId="2" xfId="1" applyFont="1" applyBorder="1"/>
    <xf numFmtId="14" fontId="3" fillId="0" borderId="1" xfId="0" applyNumberFormat="1" applyFont="1" applyBorder="1"/>
    <xf numFmtId="0" fontId="0" fillId="0" borderId="4" xfId="0" applyFill="1" applyBorder="1" applyAlignment="1">
      <alignment horizontal="center"/>
    </xf>
    <xf numFmtId="14" fontId="0" fillId="0" borderId="1" xfId="0" applyNumberFormat="1" applyBorder="1"/>
    <xf numFmtId="14" fontId="0" fillId="0" borderId="1" xfId="0" applyNumberFormat="1" applyFill="1" applyBorder="1"/>
    <xf numFmtId="43" fontId="0" fillId="0" borderId="0" xfId="0" applyNumberFormat="1" applyFont="1"/>
    <xf numFmtId="164" fontId="0" fillId="0" borderId="0" xfId="0" applyNumberFormat="1" applyFont="1"/>
    <xf numFmtId="0" fontId="2" fillId="2" borderId="0" xfId="0" applyFont="1" applyFill="1" applyAlignment="1">
      <alignment horizont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  <colors>
    <mruColors>
      <color rgb="FF00FFFF"/>
      <color rgb="FF00FF99"/>
      <color rgb="FF00FF00"/>
      <color rgb="FFFF00FF"/>
      <color rgb="FFFF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1"/>
  <sheetViews>
    <sheetView tabSelected="1" workbookViewId="0">
      <pane ySplit="1" topLeftCell="A2" activePane="bottomLeft" state="frozen"/>
      <selection pane="bottomLeft" activeCell="B24" sqref="B24"/>
    </sheetView>
  </sheetViews>
  <sheetFormatPr defaultRowHeight="15"/>
  <cols>
    <col min="1" max="1" width="5" style="1" bestFit="1" customWidth="1"/>
    <col min="2" max="2" width="9.44140625" style="1" bestFit="1" customWidth="1"/>
    <col min="3" max="3" width="8.6640625" style="1" bestFit="1" customWidth="1"/>
    <col min="4" max="4" width="9" style="1" bestFit="1" customWidth="1"/>
    <col min="5" max="5" width="10.44140625" style="1" bestFit="1" customWidth="1"/>
    <col min="6" max="6" width="9.44140625" style="1" bestFit="1" customWidth="1"/>
    <col min="7" max="7" width="10.44140625" style="1" bestFit="1" customWidth="1"/>
    <col min="8" max="8" width="12" style="1" customWidth="1"/>
    <col min="9" max="9" width="10.44140625" style="1" bestFit="1" customWidth="1"/>
    <col min="10" max="10" width="11.44140625" style="1" customWidth="1"/>
    <col min="11" max="11" width="10.44140625" style="1" bestFit="1" customWidth="1"/>
    <col min="12" max="12" width="12" style="1" customWidth="1"/>
    <col min="13" max="13" width="10.44140625" style="1" bestFit="1" customWidth="1"/>
    <col min="14" max="14" width="5" style="1" bestFit="1" customWidth="1"/>
    <col min="15" max="15" width="8.44140625" style="1" bestFit="1" customWidth="1"/>
    <col min="16" max="17" width="7.21875" style="1" bestFit="1" customWidth="1"/>
    <col min="18" max="18" width="8.44140625" style="1" bestFit="1" customWidth="1"/>
    <col min="19" max="19" width="7.21875" style="1" bestFit="1" customWidth="1"/>
    <col min="20" max="20" width="4.33203125" style="1" bestFit="1" customWidth="1"/>
    <col min="21" max="16384" width="8.88671875" style="1"/>
  </cols>
  <sheetData>
    <row r="1" spans="1:19" ht="15.75" thickBot="1">
      <c r="A1" s="13"/>
      <c r="B1" s="18" t="s">
        <v>11</v>
      </c>
      <c r="C1" s="18" t="s">
        <v>9</v>
      </c>
      <c r="D1" s="23" t="s">
        <v>12</v>
      </c>
      <c r="E1" s="24" t="s">
        <v>9</v>
      </c>
      <c r="F1" s="18" t="s">
        <v>13</v>
      </c>
      <c r="G1" s="18" t="s">
        <v>9</v>
      </c>
      <c r="H1" s="23" t="s">
        <v>14</v>
      </c>
      <c r="I1" s="24" t="s">
        <v>9</v>
      </c>
      <c r="J1" s="18" t="s">
        <v>15</v>
      </c>
      <c r="K1" s="18" t="s">
        <v>9</v>
      </c>
      <c r="L1" s="23" t="s">
        <v>22</v>
      </c>
      <c r="M1" s="24" t="s">
        <v>9</v>
      </c>
      <c r="N1" s="10" t="s">
        <v>1</v>
      </c>
      <c r="O1" s="12" t="s">
        <v>2</v>
      </c>
      <c r="P1" s="10" t="s">
        <v>3</v>
      </c>
      <c r="Q1" s="11" t="s">
        <v>4</v>
      </c>
      <c r="R1" s="10" t="s">
        <v>5</v>
      </c>
      <c r="S1" s="12" t="s">
        <v>6</v>
      </c>
    </row>
    <row r="2" spans="1:19">
      <c r="A2" s="2">
        <v>1998</v>
      </c>
      <c r="B2" s="3"/>
      <c r="C2" s="7"/>
      <c r="D2" s="3"/>
      <c r="E2" s="7"/>
      <c r="F2" s="3"/>
      <c r="G2" s="7"/>
      <c r="H2" s="3"/>
      <c r="I2" s="7"/>
      <c r="J2" s="3"/>
      <c r="K2" s="7"/>
      <c r="L2" s="3"/>
      <c r="M2" s="3"/>
      <c r="N2" s="3"/>
      <c r="O2" s="3"/>
      <c r="P2" s="3"/>
      <c r="Q2" s="3"/>
      <c r="R2" s="3"/>
      <c r="S2" s="3"/>
    </row>
    <row r="3" spans="1:19">
      <c r="A3" s="4">
        <v>1999</v>
      </c>
      <c r="B3" s="9"/>
      <c r="C3" s="15"/>
      <c r="D3" s="9"/>
      <c r="E3" s="15"/>
      <c r="F3" s="9"/>
      <c r="G3" s="15"/>
      <c r="H3" s="9"/>
      <c r="I3" s="15"/>
      <c r="J3" s="9"/>
      <c r="K3" s="15"/>
      <c r="L3" s="9"/>
      <c r="M3" s="9"/>
      <c r="N3" s="9"/>
      <c r="O3" s="9"/>
      <c r="P3" s="9"/>
      <c r="Q3" s="9"/>
      <c r="R3" s="9"/>
      <c r="S3" s="9"/>
    </row>
    <row r="4" spans="1:19">
      <c r="A4" s="4">
        <v>2000</v>
      </c>
      <c r="B4" s="9"/>
      <c r="C4" s="15"/>
      <c r="D4" s="9"/>
      <c r="E4" s="15"/>
      <c r="F4" s="9"/>
      <c r="G4" s="15"/>
      <c r="H4" s="9"/>
      <c r="I4" s="15"/>
      <c r="J4" s="9"/>
      <c r="K4" s="15"/>
      <c r="L4" s="9"/>
      <c r="M4" s="9"/>
      <c r="N4" s="9"/>
      <c r="O4" s="9"/>
      <c r="P4" s="9"/>
      <c r="Q4" s="9"/>
      <c r="R4" s="9"/>
      <c r="S4" s="9"/>
    </row>
    <row r="5" spans="1:19">
      <c r="A5" s="4">
        <v>2001</v>
      </c>
      <c r="B5" s="9"/>
      <c r="C5" s="15"/>
      <c r="D5" s="9"/>
      <c r="E5" s="15"/>
      <c r="F5" s="9"/>
      <c r="G5" s="15"/>
      <c r="H5" s="9"/>
      <c r="I5" s="15"/>
      <c r="J5" s="9"/>
      <c r="K5" s="15"/>
      <c r="L5" s="9"/>
      <c r="M5" s="9"/>
      <c r="N5" s="9"/>
      <c r="O5" s="9"/>
      <c r="P5" s="9"/>
      <c r="Q5" s="9"/>
      <c r="R5" s="9"/>
      <c r="S5" s="9"/>
    </row>
    <row r="6" spans="1:19">
      <c r="A6" s="4">
        <v>2002</v>
      </c>
      <c r="B6" s="9"/>
      <c r="C6" s="15"/>
      <c r="D6" s="9"/>
      <c r="E6" s="15"/>
      <c r="F6" s="9"/>
      <c r="G6" s="15"/>
      <c r="H6" s="9"/>
      <c r="I6" s="15"/>
      <c r="J6" s="9"/>
      <c r="K6" s="15"/>
      <c r="L6" s="9"/>
      <c r="M6" s="9"/>
      <c r="N6" s="9"/>
      <c r="O6" s="9"/>
      <c r="P6" s="9"/>
      <c r="Q6" s="9"/>
      <c r="R6" s="9"/>
      <c r="S6" s="9"/>
    </row>
    <row r="7" spans="1:19">
      <c r="A7" s="4">
        <v>2003</v>
      </c>
      <c r="B7" s="16"/>
      <c r="C7" s="22"/>
      <c r="D7" s="16"/>
      <c r="E7" s="22"/>
      <c r="F7" s="16"/>
      <c r="G7" s="22"/>
      <c r="H7" s="16"/>
      <c r="I7" s="22"/>
      <c r="J7" s="16"/>
      <c r="K7" s="22"/>
      <c r="L7" s="16"/>
      <c r="M7" s="16"/>
      <c r="N7" s="16"/>
      <c r="O7" s="16"/>
      <c r="P7" s="16"/>
      <c r="Q7" s="16"/>
      <c r="R7" s="16"/>
      <c r="S7" s="16"/>
    </row>
    <row r="8" spans="1:19">
      <c r="A8" s="4">
        <v>2004</v>
      </c>
      <c r="B8" s="16"/>
      <c r="C8" s="22"/>
      <c r="D8" s="16"/>
      <c r="E8" s="22"/>
      <c r="F8" s="16"/>
      <c r="G8" s="22"/>
      <c r="H8" s="16"/>
      <c r="I8" s="22"/>
      <c r="J8" s="16"/>
      <c r="K8" s="22"/>
      <c r="L8" s="16"/>
      <c r="M8" s="16"/>
      <c r="N8" s="16"/>
      <c r="O8" s="16"/>
      <c r="P8" s="16"/>
      <c r="Q8" s="16"/>
      <c r="R8" s="16"/>
      <c r="S8" s="16"/>
    </row>
    <row r="9" spans="1:19">
      <c r="A9" s="4">
        <v>2005</v>
      </c>
      <c r="B9" s="9"/>
      <c r="C9" s="15"/>
      <c r="D9" s="9"/>
      <c r="E9" s="15"/>
      <c r="F9" s="9"/>
      <c r="G9" s="15"/>
      <c r="H9" s="9"/>
      <c r="I9" s="15"/>
      <c r="J9" s="9"/>
      <c r="K9" s="15"/>
      <c r="L9" s="9"/>
      <c r="M9" s="9"/>
      <c r="N9" s="9"/>
      <c r="O9" s="9"/>
      <c r="P9" s="9"/>
      <c r="Q9" s="9"/>
      <c r="R9" s="9"/>
      <c r="S9" s="9"/>
    </row>
    <row r="10" spans="1:19">
      <c r="A10" s="4">
        <v>2006</v>
      </c>
      <c r="B10" s="9"/>
      <c r="C10" s="15"/>
      <c r="D10" s="9"/>
      <c r="E10" s="15"/>
      <c r="F10" s="9"/>
      <c r="G10" s="15"/>
      <c r="H10" s="9"/>
      <c r="I10" s="15"/>
      <c r="J10" s="9"/>
      <c r="K10" s="15"/>
      <c r="L10" s="9"/>
      <c r="M10" s="9"/>
      <c r="N10" s="9"/>
      <c r="O10" s="9"/>
      <c r="P10" s="9"/>
      <c r="Q10" s="9"/>
      <c r="R10" s="9"/>
      <c r="S10" s="9"/>
    </row>
    <row r="11" spans="1:19">
      <c r="A11" s="4">
        <v>2007</v>
      </c>
      <c r="B11" s="9"/>
      <c r="C11" s="15"/>
      <c r="D11" s="9"/>
      <c r="E11" s="15"/>
      <c r="F11" s="9"/>
      <c r="G11" s="15"/>
      <c r="H11" s="9"/>
      <c r="I11" s="15"/>
      <c r="J11" s="9"/>
      <c r="K11" s="15"/>
      <c r="L11" s="9"/>
      <c r="M11" s="9"/>
      <c r="N11" s="9"/>
      <c r="O11" s="9"/>
      <c r="P11" s="9"/>
      <c r="Q11" s="9"/>
      <c r="R11" s="9"/>
      <c r="S11" s="9"/>
    </row>
    <row r="12" spans="1:19">
      <c r="A12" s="4">
        <v>2008</v>
      </c>
      <c r="B12" s="9"/>
      <c r="C12" s="15"/>
      <c r="D12" s="9"/>
      <c r="E12" s="15"/>
      <c r="F12" s="9"/>
      <c r="G12" s="15"/>
      <c r="H12" s="9"/>
      <c r="I12" s="15"/>
      <c r="J12" s="9"/>
      <c r="K12" s="15"/>
      <c r="L12" s="9"/>
      <c r="M12" s="9"/>
      <c r="N12" s="9"/>
      <c r="O12" s="9"/>
      <c r="P12" s="9"/>
      <c r="Q12" s="9"/>
      <c r="R12" s="9"/>
      <c r="S12" s="9"/>
    </row>
    <row r="13" spans="1:19">
      <c r="A13" s="4">
        <v>2009</v>
      </c>
      <c r="B13" s="9"/>
      <c r="C13" s="15"/>
      <c r="D13" s="9"/>
      <c r="E13" s="15"/>
      <c r="F13" s="9"/>
      <c r="G13" s="15"/>
      <c r="H13" s="9"/>
      <c r="I13" s="15"/>
      <c r="J13" s="9"/>
      <c r="K13" s="15"/>
      <c r="L13" s="9"/>
      <c r="M13" s="9"/>
      <c r="N13" s="9"/>
      <c r="O13" s="9"/>
      <c r="P13" s="9"/>
      <c r="Q13" s="9"/>
      <c r="R13" s="9"/>
      <c r="S13" s="9"/>
    </row>
    <row r="14" spans="1:19">
      <c r="A14" s="4">
        <v>2010</v>
      </c>
      <c r="B14" s="9"/>
      <c r="C14" s="15"/>
      <c r="D14" s="9"/>
      <c r="E14" s="15"/>
      <c r="F14" s="9"/>
      <c r="G14" s="15"/>
      <c r="H14" s="9"/>
      <c r="I14" s="15"/>
      <c r="J14" s="9"/>
      <c r="K14" s="15"/>
      <c r="L14" s="9"/>
      <c r="M14" s="9"/>
      <c r="N14" s="9"/>
      <c r="O14" s="9"/>
      <c r="P14" s="9"/>
      <c r="Q14" s="9"/>
      <c r="R14" s="9"/>
      <c r="S14" s="9"/>
    </row>
    <row r="15" spans="1:19">
      <c r="A15" s="4">
        <v>2011</v>
      </c>
      <c r="B15" s="9"/>
      <c r="C15" s="15"/>
      <c r="D15" s="9"/>
      <c r="E15" s="15"/>
      <c r="F15" s="9"/>
      <c r="G15" s="15"/>
      <c r="H15" s="9">
        <v>610</v>
      </c>
      <c r="I15" s="15">
        <v>4030</v>
      </c>
      <c r="J15" s="9">
        <v>609.4</v>
      </c>
      <c r="K15" s="15">
        <v>4026</v>
      </c>
      <c r="L15" s="9"/>
      <c r="M15" s="9"/>
      <c r="N15" s="9"/>
      <c r="O15" s="9"/>
      <c r="P15" s="9"/>
      <c r="Q15" s="9"/>
      <c r="R15" s="9"/>
      <c r="S15" s="9"/>
    </row>
    <row r="16" spans="1:19">
      <c r="A16" s="4">
        <v>2012</v>
      </c>
      <c r="B16" s="9"/>
      <c r="C16" s="15"/>
      <c r="D16" s="9"/>
      <c r="E16" s="15"/>
      <c r="F16" s="9"/>
      <c r="G16" s="15"/>
      <c r="H16" s="9"/>
      <c r="I16" s="15"/>
      <c r="J16" s="9"/>
      <c r="K16" s="15"/>
      <c r="L16" s="9"/>
      <c r="M16" s="9"/>
      <c r="N16" s="9"/>
      <c r="O16" s="9"/>
      <c r="P16" s="9"/>
      <c r="Q16" s="9"/>
      <c r="R16" s="9"/>
      <c r="S16" s="9"/>
    </row>
    <row r="17" spans="1:21">
      <c r="A17" s="4">
        <v>2013</v>
      </c>
      <c r="B17" s="9"/>
      <c r="C17" s="15"/>
      <c r="D17" s="9"/>
      <c r="E17" s="15"/>
      <c r="F17" s="9"/>
      <c r="G17" s="15"/>
      <c r="H17" s="9"/>
      <c r="I17" s="15"/>
      <c r="J17" s="9"/>
      <c r="K17" s="15"/>
      <c r="L17" s="9"/>
      <c r="M17" s="9"/>
      <c r="N17" s="9"/>
      <c r="O17" s="9"/>
      <c r="P17" s="9"/>
      <c r="Q17" s="9"/>
      <c r="R17" s="9"/>
      <c r="S17" s="9"/>
    </row>
    <row r="18" spans="1:21">
      <c r="A18" s="4">
        <v>2014</v>
      </c>
      <c r="B18" s="9"/>
      <c r="C18" s="15"/>
      <c r="D18" s="9">
        <v>409.1</v>
      </c>
      <c r="E18" s="15">
        <v>2077</v>
      </c>
      <c r="F18" s="9"/>
      <c r="G18" s="15"/>
      <c r="H18" s="9"/>
      <c r="I18" s="15"/>
      <c r="J18" s="9"/>
      <c r="K18" s="15"/>
      <c r="L18" s="9"/>
      <c r="M18" s="9"/>
      <c r="N18" s="9"/>
      <c r="O18" s="9"/>
      <c r="P18" s="9"/>
      <c r="Q18" s="9"/>
      <c r="R18" s="9"/>
      <c r="S18" s="9"/>
    </row>
    <row r="19" spans="1:21">
      <c r="A19" s="4">
        <v>2015</v>
      </c>
      <c r="B19" s="9"/>
      <c r="C19" s="15"/>
      <c r="D19" s="9"/>
      <c r="E19" s="15"/>
      <c r="F19" s="9">
        <v>392.4</v>
      </c>
      <c r="G19" s="15">
        <v>1852</v>
      </c>
      <c r="H19" s="9"/>
      <c r="I19" s="15"/>
      <c r="J19" s="9"/>
      <c r="K19" s="15"/>
      <c r="L19" s="9"/>
      <c r="M19" s="9"/>
      <c r="N19" s="9"/>
      <c r="O19" s="9"/>
      <c r="P19" s="9"/>
      <c r="Q19" s="9"/>
      <c r="R19" s="9"/>
      <c r="S19" s="9"/>
    </row>
    <row r="20" spans="1:21">
      <c r="A20" s="4">
        <v>2016</v>
      </c>
      <c r="B20" s="9"/>
      <c r="C20" s="15"/>
      <c r="D20" s="9"/>
      <c r="E20" s="15"/>
      <c r="F20" s="9"/>
      <c r="G20" s="15"/>
      <c r="H20" s="9"/>
      <c r="I20" s="15"/>
      <c r="J20" s="9"/>
      <c r="K20" s="15"/>
      <c r="L20" s="9"/>
      <c r="M20" s="9"/>
      <c r="N20" s="9"/>
      <c r="O20" s="9"/>
      <c r="P20" s="9"/>
      <c r="Q20" s="9"/>
      <c r="R20" s="9"/>
      <c r="S20" s="9"/>
    </row>
    <row r="21" spans="1:21">
      <c r="A21" s="4">
        <v>2017</v>
      </c>
      <c r="B21" s="9"/>
      <c r="C21" s="15"/>
      <c r="D21" s="9"/>
      <c r="E21" s="15"/>
      <c r="F21" s="9"/>
      <c r="G21" s="15"/>
      <c r="H21" s="9"/>
      <c r="I21" s="15"/>
      <c r="J21" s="9"/>
      <c r="K21" s="15"/>
      <c r="L21" s="9"/>
      <c r="M21" s="9"/>
      <c r="N21" s="9"/>
      <c r="O21" s="9"/>
      <c r="P21" s="9"/>
      <c r="Q21" s="9"/>
      <c r="R21" s="9"/>
      <c r="S21" s="9"/>
    </row>
    <row r="22" spans="1:21">
      <c r="A22" s="4">
        <v>2018</v>
      </c>
      <c r="B22" s="9"/>
      <c r="C22" s="15"/>
      <c r="D22" s="9"/>
      <c r="E22" s="15"/>
      <c r="F22" s="9"/>
      <c r="G22" s="15"/>
      <c r="H22" s="9"/>
      <c r="I22" s="15"/>
      <c r="J22" s="9"/>
      <c r="K22" s="15"/>
      <c r="L22" s="9"/>
      <c r="M22" s="9"/>
      <c r="N22" s="9"/>
      <c r="O22" s="9"/>
      <c r="P22" s="9"/>
      <c r="Q22" s="9"/>
      <c r="R22" s="9"/>
      <c r="S22" s="9"/>
    </row>
    <row r="23" spans="1:21">
      <c r="A23" s="4">
        <v>2019</v>
      </c>
      <c r="B23" s="9"/>
      <c r="C23" s="15"/>
      <c r="D23" s="9"/>
      <c r="E23" s="15"/>
      <c r="F23" s="9"/>
      <c r="G23" s="15"/>
      <c r="H23" s="9"/>
      <c r="I23" s="15"/>
      <c r="J23" s="9"/>
      <c r="K23" s="15"/>
      <c r="L23" s="9"/>
      <c r="M23" s="9"/>
      <c r="N23" s="9"/>
      <c r="O23" s="9"/>
      <c r="P23" s="9"/>
      <c r="Q23" s="9"/>
      <c r="R23" s="9"/>
      <c r="S23" s="9"/>
    </row>
    <row r="24" spans="1:21">
      <c r="A24" s="4">
        <v>2020</v>
      </c>
      <c r="B24" s="9"/>
      <c r="C24" s="15"/>
      <c r="D24" s="9"/>
      <c r="E24" s="15"/>
      <c r="F24" s="9"/>
      <c r="G24" s="15"/>
      <c r="H24" s="9"/>
      <c r="I24" s="15"/>
      <c r="J24" s="9"/>
      <c r="K24" s="15"/>
      <c r="L24" s="9"/>
      <c r="M24" s="9"/>
      <c r="N24" s="9"/>
      <c r="O24" s="9"/>
      <c r="P24" s="9"/>
      <c r="Q24" s="9"/>
      <c r="R24" s="9"/>
      <c r="S24" s="9"/>
    </row>
    <row r="25" spans="1:21">
      <c r="A25" s="4">
        <v>2021</v>
      </c>
      <c r="B25" s="9"/>
      <c r="C25" s="15"/>
      <c r="D25" s="9"/>
      <c r="E25" s="15"/>
      <c r="F25" s="9"/>
      <c r="G25" s="15"/>
      <c r="H25" s="9"/>
      <c r="I25" s="15"/>
      <c r="J25" s="9"/>
      <c r="K25" s="15"/>
      <c r="L25" s="9"/>
      <c r="M25" s="9"/>
      <c r="N25" s="9"/>
      <c r="O25" s="9"/>
      <c r="P25" s="9"/>
      <c r="Q25" s="9"/>
      <c r="R25" s="9"/>
      <c r="S25" s="9"/>
    </row>
    <row r="26" spans="1:21">
      <c r="A26" s="4">
        <v>2022</v>
      </c>
      <c r="B26" s="9"/>
      <c r="C26" s="15"/>
      <c r="D26" s="9"/>
      <c r="E26" s="15"/>
      <c r="F26" s="9"/>
      <c r="G26" s="15"/>
      <c r="H26" s="9"/>
      <c r="I26" s="15"/>
      <c r="J26" s="9"/>
      <c r="K26" s="15"/>
      <c r="L26" s="9"/>
      <c r="M26" s="9"/>
      <c r="N26" s="9"/>
      <c r="O26" s="9"/>
      <c r="P26" s="9"/>
      <c r="Q26" s="9"/>
      <c r="R26" s="9"/>
      <c r="S26" s="9"/>
    </row>
    <row r="27" spans="1:21">
      <c r="A27" s="4">
        <v>2023</v>
      </c>
      <c r="B27" s="9"/>
      <c r="C27" s="15"/>
      <c r="D27" s="9"/>
      <c r="E27" s="15"/>
      <c r="F27" s="9"/>
      <c r="G27" s="15"/>
      <c r="H27" s="9"/>
      <c r="I27" s="15"/>
      <c r="J27" s="9"/>
      <c r="K27" s="15"/>
      <c r="L27" s="9"/>
      <c r="M27" s="9"/>
      <c r="N27" s="9"/>
      <c r="O27" s="9"/>
      <c r="P27" s="9"/>
      <c r="Q27" s="9"/>
      <c r="R27" s="9"/>
      <c r="S27" s="9"/>
    </row>
    <row r="28" spans="1:21">
      <c r="A28" s="4">
        <v>2024</v>
      </c>
      <c r="B28" s="9"/>
      <c r="C28" s="15"/>
      <c r="D28" s="9"/>
      <c r="E28" s="15"/>
      <c r="F28" s="9"/>
      <c r="G28" s="15"/>
      <c r="H28" s="9"/>
      <c r="I28" s="15"/>
      <c r="J28" s="9"/>
      <c r="K28" s="15"/>
      <c r="L28" s="9"/>
      <c r="M28" s="9"/>
      <c r="N28" s="9"/>
      <c r="O28" s="9"/>
      <c r="P28" s="9"/>
      <c r="Q28" s="9"/>
      <c r="R28" s="9"/>
      <c r="S28" s="9"/>
    </row>
    <row r="29" spans="1:21">
      <c r="A29" s="4">
        <v>2025</v>
      </c>
      <c r="B29" s="9"/>
      <c r="C29" s="15"/>
      <c r="D29" s="9"/>
      <c r="E29" s="15"/>
      <c r="F29" s="9"/>
      <c r="G29" s="15"/>
      <c r="H29" s="9"/>
      <c r="I29" s="15"/>
      <c r="J29" s="9"/>
      <c r="K29" s="15"/>
      <c r="L29" s="9"/>
      <c r="M29" s="9"/>
      <c r="N29" s="9"/>
      <c r="O29" s="9"/>
      <c r="P29" s="9"/>
      <c r="Q29" s="9"/>
      <c r="R29" s="9"/>
      <c r="S29" s="9"/>
    </row>
    <row r="30" spans="1:21" ht="15.75">
      <c r="A30" s="4">
        <v>2026</v>
      </c>
      <c r="B30" s="9"/>
      <c r="C30" s="15"/>
      <c r="D30" s="9"/>
      <c r="E30" s="15"/>
      <c r="F30" s="9"/>
      <c r="G30" s="15"/>
      <c r="H30" s="9"/>
      <c r="I30" s="15"/>
      <c r="J30" s="9"/>
      <c r="K30" s="15"/>
      <c r="L30" s="9"/>
      <c r="M30" s="9"/>
      <c r="N30" s="9"/>
      <c r="O30" s="9"/>
      <c r="P30" s="9"/>
      <c r="Q30" s="9"/>
      <c r="R30" s="9"/>
      <c r="S30" s="9"/>
      <c r="T30" s="5"/>
      <c r="U30" s="5"/>
    </row>
    <row r="31" spans="1:21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29"/>
  <sheetViews>
    <sheetView workbookViewId="0">
      <selection activeCell="G15" sqref="G15"/>
    </sheetView>
  </sheetViews>
  <sheetFormatPr defaultRowHeight="15"/>
  <cols>
    <col min="1" max="1" width="11.44140625" style="1" bestFit="1" customWidth="1"/>
    <col min="2" max="2" width="13.44140625" style="1" customWidth="1"/>
    <col min="3" max="8" width="10.44140625" style="1" bestFit="1" customWidth="1"/>
    <col min="9" max="16384" width="8.88671875" style="1"/>
  </cols>
  <sheetData>
    <row r="1" spans="1:8" ht="15.75" thickBot="1">
      <c r="A1" s="34" t="s">
        <v>34</v>
      </c>
      <c r="B1" s="19" t="s">
        <v>17</v>
      </c>
      <c r="C1" s="28" t="s">
        <v>7</v>
      </c>
      <c r="D1" s="25" t="s">
        <v>9</v>
      </c>
      <c r="E1" s="28" t="s">
        <v>21</v>
      </c>
      <c r="F1" s="25" t="s">
        <v>9</v>
      </c>
      <c r="G1" s="28" t="s">
        <v>8</v>
      </c>
      <c r="H1" s="25" t="s">
        <v>9</v>
      </c>
    </row>
    <row r="2" spans="1:8">
      <c r="A2" s="15"/>
      <c r="B2" s="35"/>
      <c r="C2" s="30"/>
      <c r="D2" s="15"/>
      <c r="E2" s="29">
        <f t="shared" ref="E2:E23" si="0">(C2*92.31%)*9%</f>
        <v>0</v>
      </c>
      <c r="F2" s="15"/>
      <c r="G2" s="29">
        <f t="shared" ref="G2:G23" si="1">(C2*92.31%)*11%</f>
        <v>0</v>
      </c>
      <c r="H2" s="15"/>
    </row>
    <row r="3" spans="1:8">
      <c r="A3" s="15">
        <v>2003</v>
      </c>
      <c r="B3" s="35"/>
      <c r="C3" s="30">
        <v>91.56</v>
      </c>
      <c r="D3" s="15">
        <v>1344</v>
      </c>
      <c r="E3" s="29">
        <f t="shared" si="0"/>
        <v>7.6067132399999995</v>
      </c>
      <c r="F3" s="15">
        <v>112</v>
      </c>
      <c r="G3" s="29">
        <f t="shared" si="1"/>
        <v>9.2970939599999998</v>
      </c>
      <c r="H3" s="15">
        <v>137</v>
      </c>
    </row>
    <row r="4" spans="1:8">
      <c r="A4" s="15">
        <v>2004</v>
      </c>
      <c r="B4" s="35"/>
      <c r="C4" s="30">
        <v>32.5</v>
      </c>
      <c r="D4" s="15">
        <v>432</v>
      </c>
      <c r="E4" s="29">
        <f t="shared" si="0"/>
        <v>2.7000674999999998</v>
      </c>
      <c r="F4" s="15">
        <v>36</v>
      </c>
      <c r="G4" s="29">
        <f t="shared" si="1"/>
        <v>3.3000824999999998</v>
      </c>
      <c r="H4" s="15">
        <v>44</v>
      </c>
    </row>
    <row r="5" spans="1:8">
      <c r="A5" s="15">
        <v>2005</v>
      </c>
      <c r="B5" s="35"/>
      <c r="C5" s="30">
        <v>246.15</v>
      </c>
      <c r="D5" s="15">
        <v>2961</v>
      </c>
      <c r="E5" s="29">
        <f t="shared" si="0"/>
        <v>20.449895850000001</v>
      </c>
      <c r="F5" s="15">
        <v>246</v>
      </c>
      <c r="G5" s="29">
        <f t="shared" si="1"/>
        <v>24.994317150000001</v>
      </c>
      <c r="H5" s="15">
        <v>301</v>
      </c>
    </row>
    <row r="6" spans="1:8">
      <c r="A6" s="15">
        <v>2008</v>
      </c>
      <c r="B6" s="35"/>
      <c r="C6" s="30">
        <v>66.52</v>
      </c>
      <c r="D6" s="15">
        <v>571</v>
      </c>
      <c r="E6" s="29">
        <f t="shared" si="0"/>
        <v>5.5264150799999996</v>
      </c>
      <c r="F6" s="15">
        <v>47</v>
      </c>
      <c r="G6" s="29">
        <f t="shared" si="1"/>
        <v>6.7545073200000001</v>
      </c>
      <c r="H6" s="15">
        <v>58</v>
      </c>
    </row>
    <row r="7" spans="1:8">
      <c r="A7" s="15">
        <v>2009</v>
      </c>
      <c r="B7" s="35"/>
      <c r="C7" s="30">
        <v>24.31</v>
      </c>
      <c r="D7" s="15">
        <v>190</v>
      </c>
      <c r="E7" s="29">
        <f t="shared" si="0"/>
        <v>2.0196504899999996</v>
      </c>
      <c r="F7" s="15">
        <v>16</v>
      </c>
      <c r="G7" s="29">
        <f t="shared" si="1"/>
        <v>2.4684617099999997</v>
      </c>
      <c r="H7" s="15">
        <v>19</v>
      </c>
    </row>
    <row r="8" spans="1:8">
      <c r="A8" s="15">
        <v>2012</v>
      </c>
      <c r="B8" s="35"/>
      <c r="C8" s="30">
        <v>98.02</v>
      </c>
      <c r="D8" s="15">
        <v>584</v>
      </c>
      <c r="E8" s="29">
        <f t="shared" si="0"/>
        <v>8.1434035800000011</v>
      </c>
      <c r="F8" s="15">
        <v>49</v>
      </c>
      <c r="G8" s="29">
        <f t="shared" si="1"/>
        <v>9.9530488200000011</v>
      </c>
      <c r="H8" s="15">
        <v>59</v>
      </c>
    </row>
    <row r="9" spans="1:8">
      <c r="A9" s="15"/>
      <c r="B9" s="35"/>
      <c r="C9" s="30"/>
      <c r="D9" s="15"/>
      <c r="E9" s="29">
        <f t="shared" si="0"/>
        <v>0</v>
      </c>
      <c r="F9" s="15"/>
      <c r="G9" s="29">
        <f t="shared" si="1"/>
        <v>0</v>
      </c>
      <c r="H9" s="15"/>
    </row>
    <row r="10" spans="1:8">
      <c r="A10" s="15"/>
      <c r="B10" s="35"/>
      <c r="C10" s="30"/>
      <c r="D10" s="15"/>
      <c r="E10" s="29">
        <f t="shared" si="0"/>
        <v>0</v>
      </c>
      <c r="F10" s="15"/>
      <c r="G10" s="29">
        <f t="shared" si="1"/>
        <v>0</v>
      </c>
      <c r="H10" s="15"/>
    </row>
    <row r="11" spans="1:8">
      <c r="A11" s="15"/>
      <c r="B11" s="35"/>
      <c r="C11" s="30"/>
      <c r="D11" s="15"/>
      <c r="E11" s="29">
        <f t="shared" si="0"/>
        <v>0</v>
      </c>
      <c r="F11" s="15"/>
      <c r="G11" s="29">
        <f t="shared" si="1"/>
        <v>0</v>
      </c>
      <c r="H11" s="15"/>
    </row>
    <row r="12" spans="1:8">
      <c r="A12" s="15"/>
      <c r="B12" s="35"/>
      <c r="C12" s="9"/>
      <c r="D12" s="15"/>
      <c r="E12" s="29">
        <f t="shared" si="0"/>
        <v>0</v>
      </c>
      <c r="F12" s="15"/>
      <c r="G12" s="29">
        <f t="shared" si="1"/>
        <v>0</v>
      </c>
      <c r="H12" s="15"/>
    </row>
    <row r="13" spans="1:8">
      <c r="A13" s="15"/>
      <c r="B13" s="36"/>
      <c r="C13" s="9"/>
      <c r="D13" s="15"/>
      <c r="E13" s="29">
        <f t="shared" si="0"/>
        <v>0</v>
      </c>
      <c r="F13" s="15"/>
      <c r="G13" s="29">
        <f t="shared" si="1"/>
        <v>0</v>
      </c>
      <c r="H13" s="15"/>
    </row>
    <row r="14" spans="1:8">
      <c r="A14" s="15"/>
      <c r="B14" s="35"/>
      <c r="C14" s="30"/>
      <c r="D14" s="15"/>
      <c r="E14" s="29">
        <f t="shared" si="0"/>
        <v>0</v>
      </c>
      <c r="F14" s="15"/>
      <c r="G14" s="29">
        <f t="shared" si="1"/>
        <v>0</v>
      </c>
      <c r="H14" s="15"/>
    </row>
    <row r="15" spans="1:8">
      <c r="A15" s="15"/>
      <c r="B15" s="35"/>
      <c r="C15" s="9"/>
      <c r="D15" s="15"/>
      <c r="E15" s="29">
        <f t="shared" si="0"/>
        <v>0</v>
      </c>
      <c r="F15" s="15"/>
      <c r="G15" s="29">
        <f t="shared" si="1"/>
        <v>0</v>
      </c>
      <c r="H15" s="15"/>
    </row>
    <row r="16" spans="1:8">
      <c r="A16" s="15"/>
      <c r="B16" s="35"/>
      <c r="C16" s="9"/>
      <c r="D16" s="15"/>
      <c r="E16" s="29">
        <f t="shared" si="0"/>
        <v>0</v>
      </c>
      <c r="F16" s="15"/>
      <c r="G16" s="29">
        <f t="shared" si="1"/>
        <v>0</v>
      </c>
      <c r="H16" s="15"/>
    </row>
    <row r="17" spans="1:8">
      <c r="A17" s="15"/>
      <c r="B17" s="35"/>
      <c r="C17" s="9"/>
      <c r="D17" s="15"/>
      <c r="E17" s="29">
        <f t="shared" si="0"/>
        <v>0</v>
      </c>
      <c r="F17" s="15"/>
      <c r="G17" s="29">
        <f t="shared" si="1"/>
        <v>0</v>
      </c>
      <c r="H17" s="15"/>
    </row>
    <row r="18" spans="1:8">
      <c r="A18" s="15"/>
      <c r="B18" s="35"/>
      <c r="C18" s="9"/>
      <c r="D18" s="15"/>
      <c r="E18" s="29">
        <f t="shared" si="0"/>
        <v>0</v>
      </c>
      <c r="F18" s="15"/>
      <c r="G18" s="29">
        <f t="shared" si="1"/>
        <v>0</v>
      </c>
      <c r="H18" s="15"/>
    </row>
    <row r="19" spans="1:8">
      <c r="A19" s="15"/>
      <c r="B19" s="35"/>
      <c r="C19" s="9"/>
      <c r="D19" s="15"/>
      <c r="E19" s="29">
        <f t="shared" si="0"/>
        <v>0</v>
      </c>
      <c r="F19" s="15"/>
      <c r="G19" s="29">
        <f t="shared" si="1"/>
        <v>0</v>
      </c>
      <c r="H19" s="15"/>
    </row>
    <row r="20" spans="1:8">
      <c r="A20" s="15"/>
      <c r="B20" s="35"/>
      <c r="C20" s="9"/>
      <c r="D20" s="15"/>
      <c r="E20" s="32">
        <f t="shared" si="0"/>
        <v>0</v>
      </c>
      <c r="F20" s="14"/>
      <c r="G20" s="29">
        <f t="shared" si="1"/>
        <v>0</v>
      </c>
      <c r="H20" s="14"/>
    </row>
    <row r="21" spans="1:8">
      <c r="A21" s="15"/>
      <c r="B21" s="35"/>
      <c r="C21" s="9"/>
      <c r="D21" s="15"/>
      <c r="E21" s="32">
        <f t="shared" si="0"/>
        <v>0</v>
      </c>
      <c r="F21" s="14"/>
      <c r="G21" s="29">
        <f t="shared" si="1"/>
        <v>0</v>
      </c>
      <c r="H21" s="14"/>
    </row>
    <row r="22" spans="1:8">
      <c r="A22" s="15"/>
      <c r="B22" s="35"/>
      <c r="C22" s="9"/>
      <c r="D22" s="15"/>
      <c r="E22" s="32">
        <f t="shared" si="0"/>
        <v>0</v>
      </c>
      <c r="F22" s="14"/>
      <c r="G22" s="29">
        <f t="shared" si="1"/>
        <v>0</v>
      </c>
      <c r="H22" s="14"/>
    </row>
    <row r="23" spans="1:8">
      <c r="A23" s="14"/>
      <c r="B23" s="27"/>
      <c r="C23" s="9"/>
      <c r="D23" s="15"/>
      <c r="E23" s="29">
        <f t="shared" si="0"/>
        <v>0</v>
      </c>
      <c r="F23" s="14"/>
      <c r="G23" s="29">
        <f t="shared" si="1"/>
        <v>0</v>
      </c>
      <c r="H23" s="14"/>
    </row>
    <row r="24" spans="1:8">
      <c r="B24" s="6"/>
      <c r="C24" s="6">
        <f>SUM(C2:C23)</f>
        <v>559.06000000000006</v>
      </c>
      <c r="D24" s="8">
        <f t="shared" ref="D24:H24" si="2">SUM(D2:D23)</f>
        <v>6082</v>
      </c>
      <c r="E24" s="6">
        <f t="shared" si="2"/>
        <v>46.446145739999992</v>
      </c>
      <c r="F24" s="8">
        <f t="shared" si="2"/>
        <v>506</v>
      </c>
      <c r="G24" s="6">
        <f t="shared" si="2"/>
        <v>56.767511460000001</v>
      </c>
      <c r="H24" s="8">
        <f t="shared" si="2"/>
        <v>618</v>
      </c>
    </row>
    <row r="26" spans="1:8">
      <c r="C26" s="37">
        <f>C24*1/3</f>
        <v>186.35333333333335</v>
      </c>
      <c r="D26" s="38">
        <f t="shared" ref="D26" si="3">D24*1/3</f>
        <v>2027.3333333333333</v>
      </c>
      <c r="E26" s="37"/>
      <c r="F26" s="37"/>
      <c r="G26" s="37"/>
      <c r="H26" s="37"/>
    </row>
    <row r="27" spans="1:8">
      <c r="C27" s="37">
        <f>C24*2/3</f>
        <v>372.70666666666671</v>
      </c>
      <c r="D27" s="38">
        <f t="shared" ref="D27" si="4">D24*2/3</f>
        <v>4054.6666666666665</v>
      </c>
      <c r="E27" s="37"/>
      <c r="F27" s="37"/>
      <c r="G27" s="37"/>
      <c r="H27" s="37"/>
    </row>
    <row r="29" spans="1:8" ht="15.75">
      <c r="A29" s="39" t="s">
        <v>35</v>
      </c>
      <c r="B29" s="39"/>
      <c r="C29" s="39"/>
      <c r="D29" s="39"/>
      <c r="E29" s="39"/>
      <c r="F29" s="39"/>
      <c r="G29" s="39"/>
      <c r="H29" s="39"/>
    </row>
  </sheetData>
  <mergeCells count="1">
    <mergeCell ref="A29:H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34"/>
  <sheetViews>
    <sheetView workbookViewId="0">
      <selection activeCell="A3" sqref="A3"/>
    </sheetView>
  </sheetViews>
  <sheetFormatPr defaultRowHeight="15"/>
  <cols>
    <col min="1" max="1" width="11.44140625" style="1" bestFit="1" customWidth="1"/>
    <col min="2" max="2" width="13.44140625" style="1" customWidth="1"/>
    <col min="3" max="8" width="10.44140625" style="1" bestFit="1" customWidth="1"/>
    <col min="9" max="16384" width="8.88671875" style="1"/>
  </cols>
  <sheetData>
    <row r="1" spans="1:8" ht="15.75" thickBot="1">
      <c r="A1" s="17" t="s">
        <v>10</v>
      </c>
      <c r="B1" s="19" t="s">
        <v>17</v>
      </c>
      <c r="C1" s="28" t="s">
        <v>7</v>
      </c>
      <c r="D1" s="25" t="s">
        <v>9</v>
      </c>
      <c r="E1" s="28" t="s">
        <v>21</v>
      </c>
      <c r="F1" s="25" t="s">
        <v>9</v>
      </c>
      <c r="G1" s="28" t="s">
        <v>8</v>
      </c>
      <c r="H1" s="25" t="s">
        <v>9</v>
      </c>
    </row>
    <row r="2" spans="1:8">
      <c r="A2" s="15"/>
      <c r="B2" s="26"/>
      <c r="C2" s="30"/>
      <c r="D2" s="15"/>
      <c r="E2" s="29">
        <f t="shared" ref="E2:E25" si="0">(C2*92.31%)*9%</f>
        <v>0</v>
      </c>
      <c r="F2" s="15"/>
      <c r="G2" s="29">
        <f t="shared" ref="G2:G25" si="1">(C2*92.31%)*11%</f>
        <v>0</v>
      </c>
      <c r="H2" s="15"/>
    </row>
    <row r="3" spans="1:8">
      <c r="A3" s="22" t="s">
        <v>37</v>
      </c>
      <c r="B3" s="26">
        <v>38866</v>
      </c>
      <c r="C3" s="30">
        <v>1301.1199999999999</v>
      </c>
      <c r="D3" s="15">
        <v>14252</v>
      </c>
      <c r="E3" s="29">
        <f t="shared" si="0"/>
        <v>108.09574848</v>
      </c>
      <c r="F3" s="15">
        <v>1184</v>
      </c>
      <c r="G3" s="29">
        <f t="shared" si="1"/>
        <v>132.11702592</v>
      </c>
      <c r="H3" s="15">
        <v>1447</v>
      </c>
    </row>
    <row r="4" spans="1:8">
      <c r="A4" s="22" t="s">
        <v>37</v>
      </c>
      <c r="B4" s="26">
        <v>39804</v>
      </c>
      <c r="C4" s="30">
        <v>130</v>
      </c>
      <c r="D4" s="15">
        <v>1064</v>
      </c>
      <c r="E4" s="29">
        <f t="shared" si="0"/>
        <v>10.800269999999999</v>
      </c>
      <c r="F4" s="15">
        <v>88</v>
      </c>
      <c r="G4" s="29">
        <f t="shared" si="1"/>
        <v>13.200329999999999</v>
      </c>
      <c r="H4" s="15">
        <v>108</v>
      </c>
    </row>
    <row r="5" spans="1:8">
      <c r="A5" s="15"/>
      <c r="B5" s="26"/>
      <c r="C5" s="30"/>
      <c r="D5" s="15"/>
      <c r="E5" s="29">
        <f t="shared" si="0"/>
        <v>0</v>
      </c>
      <c r="F5" s="15"/>
      <c r="G5" s="29">
        <f t="shared" si="1"/>
        <v>0</v>
      </c>
      <c r="H5" s="15"/>
    </row>
    <row r="6" spans="1:8">
      <c r="A6" s="15"/>
      <c r="B6" s="26"/>
      <c r="C6" s="30"/>
      <c r="D6" s="15"/>
      <c r="E6" s="29">
        <f t="shared" si="0"/>
        <v>0</v>
      </c>
      <c r="F6" s="15"/>
      <c r="G6" s="29">
        <f t="shared" si="1"/>
        <v>0</v>
      </c>
      <c r="H6" s="15"/>
    </row>
    <row r="7" spans="1:8">
      <c r="A7" s="15"/>
      <c r="B7" s="26"/>
      <c r="C7" s="30"/>
      <c r="D7" s="15"/>
      <c r="E7" s="29">
        <f t="shared" si="0"/>
        <v>0</v>
      </c>
      <c r="F7" s="15"/>
      <c r="G7" s="29">
        <f t="shared" si="1"/>
        <v>0</v>
      </c>
      <c r="H7" s="15"/>
    </row>
    <row r="8" spans="1:8">
      <c r="A8" s="15"/>
      <c r="B8" s="26"/>
      <c r="C8" s="30"/>
      <c r="D8" s="15"/>
      <c r="E8" s="29">
        <f t="shared" si="0"/>
        <v>0</v>
      </c>
      <c r="F8" s="15"/>
      <c r="G8" s="29">
        <f t="shared" si="1"/>
        <v>0</v>
      </c>
      <c r="H8" s="15"/>
    </row>
    <row r="9" spans="1:8">
      <c r="A9" s="15"/>
      <c r="B9" s="26"/>
      <c r="C9" s="30"/>
      <c r="D9" s="15"/>
      <c r="E9" s="29">
        <f t="shared" si="0"/>
        <v>0</v>
      </c>
      <c r="F9" s="15"/>
      <c r="G9" s="29">
        <f t="shared" si="1"/>
        <v>0</v>
      </c>
      <c r="H9" s="15"/>
    </row>
    <row r="10" spans="1:8">
      <c r="A10" s="15"/>
      <c r="B10" s="26"/>
      <c r="C10" s="30"/>
      <c r="D10" s="15"/>
      <c r="E10" s="29">
        <f t="shared" si="0"/>
        <v>0</v>
      </c>
      <c r="F10" s="15"/>
      <c r="G10" s="29">
        <f t="shared" si="1"/>
        <v>0</v>
      </c>
      <c r="H10" s="15"/>
    </row>
    <row r="11" spans="1:8">
      <c r="A11" s="15"/>
      <c r="B11" s="26"/>
      <c r="C11" s="30"/>
      <c r="D11" s="15"/>
      <c r="E11" s="29">
        <f t="shared" si="0"/>
        <v>0</v>
      </c>
      <c r="F11" s="15"/>
      <c r="G11" s="29">
        <f t="shared" si="1"/>
        <v>0</v>
      </c>
      <c r="H11" s="15"/>
    </row>
    <row r="12" spans="1:8">
      <c r="A12" s="14"/>
      <c r="B12" s="26"/>
      <c r="C12" s="9"/>
      <c r="D12" s="15"/>
      <c r="E12" s="29">
        <f t="shared" si="0"/>
        <v>0</v>
      </c>
      <c r="F12" s="15"/>
      <c r="G12" s="29">
        <f t="shared" si="1"/>
        <v>0</v>
      </c>
      <c r="H12" s="15"/>
    </row>
    <row r="13" spans="1:8">
      <c r="A13" s="15"/>
      <c r="B13" s="31"/>
      <c r="C13" s="9"/>
      <c r="D13" s="15"/>
      <c r="E13" s="29">
        <f t="shared" si="0"/>
        <v>0</v>
      </c>
      <c r="F13" s="15"/>
      <c r="G13" s="29">
        <f t="shared" si="1"/>
        <v>0</v>
      </c>
      <c r="H13" s="15"/>
    </row>
    <row r="14" spans="1:8">
      <c r="A14" s="15"/>
      <c r="B14" s="26"/>
      <c r="C14" s="30"/>
      <c r="D14" s="15"/>
      <c r="E14" s="29">
        <f t="shared" si="0"/>
        <v>0</v>
      </c>
      <c r="F14" s="15"/>
      <c r="G14" s="29">
        <f t="shared" si="1"/>
        <v>0</v>
      </c>
      <c r="H14" s="15"/>
    </row>
    <row r="15" spans="1:8">
      <c r="A15" s="14"/>
      <c r="B15" s="26"/>
      <c r="C15" s="9"/>
      <c r="D15" s="15"/>
      <c r="E15" s="29">
        <f t="shared" si="0"/>
        <v>0</v>
      </c>
      <c r="F15" s="15"/>
      <c r="G15" s="29">
        <f t="shared" si="1"/>
        <v>0</v>
      </c>
      <c r="H15" s="15"/>
    </row>
    <row r="16" spans="1:8">
      <c r="A16" s="14"/>
      <c r="B16" s="26"/>
      <c r="C16" s="9"/>
      <c r="D16" s="15"/>
      <c r="E16" s="29">
        <f t="shared" si="0"/>
        <v>0</v>
      </c>
      <c r="F16" s="15"/>
      <c r="G16" s="29">
        <f t="shared" si="1"/>
        <v>0</v>
      </c>
      <c r="H16" s="15"/>
    </row>
    <row r="17" spans="1:8">
      <c r="A17" s="14"/>
      <c r="B17" s="26"/>
      <c r="C17" s="9"/>
      <c r="D17" s="15"/>
      <c r="E17" s="29">
        <f t="shared" si="0"/>
        <v>0</v>
      </c>
      <c r="F17" s="15"/>
      <c r="G17" s="29">
        <f t="shared" si="1"/>
        <v>0</v>
      </c>
      <c r="H17" s="15"/>
    </row>
    <row r="18" spans="1:8">
      <c r="A18" s="14"/>
      <c r="B18" s="26"/>
      <c r="C18" s="9"/>
      <c r="D18" s="15"/>
      <c r="E18" s="29">
        <f t="shared" si="0"/>
        <v>0</v>
      </c>
      <c r="F18" s="15"/>
      <c r="G18" s="29">
        <f t="shared" si="1"/>
        <v>0</v>
      </c>
      <c r="H18" s="15"/>
    </row>
    <row r="19" spans="1:8">
      <c r="A19" s="14"/>
      <c r="B19" s="26"/>
      <c r="C19" s="9"/>
      <c r="D19" s="15"/>
      <c r="E19" s="29">
        <f t="shared" si="0"/>
        <v>0</v>
      </c>
      <c r="F19" s="15"/>
      <c r="G19" s="29">
        <f t="shared" si="1"/>
        <v>0</v>
      </c>
      <c r="H19" s="15"/>
    </row>
    <row r="20" spans="1:8">
      <c r="A20" s="14"/>
      <c r="B20" s="26"/>
      <c r="C20" s="9"/>
      <c r="D20" s="15"/>
      <c r="E20" s="29">
        <f t="shared" si="0"/>
        <v>0</v>
      </c>
      <c r="F20" s="15"/>
      <c r="G20" s="29">
        <f t="shared" si="1"/>
        <v>0</v>
      </c>
      <c r="H20" s="15"/>
    </row>
    <row r="21" spans="1:8">
      <c r="A21" s="14"/>
      <c r="B21" s="26"/>
      <c r="C21" s="9"/>
      <c r="D21" s="15"/>
      <c r="E21" s="32">
        <f t="shared" si="0"/>
        <v>0</v>
      </c>
      <c r="F21" s="4"/>
      <c r="G21" s="29">
        <f t="shared" si="1"/>
        <v>0</v>
      </c>
      <c r="H21" s="4"/>
    </row>
    <row r="22" spans="1:8">
      <c r="A22" s="14"/>
      <c r="B22" s="26"/>
      <c r="C22" s="9"/>
      <c r="D22" s="15"/>
      <c r="E22" s="32">
        <f t="shared" si="0"/>
        <v>0</v>
      </c>
      <c r="F22" s="4"/>
      <c r="G22" s="29">
        <f t="shared" si="1"/>
        <v>0</v>
      </c>
      <c r="H22" s="4"/>
    </row>
    <row r="23" spans="1:8">
      <c r="A23" s="14"/>
      <c r="B23" s="26"/>
      <c r="C23" s="9"/>
      <c r="D23" s="15"/>
      <c r="E23" s="32">
        <f t="shared" si="0"/>
        <v>0</v>
      </c>
      <c r="F23" s="4"/>
      <c r="G23" s="29">
        <f t="shared" si="1"/>
        <v>0</v>
      </c>
      <c r="H23" s="4"/>
    </row>
    <row r="24" spans="1:8">
      <c r="A24" s="14"/>
      <c r="B24" s="26"/>
      <c r="C24" s="9"/>
      <c r="D24" s="15"/>
      <c r="E24" s="32">
        <f t="shared" si="0"/>
        <v>0</v>
      </c>
      <c r="F24" s="4"/>
      <c r="G24" s="29">
        <f t="shared" si="1"/>
        <v>0</v>
      </c>
      <c r="H24" s="4"/>
    </row>
    <row r="25" spans="1:8">
      <c r="A25" s="14"/>
      <c r="B25" s="27"/>
      <c r="C25" s="9"/>
      <c r="D25" s="15"/>
      <c r="E25" s="29">
        <f t="shared" si="0"/>
        <v>0</v>
      </c>
      <c r="F25" s="4"/>
      <c r="G25" s="29">
        <f t="shared" si="1"/>
        <v>0</v>
      </c>
      <c r="H25" s="4"/>
    </row>
    <row r="26" spans="1:8">
      <c r="B26" s="6"/>
      <c r="C26" s="6">
        <f>SUM(C2:C25)</f>
        <v>1431.12</v>
      </c>
      <c r="D26" s="8">
        <f t="shared" ref="D26:H26" si="2">SUM(D2:D25)</f>
        <v>15316</v>
      </c>
      <c r="E26" s="6">
        <f t="shared" si="2"/>
        <v>118.89601848</v>
      </c>
      <c r="F26" s="8">
        <f t="shared" si="2"/>
        <v>1272</v>
      </c>
      <c r="G26" s="6">
        <f t="shared" si="2"/>
        <v>145.31735592000001</v>
      </c>
      <c r="H26" s="8">
        <f t="shared" si="2"/>
        <v>1555</v>
      </c>
    </row>
    <row r="34" spans="1:8" ht="15.75">
      <c r="A34" s="39" t="s">
        <v>36</v>
      </c>
      <c r="B34" s="39"/>
      <c r="C34" s="39"/>
      <c r="D34" s="39"/>
      <c r="E34" s="39"/>
      <c r="F34" s="39"/>
      <c r="G34" s="39"/>
      <c r="H34" s="39"/>
    </row>
  </sheetData>
  <mergeCells count="1">
    <mergeCell ref="A34:H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9"/>
  <sheetViews>
    <sheetView workbookViewId="0">
      <pane ySplit="1" topLeftCell="A2" activePane="bottomLeft" state="frozen"/>
      <selection pane="bottomLeft" activeCell="A2" sqref="A2:A14"/>
    </sheetView>
  </sheetViews>
  <sheetFormatPr defaultRowHeight="15"/>
  <cols>
    <col min="1" max="1" width="9.21875" style="1" bestFit="1" customWidth="1"/>
    <col min="2" max="2" width="13.44140625" style="1" customWidth="1"/>
    <col min="3" max="8" width="10.44140625" style="1" bestFit="1" customWidth="1"/>
    <col min="9" max="16384" width="8.88671875" style="1"/>
  </cols>
  <sheetData>
    <row r="1" spans="1:8" ht="15.75" thickBot="1">
      <c r="A1" s="17" t="s">
        <v>10</v>
      </c>
      <c r="B1" s="19" t="s">
        <v>17</v>
      </c>
      <c r="C1" s="28" t="s">
        <v>7</v>
      </c>
      <c r="D1" s="25" t="s">
        <v>9</v>
      </c>
      <c r="E1" s="28" t="s">
        <v>21</v>
      </c>
      <c r="F1" s="25" t="s">
        <v>9</v>
      </c>
      <c r="G1" s="28" t="s">
        <v>8</v>
      </c>
      <c r="H1" s="25" t="s">
        <v>9</v>
      </c>
    </row>
    <row r="2" spans="1:8">
      <c r="A2" s="22" t="s">
        <v>37</v>
      </c>
      <c r="B2" s="26">
        <v>37772</v>
      </c>
      <c r="C2" s="29">
        <v>28.31</v>
      </c>
      <c r="D2" s="15">
        <v>419</v>
      </c>
      <c r="E2" s="29">
        <f>(C2*92.31%)*9%</f>
        <v>2.3519664899999997</v>
      </c>
      <c r="F2" s="15">
        <v>35</v>
      </c>
      <c r="G2" s="29">
        <f>(C2*92.31%)*11%</f>
        <v>2.8746257099999997</v>
      </c>
      <c r="H2" s="15">
        <v>42</v>
      </c>
    </row>
    <row r="3" spans="1:8">
      <c r="A3" s="22" t="s">
        <v>37</v>
      </c>
      <c r="B3" s="26">
        <v>37772</v>
      </c>
      <c r="C3" s="29">
        <v>62.24</v>
      </c>
      <c r="D3" s="15">
        <v>921</v>
      </c>
      <c r="E3" s="29">
        <f t="shared" ref="E3:E14" si="0">(C3*92.31%)*9%</f>
        <v>5.1708369599999999</v>
      </c>
      <c r="F3" s="15">
        <v>77</v>
      </c>
      <c r="G3" s="29">
        <f t="shared" ref="G3:G14" si="1">(C3*92.31%)*11%</f>
        <v>6.3199118400000005</v>
      </c>
      <c r="H3" s="15">
        <v>94</v>
      </c>
    </row>
    <row r="4" spans="1:8">
      <c r="A4" s="22" t="s">
        <v>37</v>
      </c>
      <c r="B4" s="26" t="s">
        <v>18</v>
      </c>
      <c r="C4" s="29">
        <v>520.13</v>
      </c>
      <c r="D4" s="15">
        <v>7699</v>
      </c>
      <c r="E4" s="29">
        <f t="shared" si="0"/>
        <v>43.211880269999995</v>
      </c>
      <c r="F4" s="15">
        <v>640</v>
      </c>
      <c r="G4" s="29">
        <f t="shared" si="1"/>
        <v>52.814520330000001</v>
      </c>
      <c r="H4" s="15">
        <v>782</v>
      </c>
    </row>
    <row r="5" spans="1:8">
      <c r="A5" s="22" t="s">
        <v>37</v>
      </c>
      <c r="B5" s="26">
        <v>38499</v>
      </c>
      <c r="C5" s="29">
        <v>63.89</v>
      </c>
      <c r="D5" s="15">
        <v>856</v>
      </c>
      <c r="E5" s="29">
        <f t="shared" si="0"/>
        <v>5.3079173100000006</v>
      </c>
      <c r="F5" s="15">
        <v>71</v>
      </c>
      <c r="G5" s="29">
        <f t="shared" si="1"/>
        <v>6.4874544900000002</v>
      </c>
      <c r="H5" s="15">
        <v>87</v>
      </c>
    </row>
    <row r="6" spans="1:8">
      <c r="A6" s="22" t="s">
        <v>37</v>
      </c>
      <c r="B6" s="26">
        <v>38499</v>
      </c>
      <c r="C6" s="29">
        <v>49.59</v>
      </c>
      <c r="D6" s="15">
        <v>665</v>
      </c>
      <c r="E6" s="29">
        <f t="shared" si="0"/>
        <v>4.1198876100000001</v>
      </c>
      <c r="F6" s="15">
        <v>55</v>
      </c>
      <c r="G6" s="29">
        <f t="shared" si="1"/>
        <v>5.0354181900000006</v>
      </c>
      <c r="H6" s="15">
        <v>68</v>
      </c>
    </row>
    <row r="7" spans="1:8">
      <c r="A7" s="22" t="s">
        <v>37</v>
      </c>
      <c r="B7" s="26">
        <v>38567</v>
      </c>
      <c r="C7" s="29">
        <v>299.67</v>
      </c>
      <c r="D7" s="15">
        <v>3546</v>
      </c>
      <c r="E7" s="29">
        <f t="shared" si="0"/>
        <v>24.896283929999999</v>
      </c>
      <c r="F7" s="15">
        <v>295</v>
      </c>
      <c r="G7" s="29">
        <f t="shared" si="1"/>
        <v>30.42879147</v>
      </c>
      <c r="H7" s="15">
        <v>360</v>
      </c>
    </row>
    <row r="8" spans="1:8">
      <c r="A8" s="22" t="s">
        <v>37</v>
      </c>
      <c r="B8" s="26">
        <v>38567</v>
      </c>
      <c r="C8" s="29">
        <v>457.81</v>
      </c>
      <c r="D8" s="15">
        <v>5417</v>
      </c>
      <c r="E8" s="29">
        <f t="shared" si="0"/>
        <v>38.034396989999998</v>
      </c>
      <c r="F8" s="15">
        <v>450</v>
      </c>
      <c r="G8" s="29">
        <f t="shared" si="1"/>
        <v>46.486485210000005</v>
      </c>
      <c r="H8" s="15">
        <v>550</v>
      </c>
    </row>
    <row r="9" spans="1:8">
      <c r="A9" s="22" t="s">
        <v>37</v>
      </c>
      <c r="B9" s="26">
        <v>38567</v>
      </c>
      <c r="C9" s="29">
        <v>82.72</v>
      </c>
      <c r="D9" s="15">
        <v>979</v>
      </c>
      <c r="E9" s="29">
        <f t="shared" si="0"/>
        <v>6.8722948800000001</v>
      </c>
      <c r="F9" s="15">
        <v>81</v>
      </c>
      <c r="G9" s="29">
        <f t="shared" si="1"/>
        <v>8.3994715200000005</v>
      </c>
      <c r="H9" s="15">
        <v>99</v>
      </c>
    </row>
    <row r="10" spans="1:8">
      <c r="A10" s="22" t="s">
        <v>37</v>
      </c>
      <c r="B10" s="26">
        <v>38849</v>
      </c>
      <c r="C10" s="29">
        <v>3.9</v>
      </c>
      <c r="D10" s="15">
        <v>43</v>
      </c>
      <c r="E10" s="29">
        <f t="shared" si="0"/>
        <v>0.32400810000000002</v>
      </c>
      <c r="F10" s="15">
        <v>4</v>
      </c>
      <c r="G10" s="29">
        <f t="shared" si="1"/>
        <v>0.39600990000000003</v>
      </c>
      <c r="H10" s="15">
        <v>4</v>
      </c>
    </row>
    <row r="11" spans="1:8">
      <c r="A11" s="22" t="s">
        <v>37</v>
      </c>
      <c r="B11" s="26">
        <v>38849</v>
      </c>
      <c r="C11" s="29">
        <v>22.89</v>
      </c>
      <c r="D11" s="15">
        <v>251</v>
      </c>
      <c r="E11" s="29">
        <f t="shared" si="0"/>
        <v>1.9016783099999999</v>
      </c>
      <c r="F11" s="15">
        <v>21</v>
      </c>
      <c r="G11" s="29">
        <f t="shared" si="1"/>
        <v>2.3242734899999999</v>
      </c>
      <c r="H11" s="15">
        <v>25</v>
      </c>
    </row>
    <row r="12" spans="1:8">
      <c r="A12" s="22" t="s">
        <v>37</v>
      </c>
      <c r="B12" s="26">
        <v>38849</v>
      </c>
      <c r="C12" s="29">
        <v>45.78</v>
      </c>
      <c r="D12" s="15">
        <v>501</v>
      </c>
      <c r="E12" s="29">
        <f t="shared" si="0"/>
        <v>3.8033566199999997</v>
      </c>
      <c r="F12" s="15">
        <v>42</v>
      </c>
      <c r="G12" s="29">
        <f t="shared" si="1"/>
        <v>4.6485469799999999</v>
      </c>
      <c r="H12" s="15">
        <v>51</v>
      </c>
    </row>
    <row r="13" spans="1:8">
      <c r="A13" s="22" t="s">
        <v>37</v>
      </c>
      <c r="B13" s="26">
        <v>39484</v>
      </c>
      <c r="C13" s="29">
        <v>11.44</v>
      </c>
      <c r="D13" s="15">
        <v>102</v>
      </c>
      <c r="E13" s="29">
        <f t="shared" si="0"/>
        <v>0.95042375999999995</v>
      </c>
      <c r="F13" s="15">
        <v>8</v>
      </c>
      <c r="G13" s="29">
        <f t="shared" si="1"/>
        <v>1.16162904</v>
      </c>
      <c r="H13" s="15">
        <v>10</v>
      </c>
    </row>
    <row r="14" spans="1:8">
      <c r="A14" s="22" t="s">
        <v>37</v>
      </c>
      <c r="B14" s="26">
        <v>39484</v>
      </c>
      <c r="C14" s="29">
        <v>343.36</v>
      </c>
      <c r="D14" s="15">
        <v>3069</v>
      </c>
      <c r="E14" s="29">
        <f t="shared" si="0"/>
        <v>28.526005440000002</v>
      </c>
      <c r="F14" s="15">
        <v>255</v>
      </c>
      <c r="G14" s="29">
        <f t="shared" si="1"/>
        <v>34.865117760000004</v>
      </c>
      <c r="H14" s="15">
        <v>312</v>
      </c>
    </row>
    <row r="15" spans="1:8">
      <c r="A15" s="4"/>
      <c r="B15" s="27"/>
      <c r="C15" s="9"/>
      <c r="D15" s="15"/>
      <c r="E15" s="9"/>
      <c r="F15" s="15"/>
      <c r="G15" s="9"/>
      <c r="H15" s="15"/>
    </row>
    <row r="16" spans="1:8">
      <c r="A16" s="4"/>
      <c r="B16" s="27"/>
      <c r="C16" s="9"/>
      <c r="D16" s="15"/>
      <c r="E16" s="9"/>
      <c r="F16" s="15"/>
      <c r="G16" s="9"/>
      <c r="H16" s="15"/>
    </row>
    <row r="17" spans="1:8">
      <c r="A17" s="4"/>
      <c r="B17" s="27"/>
      <c r="C17" s="9"/>
      <c r="D17" s="15"/>
      <c r="E17" s="9"/>
      <c r="F17" s="15"/>
      <c r="G17" s="9"/>
      <c r="H17" s="15"/>
    </row>
    <row r="18" spans="1:8">
      <c r="A18" s="4"/>
      <c r="B18" s="27"/>
      <c r="C18" s="9"/>
      <c r="D18" s="15"/>
      <c r="E18" s="9"/>
      <c r="F18" s="15"/>
      <c r="G18" s="9"/>
      <c r="H18" s="15"/>
    </row>
    <row r="19" spans="1:8">
      <c r="A19" s="4"/>
      <c r="B19" s="27"/>
      <c r="C19" s="9"/>
      <c r="D19" s="15"/>
      <c r="E19" s="9"/>
      <c r="F19" s="15"/>
      <c r="G19" s="9"/>
      <c r="H19" s="15"/>
    </row>
    <row r="20" spans="1:8">
      <c r="A20" s="4"/>
      <c r="B20" s="27"/>
      <c r="C20" s="9"/>
      <c r="D20" s="15"/>
      <c r="E20" s="9"/>
      <c r="F20" s="15"/>
      <c r="G20" s="9"/>
      <c r="H20" s="15"/>
    </row>
    <row r="21" spans="1:8">
      <c r="B21" s="6"/>
      <c r="C21" s="6">
        <f t="shared" ref="C21:H21" si="2">SUM(C2:C20)</f>
        <v>1991.73</v>
      </c>
      <c r="D21" s="8">
        <f t="shared" si="2"/>
        <v>24468</v>
      </c>
      <c r="E21" s="6">
        <f t="shared" si="2"/>
        <v>165.47093666999996</v>
      </c>
      <c r="F21" s="8">
        <f t="shared" si="2"/>
        <v>2034</v>
      </c>
      <c r="G21" s="6">
        <f t="shared" si="2"/>
        <v>202.24225593</v>
      </c>
      <c r="H21" s="8">
        <f t="shared" si="2"/>
        <v>2484</v>
      </c>
    </row>
    <row r="24" spans="1:8">
      <c r="F24" s="20"/>
    </row>
    <row r="29" spans="1:8" ht="15.75">
      <c r="A29" s="39" t="s">
        <v>16</v>
      </c>
      <c r="B29" s="39"/>
      <c r="C29" s="39"/>
      <c r="D29" s="39"/>
      <c r="E29" s="6"/>
    </row>
  </sheetData>
  <mergeCells count="1">
    <mergeCell ref="A29:D2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9"/>
  <sheetViews>
    <sheetView workbookViewId="0">
      <pane ySplit="1" topLeftCell="A2" activePane="bottomLeft" state="frozen"/>
      <selection pane="bottomLeft" activeCell="A2" sqref="A2:A12"/>
    </sheetView>
  </sheetViews>
  <sheetFormatPr defaultRowHeight="15"/>
  <cols>
    <col min="1" max="1" width="10.44140625" style="1" bestFit="1" customWidth="1"/>
    <col min="2" max="2" width="13.44140625" style="1" customWidth="1"/>
    <col min="3" max="8" width="10.44140625" style="1" bestFit="1" customWidth="1"/>
    <col min="9" max="16384" width="8.88671875" style="1"/>
  </cols>
  <sheetData>
    <row r="1" spans="1:8" ht="15.75" thickBot="1">
      <c r="A1" s="17" t="s">
        <v>10</v>
      </c>
      <c r="B1" s="19" t="s">
        <v>17</v>
      </c>
      <c r="C1" s="28" t="s">
        <v>7</v>
      </c>
      <c r="D1" s="25" t="s">
        <v>9</v>
      </c>
      <c r="E1" s="28" t="s">
        <v>21</v>
      </c>
      <c r="F1" s="25" t="s">
        <v>9</v>
      </c>
      <c r="G1" s="28" t="s">
        <v>8</v>
      </c>
      <c r="H1" s="25" t="s">
        <v>9</v>
      </c>
    </row>
    <row r="2" spans="1:8">
      <c r="A2" s="22" t="s">
        <v>37</v>
      </c>
      <c r="B2" s="26">
        <v>36187</v>
      </c>
      <c r="C2" s="30">
        <v>534.12</v>
      </c>
      <c r="D2" s="15">
        <v>14781</v>
      </c>
      <c r="E2" s="29">
        <f>(C2*92.31%)*9%</f>
        <v>44.374155479999999</v>
      </c>
      <c r="F2" s="15">
        <v>1228</v>
      </c>
      <c r="G2" s="29">
        <f>(C2*92.31%)*11%</f>
        <v>54.235078919999999</v>
      </c>
      <c r="H2" s="15">
        <v>1501</v>
      </c>
    </row>
    <row r="3" spans="1:8">
      <c r="A3" s="22" t="s">
        <v>37</v>
      </c>
      <c r="B3" s="26">
        <v>37719</v>
      </c>
      <c r="C3" s="30">
        <v>19.079999999999998</v>
      </c>
      <c r="D3" s="15">
        <v>285</v>
      </c>
      <c r="E3" s="29">
        <f t="shared" ref="E3:E12" si="0">(C3*92.31%)*9%</f>
        <v>1.5851473199999999</v>
      </c>
      <c r="F3" s="15">
        <v>24</v>
      </c>
      <c r="G3" s="29">
        <f t="shared" ref="G3:G12" si="1">(C3*92.31%)*11%</f>
        <v>1.9374022799999999</v>
      </c>
      <c r="H3" s="15">
        <v>29</v>
      </c>
    </row>
    <row r="4" spans="1:8">
      <c r="A4" s="22" t="s">
        <v>37</v>
      </c>
      <c r="B4" s="26">
        <v>37719</v>
      </c>
      <c r="C4" s="30">
        <v>19.079999999999998</v>
      </c>
      <c r="D4" s="15">
        <v>285</v>
      </c>
      <c r="E4" s="29">
        <f t="shared" si="0"/>
        <v>1.5851473199999999</v>
      </c>
      <c r="F4" s="15">
        <v>24</v>
      </c>
      <c r="G4" s="29">
        <f t="shared" si="1"/>
        <v>1.9374022799999999</v>
      </c>
      <c r="H4" s="15">
        <v>29</v>
      </c>
    </row>
    <row r="5" spans="1:8">
      <c r="A5" s="22" t="s">
        <v>37</v>
      </c>
      <c r="B5" s="26">
        <v>37772</v>
      </c>
      <c r="C5" s="30">
        <v>28.31</v>
      </c>
      <c r="D5" s="15">
        <v>419</v>
      </c>
      <c r="E5" s="29">
        <f t="shared" si="0"/>
        <v>2.3519664899999997</v>
      </c>
      <c r="F5" s="15">
        <v>35</v>
      </c>
      <c r="G5" s="29">
        <f t="shared" si="1"/>
        <v>2.8746257099999997</v>
      </c>
      <c r="H5" s="15">
        <v>42</v>
      </c>
    </row>
    <row r="6" spans="1:8">
      <c r="A6" s="22" t="s">
        <v>37</v>
      </c>
      <c r="B6" s="26">
        <v>37772</v>
      </c>
      <c r="C6" s="30">
        <v>62.24</v>
      </c>
      <c r="D6" s="15">
        <v>921</v>
      </c>
      <c r="E6" s="29">
        <f t="shared" si="0"/>
        <v>5.1708369599999999</v>
      </c>
      <c r="F6" s="15">
        <v>77</v>
      </c>
      <c r="G6" s="29">
        <f t="shared" si="1"/>
        <v>6.3199118400000005</v>
      </c>
      <c r="H6" s="15">
        <v>94</v>
      </c>
    </row>
    <row r="7" spans="1:8">
      <c r="A7" s="22" t="s">
        <v>37</v>
      </c>
      <c r="B7" s="26">
        <v>38499</v>
      </c>
      <c r="C7" s="30">
        <v>49.59</v>
      </c>
      <c r="D7" s="15">
        <v>602</v>
      </c>
      <c r="E7" s="29">
        <f t="shared" si="0"/>
        <v>4.1198876100000001</v>
      </c>
      <c r="F7" s="15">
        <v>50</v>
      </c>
      <c r="G7" s="29">
        <f t="shared" si="1"/>
        <v>5.0354181900000006</v>
      </c>
      <c r="H7" s="15">
        <v>61</v>
      </c>
    </row>
    <row r="8" spans="1:8">
      <c r="A8" s="22" t="s">
        <v>37</v>
      </c>
      <c r="B8" s="26">
        <v>38567</v>
      </c>
      <c r="C8" s="30">
        <v>209.67</v>
      </c>
      <c r="D8" s="15">
        <v>2481</v>
      </c>
      <c r="E8" s="29">
        <f t="shared" si="0"/>
        <v>17.419173929999999</v>
      </c>
      <c r="F8" s="15">
        <v>206</v>
      </c>
      <c r="G8" s="29">
        <f t="shared" si="1"/>
        <v>21.29010147</v>
      </c>
      <c r="H8" s="15">
        <v>252</v>
      </c>
    </row>
    <row r="9" spans="1:8">
      <c r="A9" s="22" t="s">
        <v>37</v>
      </c>
      <c r="B9" s="26">
        <v>38567</v>
      </c>
      <c r="C9" s="30">
        <v>457.81</v>
      </c>
      <c r="D9" s="15">
        <v>5417</v>
      </c>
      <c r="E9" s="29">
        <f t="shared" si="0"/>
        <v>38.034396989999998</v>
      </c>
      <c r="F9" s="15">
        <v>450</v>
      </c>
      <c r="G9" s="29">
        <f t="shared" si="1"/>
        <v>46.486485210000005</v>
      </c>
      <c r="H9" s="15">
        <v>550</v>
      </c>
    </row>
    <row r="10" spans="1:8">
      <c r="A10" s="22" t="s">
        <v>37</v>
      </c>
      <c r="B10" s="26">
        <v>38567</v>
      </c>
      <c r="C10" s="30">
        <v>82.72</v>
      </c>
      <c r="D10" s="15">
        <v>979</v>
      </c>
      <c r="E10" s="29">
        <f t="shared" si="0"/>
        <v>6.8722948800000001</v>
      </c>
      <c r="F10" s="15">
        <v>81</v>
      </c>
      <c r="G10" s="29">
        <f t="shared" si="1"/>
        <v>8.3994715200000005</v>
      </c>
      <c r="H10" s="15">
        <v>99</v>
      </c>
    </row>
    <row r="11" spans="1:8">
      <c r="A11" s="22" t="s">
        <v>37</v>
      </c>
      <c r="B11" s="26">
        <v>38849</v>
      </c>
      <c r="C11" s="30">
        <v>3.9</v>
      </c>
      <c r="D11" s="15">
        <v>43</v>
      </c>
      <c r="E11" s="29">
        <f t="shared" si="0"/>
        <v>0.32400810000000002</v>
      </c>
      <c r="F11" s="15">
        <v>4</v>
      </c>
      <c r="G11" s="29">
        <f t="shared" si="1"/>
        <v>0.39600990000000003</v>
      </c>
      <c r="H11" s="15">
        <v>4</v>
      </c>
    </row>
    <row r="12" spans="1:8">
      <c r="A12" s="22" t="s">
        <v>37</v>
      </c>
      <c r="B12" s="26">
        <v>38849</v>
      </c>
      <c r="C12" s="9">
        <v>22.89</v>
      </c>
      <c r="D12" s="15">
        <v>251</v>
      </c>
      <c r="E12" s="29">
        <f t="shared" si="0"/>
        <v>1.9016783099999999</v>
      </c>
      <c r="F12" s="15">
        <v>21</v>
      </c>
      <c r="G12" s="29">
        <f t="shared" si="1"/>
        <v>2.3242734899999999</v>
      </c>
      <c r="H12" s="15">
        <v>25</v>
      </c>
    </row>
    <row r="13" spans="1:8">
      <c r="A13" s="15"/>
      <c r="B13" s="31"/>
      <c r="C13" s="9"/>
      <c r="D13" s="15"/>
      <c r="E13" s="29"/>
      <c r="F13" s="15"/>
      <c r="G13" s="29"/>
      <c r="H13" s="15"/>
    </row>
    <row r="14" spans="1:8">
      <c r="A14" s="15"/>
      <c r="B14" s="26"/>
      <c r="C14" s="30"/>
      <c r="D14" s="15"/>
      <c r="E14" s="29"/>
      <c r="F14" s="15"/>
      <c r="G14" s="29"/>
      <c r="H14" s="15"/>
    </row>
    <row r="15" spans="1:8">
      <c r="A15" s="14"/>
      <c r="B15" s="26"/>
      <c r="C15" s="9"/>
      <c r="D15" s="15"/>
      <c r="E15" s="9"/>
      <c r="F15" s="15"/>
      <c r="G15" s="9"/>
      <c r="H15" s="15"/>
    </row>
    <row r="16" spans="1:8">
      <c r="A16" s="14"/>
      <c r="B16" s="26"/>
      <c r="C16" s="9"/>
      <c r="D16" s="15"/>
      <c r="E16" s="9"/>
      <c r="F16" s="15"/>
      <c r="G16" s="9"/>
      <c r="H16" s="15"/>
    </row>
    <row r="17" spans="1:8">
      <c r="A17" s="14"/>
      <c r="B17" s="26"/>
      <c r="C17" s="9"/>
      <c r="D17" s="15"/>
      <c r="E17" s="9"/>
      <c r="F17" s="15"/>
      <c r="G17" s="9"/>
      <c r="H17" s="15"/>
    </row>
    <row r="18" spans="1:8">
      <c r="A18" s="14"/>
      <c r="B18" s="26"/>
      <c r="C18" s="9"/>
      <c r="D18" s="15"/>
      <c r="E18" s="9"/>
      <c r="F18" s="15"/>
      <c r="G18" s="9"/>
      <c r="H18" s="15"/>
    </row>
    <row r="19" spans="1:8">
      <c r="A19" s="14"/>
      <c r="B19" s="26"/>
      <c r="C19" s="9"/>
      <c r="D19" s="15"/>
      <c r="E19" s="9"/>
      <c r="F19" s="15"/>
      <c r="G19" s="9"/>
      <c r="H19" s="15"/>
    </row>
    <row r="20" spans="1:8">
      <c r="A20" s="4"/>
      <c r="B20" s="27"/>
      <c r="C20" s="9"/>
      <c r="D20" s="15"/>
      <c r="E20" s="9"/>
      <c r="F20" s="15"/>
      <c r="G20" s="9"/>
      <c r="H20" s="15"/>
    </row>
    <row r="21" spans="1:8">
      <c r="B21" s="6"/>
      <c r="C21" s="6">
        <f t="shared" ref="C21:H21" si="2">SUM(C2:C20)</f>
        <v>1489.4100000000003</v>
      </c>
      <c r="D21" s="8">
        <f t="shared" si="2"/>
        <v>26464</v>
      </c>
      <c r="E21" s="6">
        <f t="shared" si="2"/>
        <v>123.73869338999999</v>
      </c>
      <c r="F21" s="8">
        <f t="shared" si="2"/>
        <v>2200</v>
      </c>
      <c r="G21" s="6">
        <f t="shared" si="2"/>
        <v>151.23618080999998</v>
      </c>
      <c r="H21" s="8">
        <f t="shared" si="2"/>
        <v>2686</v>
      </c>
    </row>
    <row r="29" spans="1:8" ht="15.75">
      <c r="A29" s="39" t="s">
        <v>19</v>
      </c>
      <c r="B29" s="39"/>
      <c r="C29" s="39"/>
      <c r="D29" s="39"/>
    </row>
  </sheetData>
  <mergeCells count="1">
    <mergeCell ref="A29:D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4"/>
  <sheetViews>
    <sheetView workbookViewId="0">
      <selection activeCell="A2" sqref="A2:A21"/>
    </sheetView>
  </sheetViews>
  <sheetFormatPr defaultRowHeight="15"/>
  <cols>
    <col min="1" max="1" width="10.44140625" style="1" bestFit="1" customWidth="1"/>
    <col min="2" max="2" width="13.44140625" style="1" customWidth="1"/>
    <col min="3" max="8" width="10.44140625" style="1" bestFit="1" customWidth="1"/>
    <col min="9" max="16384" width="8.88671875" style="1"/>
  </cols>
  <sheetData>
    <row r="1" spans="1:8" ht="15.75" thickBot="1">
      <c r="A1" s="17" t="s">
        <v>10</v>
      </c>
      <c r="B1" s="19" t="s">
        <v>17</v>
      </c>
      <c r="C1" s="28" t="s">
        <v>7</v>
      </c>
      <c r="D1" s="25" t="s">
        <v>9</v>
      </c>
      <c r="E1" s="28" t="s">
        <v>21</v>
      </c>
      <c r="F1" s="25" t="s">
        <v>9</v>
      </c>
      <c r="G1" s="28" t="s">
        <v>8</v>
      </c>
      <c r="H1" s="25" t="s">
        <v>9</v>
      </c>
    </row>
    <row r="2" spans="1:8">
      <c r="A2" s="22" t="s">
        <v>37</v>
      </c>
      <c r="B2" s="26">
        <v>38846</v>
      </c>
      <c r="C2" s="30">
        <v>130</v>
      </c>
      <c r="D2" s="15">
        <v>1577</v>
      </c>
      <c r="E2" s="29">
        <f t="shared" ref="E2:E21" si="0">(C2*92.31%)*9%</f>
        <v>10.800269999999999</v>
      </c>
      <c r="F2" s="15">
        <v>131</v>
      </c>
      <c r="G2" s="29">
        <f t="shared" ref="G2:G21" si="1">(C2*92.31%)*11%</f>
        <v>13.200329999999999</v>
      </c>
      <c r="H2" s="15">
        <v>160</v>
      </c>
    </row>
    <row r="3" spans="1:8">
      <c r="A3" s="22" t="s">
        <v>37</v>
      </c>
      <c r="B3" s="26">
        <v>38869</v>
      </c>
      <c r="C3" s="30">
        <v>130</v>
      </c>
      <c r="D3" s="15">
        <v>1475</v>
      </c>
      <c r="E3" s="29">
        <f t="shared" si="0"/>
        <v>10.800269999999999</v>
      </c>
      <c r="F3" s="15">
        <v>123</v>
      </c>
      <c r="G3" s="29">
        <f t="shared" si="1"/>
        <v>13.200329999999999</v>
      </c>
      <c r="H3" s="15">
        <v>150</v>
      </c>
    </row>
    <row r="4" spans="1:8">
      <c r="A4" s="22" t="s">
        <v>37</v>
      </c>
      <c r="B4" s="26">
        <v>38947</v>
      </c>
      <c r="C4" s="30">
        <v>130</v>
      </c>
      <c r="D4" s="15">
        <v>1366</v>
      </c>
      <c r="E4" s="29">
        <f t="shared" si="0"/>
        <v>10.800269999999999</v>
      </c>
      <c r="F4" s="15">
        <v>115</v>
      </c>
      <c r="G4" s="29">
        <f t="shared" si="1"/>
        <v>13.200329999999999</v>
      </c>
      <c r="H4" s="15">
        <v>141</v>
      </c>
    </row>
    <row r="5" spans="1:8">
      <c r="A5" s="22" t="s">
        <v>37</v>
      </c>
      <c r="B5" s="26">
        <v>39035</v>
      </c>
      <c r="C5" s="30">
        <v>390</v>
      </c>
      <c r="D5" s="15">
        <v>4042</v>
      </c>
      <c r="E5" s="29">
        <f t="shared" si="0"/>
        <v>32.40081</v>
      </c>
      <c r="F5" s="15">
        <v>336</v>
      </c>
      <c r="G5" s="29">
        <f t="shared" si="1"/>
        <v>39.600990000000003</v>
      </c>
      <c r="H5" s="15">
        <v>410</v>
      </c>
    </row>
    <row r="6" spans="1:8">
      <c r="A6" s="22" t="s">
        <v>37</v>
      </c>
      <c r="B6" s="26">
        <v>39087</v>
      </c>
      <c r="C6" s="30">
        <v>130</v>
      </c>
      <c r="D6" s="15">
        <v>1322</v>
      </c>
      <c r="E6" s="29">
        <f t="shared" si="0"/>
        <v>10.800269999999999</v>
      </c>
      <c r="F6" s="15">
        <v>110</v>
      </c>
      <c r="G6" s="29">
        <f t="shared" si="1"/>
        <v>13.200329999999999</v>
      </c>
      <c r="H6" s="15">
        <v>134</v>
      </c>
    </row>
    <row r="7" spans="1:8">
      <c r="A7" s="22" t="s">
        <v>37</v>
      </c>
      <c r="B7" s="26">
        <v>39107</v>
      </c>
      <c r="C7" s="30">
        <v>12.39</v>
      </c>
      <c r="D7" s="15">
        <v>126</v>
      </c>
      <c r="E7" s="29">
        <f t="shared" si="0"/>
        <v>1.0293488100000001</v>
      </c>
      <c r="F7" s="15">
        <v>10</v>
      </c>
      <c r="G7" s="29">
        <f t="shared" si="1"/>
        <v>1.2580929900000002</v>
      </c>
      <c r="H7" s="15">
        <v>13</v>
      </c>
    </row>
    <row r="8" spans="1:8">
      <c r="A8" s="22" t="s">
        <v>37</v>
      </c>
      <c r="B8" s="26">
        <v>39163</v>
      </c>
      <c r="C8" s="30">
        <v>130</v>
      </c>
      <c r="D8" s="15">
        <v>1296</v>
      </c>
      <c r="E8" s="29">
        <f t="shared" si="0"/>
        <v>10.800269999999999</v>
      </c>
      <c r="F8" s="15">
        <v>108</v>
      </c>
      <c r="G8" s="29">
        <f t="shared" si="1"/>
        <v>13.200329999999999</v>
      </c>
      <c r="H8" s="15">
        <v>132</v>
      </c>
    </row>
    <row r="9" spans="1:8">
      <c r="A9" s="22" t="s">
        <v>37</v>
      </c>
      <c r="B9" s="26">
        <v>39169</v>
      </c>
      <c r="C9" s="30">
        <v>65</v>
      </c>
      <c r="D9" s="15">
        <v>648</v>
      </c>
      <c r="E9" s="29">
        <f t="shared" si="0"/>
        <v>5.4001349999999997</v>
      </c>
      <c r="F9" s="15">
        <v>54</v>
      </c>
      <c r="G9" s="29">
        <f t="shared" si="1"/>
        <v>6.6001649999999996</v>
      </c>
      <c r="H9" s="15">
        <v>66</v>
      </c>
    </row>
    <row r="10" spans="1:8">
      <c r="A10" s="22" t="s">
        <v>37</v>
      </c>
      <c r="B10" s="26">
        <v>39279</v>
      </c>
      <c r="C10" s="30">
        <v>214.5</v>
      </c>
      <c r="D10" s="15">
        <v>2056</v>
      </c>
      <c r="E10" s="29">
        <f t="shared" si="0"/>
        <v>17.820445500000002</v>
      </c>
      <c r="F10" s="15">
        <v>171</v>
      </c>
      <c r="G10" s="29">
        <f t="shared" si="1"/>
        <v>21.780544500000001</v>
      </c>
      <c r="H10" s="15">
        <v>209</v>
      </c>
    </row>
    <row r="11" spans="1:8">
      <c r="A11" s="22" t="s">
        <v>37</v>
      </c>
      <c r="B11" s="26">
        <v>39287</v>
      </c>
      <c r="C11" s="30">
        <v>133.33000000000001</v>
      </c>
      <c r="D11" s="15">
        <v>1278</v>
      </c>
      <c r="E11" s="29">
        <f t="shared" si="0"/>
        <v>11.076923070000001</v>
      </c>
      <c r="F11" s="15">
        <v>106</v>
      </c>
      <c r="G11" s="29">
        <f t="shared" si="1"/>
        <v>13.538461530000003</v>
      </c>
      <c r="H11" s="15">
        <v>130</v>
      </c>
    </row>
    <row r="12" spans="1:8">
      <c r="A12" s="22" t="s">
        <v>37</v>
      </c>
      <c r="B12" s="26">
        <v>39308</v>
      </c>
      <c r="C12" s="9">
        <v>65</v>
      </c>
      <c r="D12" s="15">
        <v>617</v>
      </c>
      <c r="E12" s="29">
        <f t="shared" si="0"/>
        <v>5.4001349999999997</v>
      </c>
      <c r="F12" s="15">
        <v>51</v>
      </c>
      <c r="G12" s="29">
        <f t="shared" si="1"/>
        <v>6.6001649999999996</v>
      </c>
      <c r="H12" s="15">
        <v>63</v>
      </c>
    </row>
    <row r="13" spans="1:8">
      <c r="A13" s="22" t="s">
        <v>37</v>
      </c>
      <c r="B13" s="31">
        <v>39328</v>
      </c>
      <c r="C13" s="9">
        <v>130</v>
      </c>
      <c r="D13" s="15">
        <v>1221</v>
      </c>
      <c r="E13" s="29">
        <f t="shared" si="0"/>
        <v>10.800269999999999</v>
      </c>
      <c r="F13" s="15">
        <v>101</v>
      </c>
      <c r="G13" s="29">
        <f t="shared" si="1"/>
        <v>13.200329999999999</v>
      </c>
      <c r="H13" s="15">
        <v>124</v>
      </c>
    </row>
    <row r="14" spans="1:8">
      <c r="A14" s="22" t="s">
        <v>37</v>
      </c>
      <c r="B14" s="26">
        <v>39373</v>
      </c>
      <c r="C14" s="30">
        <v>76.3</v>
      </c>
      <c r="D14" s="15">
        <v>710</v>
      </c>
      <c r="E14" s="29">
        <f t="shared" si="0"/>
        <v>6.3389277000000002</v>
      </c>
      <c r="F14" s="15">
        <v>59</v>
      </c>
      <c r="G14" s="29">
        <f t="shared" si="1"/>
        <v>7.7475782999999998</v>
      </c>
      <c r="H14" s="15">
        <v>72</v>
      </c>
    </row>
    <row r="15" spans="1:8">
      <c r="A15" s="22" t="s">
        <v>37</v>
      </c>
      <c r="B15" s="26">
        <v>39573</v>
      </c>
      <c r="C15" s="9">
        <v>552.5</v>
      </c>
      <c r="D15" s="15">
        <v>4794</v>
      </c>
      <c r="E15" s="29">
        <f t="shared" si="0"/>
        <v>45.9011475</v>
      </c>
      <c r="F15" s="15">
        <v>398</v>
      </c>
      <c r="G15" s="29">
        <f t="shared" si="1"/>
        <v>56.101402500000006</v>
      </c>
      <c r="H15" s="15">
        <v>487</v>
      </c>
    </row>
    <row r="16" spans="1:8">
      <c r="A16" s="22" t="s">
        <v>37</v>
      </c>
      <c r="B16" s="26">
        <v>39573</v>
      </c>
      <c r="C16" s="9">
        <v>552.5</v>
      </c>
      <c r="D16" s="15">
        <v>4794</v>
      </c>
      <c r="E16" s="29">
        <f t="shared" si="0"/>
        <v>45.9011475</v>
      </c>
      <c r="F16" s="15">
        <v>398</v>
      </c>
      <c r="G16" s="29">
        <f t="shared" si="1"/>
        <v>56.101402500000006</v>
      </c>
      <c r="H16" s="15">
        <v>487</v>
      </c>
    </row>
    <row r="17" spans="1:8">
      <c r="A17" s="22" t="s">
        <v>37</v>
      </c>
      <c r="B17" s="26">
        <v>39762</v>
      </c>
      <c r="C17" s="9">
        <v>64.849999999999994</v>
      </c>
      <c r="D17" s="15">
        <v>531</v>
      </c>
      <c r="E17" s="29">
        <f t="shared" si="0"/>
        <v>5.3876731499999995</v>
      </c>
      <c r="F17" s="15">
        <v>44</v>
      </c>
      <c r="G17" s="29">
        <f t="shared" si="1"/>
        <v>6.5849338499999996</v>
      </c>
      <c r="H17" s="15">
        <v>54</v>
      </c>
    </row>
    <row r="18" spans="1:8">
      <c r="A18" s="22" t="s">
        <v>37</v>
      </c>
      <c r="B18" s="26">
        <v>39875</v>
      </c>
      <c r="C18" s="9">
        <v>195</v>
      </c>
      <c r="D18" s="15">
        <v>1545</v>
      </c>
      <c r="E18" s="29">
        <f t="shared" si="0"/>
        <v>16.200405</v>
      </c>
      <c r="F18" s="15">
        <v>128</v>
      </c>
      <c r="G18" s="29">
        <f t="shared" si="1"/>
        <v>19.800495000000002</v>
      </c>
      <c r="H18" s="15">
        <v>157</v>
      </c>
    </row>
    <row r="19" spans="1:8">
      <c r="A19" s="22" t="s">
        <v>37</v>
      </c>
      <c r="B19" s="26">
        <v>40259</v>
      </c>
      <c r="C19" s="9">
        <v>195</v>
      </c>
      <c r="D19" s="15">
        <v>1469</v>
      </c>
      <c r="E19" s="29">
        <f t="shared" si="0"/>
        <v>16.200405</v>
      </c>
      <c r="F19" s="15">
        <v>122</v>
      </c>
      <c r="G19" s="29">
        <f t="shared" si="1"/>
        <v>19.800495000000002</v>
      </c>
      <c r="H19" s="15">
        <v>149</v>
      </c>
    </row>
    <row r="20" spans="1:8">
      <c r="A20" s="22" t="s">
        <v>37</v>
      </c>
      <c r="B20" s="26">
        <v>40588</v>
      </c>
      <c r="C20" s="9">
        <v>390</v>
      </c>
      <c r="D20" s="15">
        <v>2615</v>
      </c>
      <c r="E20" s="29">
        <f t="shared" si="0"/>
        <v>32.40081</v>
      </c>
      <c r="F20" s="15">
        <v>217</v>
      </c>
      <c r="G20" s="29">
        <f t="shared" si="1"/>
        <v>39.600990000000003</v>
      </c>
      <c r="H20" s="15">
        <v>266</v>
      </c>
    </row>
    <row r="21" spans="1:8">
      <c r="A21" s="22" t="s">
        <v>37</v>
      </c>
      <c r="B21" s="26">
        <v>40676</v>
      </c>
      <c r="C21" s="9">
        <v>130</v>
      </c>
      <c r="D21" s="15">
        <v>852</v>
      </c>
      <c r="E21" s="32">
        <f t="shared" si="0"/>
        <v>10.800269999999999</v>
      </c>
      <c r="F21" s="4">
        <v>71</v>
      </c>
      <c r="G21" s="29">
        <f t="shared" si="1"/>
        <v>13.200329999999999</v>
      </c>
      <c r="H21" s="4">
        <v>87</v>
      </c>
    </row>
    <row r="22" spans="1:8">
      <c r="A22" s="14"/>
      <c r="B22" s="26"/>
      <c r="C22" s="9"/>
      <c r="D22" s="15"/>
      <c r="E22" s="33"/>
      <c r="F22" s="4"/>
      <c r="G22" s="4"/>
      <c r="H22" s="4"/>
    </row>
    <row r="23" spans="1:8">
      <c r="A23" s="14"/>
      <c r="B23" s="26"/>
      <c r="C23" s="9"/>
      <c r="D23" s="15"/>
      <c r="E23" s="33"/>
      <c r="F23" s="4"/>
      <c r="G23" s="4"/>
      <c r="H23" s="4"/>
    </row>
    <row r="24" spans="1:8">
      <c r="A24" s="14"/>
      <c r="B24" s="26"/>
      <c r="C24" s="9"/>
      <c r="D24" s="15"/>
      <c r="E24" s="4"/>
      <c r="F24" s="4"/>
      <c r="G24" s="4"/>
      <c r="H24" s="4"/>
    </row>
    <row r="25" spans="1:8">
      <c r="A25" s="4"/>
      <c r="B25" s="27"/>
      <c r="C25" s="9"/>
      <c r="D25" s="15"/>
      <c r="E25" s="4"/>
      <c r="F25" s="4"/>
      <c r="G25" s="4"/>
      <c r="H25" s="4"/>
    </row>
    <row r="26" spans="1:8">
      <c r="B26" s="6"/>
      <c r="C26" s="6">
        <f>SUM(C2:C25)</f>
        <v>3816.3699999999994</v>
      </c>
      <c r="D26" s="8">
        <f t="shared" ref="D26:H26" si="2">SUM(D2:D25)</f>
        <v>34334</v>
      </c>
      <c r="E26" s="6">
        <f t="shared" si="2"/>
        <v>317.06020323000001</v>
      </c>
      <c r="F26" s="8">
        <f t="shared" si="2"/>
        <v>2853</v>
      </c>
      <c r="G26" s="6">
        <f t="shared" si="2"/>
        <v>387.51802617000004</v>
      </c>
      <c r="H26" s="8">
        <f t="shared" si="2"/>
        <v>3491</v>
      </c>
    </row>
    <row r="34" spans="1:4" ht="15.75">
      <c r="A34" s="39" t="s">
        <v>20</v>
      </c>
      <c r="B34" s="39"/>
      <c r="C34" s="39"/>
      <c r="D34" s="39"/>
    </row>
  </sheetData>
  <mergeCells count="1">
    <mergeCell ref="A34:D3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4"/>
  <sheetViews>
    <sheetView workbookViewId="0">
      <selection activeCell="A5" sqref="A5"/>
    </sheetView>
  </sheetViews>
  <sheetFormatPr defaultRowHeight="15"/>
  <cols>
    <col min="1" max="1" width="10.44140625" style="1" bestFit="1" customWidth="1"/>
    <col min="2" max="2" width="13.44140625" style="1" customWidth="1"/>
    <col min="3" max="8" width="10.44140625" style="1" bestFit="1" customWidth="1"/>
    <col min="9" max="16384" width="8.88671875" style="1"/>
  </cols>
  <sheetData>
    <row r="1" spans="1:8" ht="15.75" thickBot="1">
      <c r="A1" s="17" t="s">
        <v>10</v>
      </c>
      <c r="B1" s="19" t="s">
        <v>17</v>
      </c>
      <c r="C1" s="28" t="s">
        <v>7</v>
      </c>
      <c r="D1" s="25" t="s">
        <v>9</v>
      </c>
      <c r="E1" s="28" t="s">
        <v>21</v>
      </c>
      <c r="F1" s="25" t="s">
        <v>9</v>
      </c>
      <c r="G1" s="28" t="s">
        <v>8</v>
      </c>
      <c r="H1" s="25" t="s">
        <v>9</v>
      </c>
    </row>
    <row r="2" spans="1:8">
      <c r="A2" s="22" t="s">
        <v>37</v>
      </c>
      <c r="B2" s="26">
        <v>39037</v>
      </c>
      <c r="C2" s="30">
        <v>462.37</v>
      </c>
      <c r="D2" s="15">
        <v>4792</v>
      </c>
      <c r="E2" s="29">
        <f t="shared" ref="E2:E21" si="0">(C2*92.31%)*9%</f>
        <v>38.41323723</v>
      </c>
      <c r="F2" s="15">
        <v>398</v>
      </c>
      <c r="G2" s="29">
        <f t="shared" ref="G2:G21" si="1">(C2*92.31%)*11%</f>
        <v>46.949512170000006</v>
      </c>
      <c r="H2" s="15">
        <v>487</v>
      </c>
    </row>
    <row r="3" spans="1:8">
      <c r="A3" s="22" t="s">
        <v>37</v>
      </c>
      <c r="B3" s="26">
        <v>39149</v>
      </c>
      <c r="C3" s="30">
        <v>17.63</v>
      </c>
      <c r="D3" s="15">
        <v>176</v>
      </c>
      <c r="E3" s="29">
        <f t="shared" si="0"/>
        <v>1.4646827699999998</v>
      </c>
      <c r="F3" s="15">
        <v>15</v>
      </c>
      <c r="G3" s="29">
        <f t="shared" si="1"/>
        <v>1.7901678299999999</v>
      </c>
      <c r="H3" s="15">
        <v>18</v>
      </c>
    </row>
    <row r="4" spans="1:8">
      <c r="A4" s="22" t="s">
        <v>37</v>
      </c>
      <c r="B4" s="26">
        <v>39198</v>
      </c>
      <c r="C4" s="30">
        <v>130</v>
      </c>
      <c r="D4" s="15">
        <v>1284</v>
      </c>
      <c r="E4" s="29">
        <f t="shared" si="0"/>
        <v>10.800269999999999</v>
      </c>
      <c r="F4" s="15">
        <v>107</v>
      </c>
      <c r="G4" s="29">
        <f t="shared" si="1"/>
        <v>13.200329999999999</v>
      </c>
      <c r="H4" s="15">
        <v>130</v>
      </c>
    </row>
    <row r="5" spans="1:8">
      <c r="A5" s="22"/>
      <c r="B5" s="26"/>
      <c r="C5" s="30"/>
      <c r="D5" s="15"/>
      <c r="E5" s="29">
        <f t="shared" si="0"/>
        <v>0</v>
      </c>
      <c r="F5" s="15"/>
      <c r="G5" s="29">
        <f t="shared" si="1"/>
        <v>0</v>
      </c>
      <c r="H5" s="15"/>
    </row>
    <row r="6" spans="1:8">
      <c r="A6" s="15"/>
      <c r="B6" s="26"/>
      <c r="C6" s="30"/>
      <c r="D6" s="15"/>
      <c r="E6" s="29">
        <f t="shared" si="0"/>
        <v>0</v>
      </c>
      <c r="F6" s="15"/>
      <c r="G6" s="29">
        <f t="shared" si="1"/>
        <v>0</v>
      </c>
      <c r="H6" s="15"/>
    </row>
    <row r="7" spans="1:8">
      <c r="A7" s="15"/>
      <c r="B7" s="26"/>
      <c r="C7" s="30"/>
      <c r="D7" s="15"/>
      <c r="E7" s="29">
        <f t="shared" si="0"/>
        <v>0</v>
      </c>
      <c r="F7" s="15"/>
      <c r="G7" s="29">
        <f t="shared" si="1"/>
        <v>0</v>
      </c>
      <c r="H7" s="15"/>
    </row>
    <row r="8" spans="1:8">
      <c r="A8" s="15"/>
      <c r="B8" s="26"/>
      <c r="C8" s="30"/>
      <c r="D8" s="15"/>
      <c r="E8" s="29">
        <f t="shared" si="0"/>
        <v>0</v>
      </c>
      <c r="F8" s="15"/>
      <c r="G8" s="29">
        <f t="shared" si="1"/>
        <v>0</v>
      </c>
      <c r="H8" s="15"/>
    </row>
    <row r="9" spans="1:8">
      <c r="A9" s="15"/>
      <c r="B9" s="26"/>
      <c r="C9" s="30"/>
      <c r="D9" s="15"/>
      <c r="E9" s="29">
        <f t="shared" si="0"/>
        <v>0</v>
      </c>
      <c r="F9" s="15"/>
      <c r="G9" s="29">
        <f t="shared" si="1"/>
        <v>0</v>
      </c>
      <c r="H9" s="15"/>
    </row>
    <row r="10" spans="1:8">
      <c r="A10" s="15"/>
      <c r="B10" s="26"/>
      <c r="C10" s="30"/>
      <c r="D10" s="15"/>
      <c r="E10" s="29">
        <f t="shared" si="0"/>
        <v>0</v>
      </c>
      <c r="F10" s="15"/>
      <c r="G10" s="29">
        <f t="shared" si="1"/>
        <v>0</v>
      </c>
      <c r="H10" s="15"/>
    </row>
    <row r="11" spans="1:8">
      <c r="A11" s="15"/>
      <c r="B11" s="26"/>
      <c r="C11" s="30"/>
      <c r="D11" s="15"/>
      <c r="E11" s="29">
        <f t="shared" si="0"/>
        <v>0</v>
      </c>
      <c r="F11" s="15"/>
      <c r="G11" s="29">
        <f t="shared" si="1"/>
        <v>0</v>
      </c>
      <c r="H11" s="15"/>
    </row>
    <row r="12" spans="1:8">
      <c r="A12" s="14"/>
      <c r="B12" s="26"/>
      <c r="C12" s="9"/>
      <c r="D12" s="15"/>
      <c r="E12" s="29">
        <f t="shared" si="0"/>
        <v>0</v>
      </c>
      <c r="F12" s="15"/>
      <c r="G12" s="29">
        <f t="shared" si="1"/>
        <v>0</v>
      </c>
      <c r="H12" s="15"/>
    </row>
    <row r="13" spans="1:8">
      <c r="A13" s="15"/>
      <c r="B13" s="31"/>
      <c r="C13" s="9"/>
      <c r="D13" s="15"/>
      <c r="E13" s="29">
        <f t="shared" si="0"/>
        <v>0</v>
      </c>
      <c r="F13" s="15"/>
      <c r="G13" s="29">
        <f t="shared" si="1"/>
        <v>0</v>
      </c>
      <c r="H13" s="15"/>
    </row>
    <row r="14" spans="1:8">
      <c r="A14" s="15"/>
      <c r="B14" s="26"/>
      <c r="C14" s="30"/>
      <c r="D14" s="15"/>
      <c r="E14" s="29">
        <f t="shared" si="0"/>
        <v>0</v>
      </c>
      <c r="F14" s="15"/>
      <c r="G14" s="29">
        <f t="shared" si="1"/>
        <v>0</v>
      </c>
      <c r="H14" s="15"/>
    </row>
    <row r="15" spans="1:8">
      <c r="A15" s="14"/>
      <c r="B15" s="26"/>
      <c r="C15" s="9"/>
      <c r="D15" s="15"/>
      <c r="E15" s="29">
        <f t="shared" si="0"/>
        <v>0</v>
      </c>
      <c r="F15" s="15"/>
      <c r="G15" s="29">
        <f t="shared" si="1"/>
        <v>0</v>
      </c>
      <c r="H15" s="15"/>
    </row>
    <row r="16" spans="1:8">
      <c r="A16" s="14"/>
      <c r="B16" s="26"/>
      <c r="C16" s="9"/>
      <c r="D16" s="15"/>
      <c r="E16" s="29">
        <f t="shared" si="0"/>
        <v>0</v>
      </c>
      <c r="F16" s="15"/>
      <c r="G16" s="29">
        <f t="shared" si="1"/>
        <v>0</v>
      </c>
      <c r="H16" s="15"/>
    </row>
    <row r="17" spans="1:8">
      <c r="A17" s="14"/>
      <c r="B17" s="26"/>
      <c r="C17" s="9"/>
      <c r="D17" s="15"/>
      <c r="E17" s="29">
        <f t="shared" si="0"/>
        <v>0</v>
      </c>
      <c r="F17" s="15"/>
      <c r="G17" s="29">
        <f t="shared" si="1"/>
        <v>0</v>
      </c>
      <c r="H17" s="15"/>
    </row>
    <row r="18" spans="1:8">
      <c r="A18" s="14"/>
      <c r="B18" s="26"/>
      <c r="C18" s="9"/>
      <c r="D18" s="15"/>
      <c r="E18" s="29">
        <f t="shared" si="0"/>
        <v>0</v>
      </c>
      <c r="F18" s="15"/>
      <c r="G18" s="29">
        <f t="shared" si="1"/>
        <v>0</v>
      </c>
      <c r="H18" s="15"/>
    </row>
    <row r="19" spans="1:8">
      <c r="A19" s="14"/>
      <c r="B19" s="26"/>
      <c r="C19" s="9"/>
      <c r="D19" s="15"/>
      <c r="E19" s="29">
        <f t="shared" si="0"/>
        <v>0</v>
      </c>
      <c r="F19" s="15"/>
      <c r="G19" s="29">
        <f t="shared" si="1"/>
        <v>0</v>
      </c>
      <c r="H19" s="15"/>
    </row>
    <row r="20" spans="1:8">
      <c r="A20" s="14"/>
      <c r="B20" s="26"/>
      <c r="C20" s="9"/>
      <c r="D20" s="15"/>
      <c r="E20" s="29">
        <f t="shared" si="0"/>
        <v>0</v>
      </c>
      <c r="F20" s="15"/>
      <c r="G20" s="29">
        <f t="shared" si="1"/>
        <v>0</v>
      </c>
      <c r="H20" s="15"/>
    </row>
    <row r="21" spans="1:8">
      <c r="A21" s="14"/>
      <c r="B21" s="26"/>
      <c r="C21" s="9"/>
      <c r="D21" s="15"/>
      <c r="E21" s="32">
        <f t="shared" si="0"/>
        <v>0</v>
      </c>
      <c r="F21" s="4"/>
      <c r="G21" s="29">
        <f t="shared" si="1"/>
        <v>0</v>
      </c>
      <c r="H21" s="4"/>
    </row>
    <row r="22" spans="1:8">
      <c r="A22" s="14"/>
      <c r="B22" s="26"/>
      <c r="C22" s="9"/>
      <c r="D22" s="15"/>
      <c r="E22" s="33"/>
      <c r="F22" s="4"/>
      <c r="G22" s="4"/>
      <c r="H22" s="4"/>
    </row>
    <row r="23" spans="1:8">
      <c r="A23" s="14"/>
      <c r="B23" s="26"/>
      <c r="C23" s="9"/>
      <c r="D23" s="15"/>
      <c r="E23" s="33"/>
      <c r="F23" s="4"/>
      <c r="G23" s="4"/>
      <c r="H23" s="4"/>
    </row>
    <row r="24" spans="1:8">
      <c r="A24" s="14"/>
      <c r="B24" s="26"/>
      <c r="C24" s="9"/>
      <c r="D24" s="15"/>
      <c r="E24" s="4"/>
      <c r="F24" s="4"/>
      <c r="G24" s="4"/>
      <c r="H24" s="4"/>
    </row>
    <row r="25" spans="1:8">
      <c r="A25" s="4"/>
      <c r="B25" s="27"/>
      <c r="C25" s="9"/>
      <c r="D25" s="15"/>
      <c r="E25" s="4"/>
      <c r="F25" s="4"/>
      <c r="G25" s="4"/>
      <c r="H25" s="4"/>
    </row>
    <row r="26" spans="1:8">
      <c r="B26" s="6"/>
      <c r="C26" s="6">
        <f>SUM(C2:C25)</f>
        <v>610</v>
      </c>
      <c r="D26" s="8">
        <f t="shared" ref="D26:H26" si="2">SUM(D2:D25)</f>
        <v>6252</v>
      </c>
      <c r="E26" s="6">
        <f t="shared" si="2"/>
        <v>50.678190000000001</v>
      </c>
      <c r="F26" s="8">
        <f t="shared" si="2"/>
        <v>520</v>
      </c>
      <c r="G26" s="6">
        <f t="shared" si="2"/>
        <v>61.940010000000008</v>
      </c>
      <c r="H26" s="8">
        <f t="shared" si="2"/>
        <v>635</v>
      </c>
    </row>
    <row r="34" spans="1:4" ht="15.75">
      <c r="A34" s="39" t="s">
        <v>22</v>
      </c>
      <c r="B34" s="39"/>
      <c r="C34" s="39"/>
      <c r="D34" s="39"/>
    </row>
  </sheetData>
  <mergeCells count="1">
    <mergeCell ref="A34:D3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4"/>
  <sheetViews>
    <sheetView workbookViewId="0">
      <selection activeCell="A2" sqref="A2:A25"/>
    </sheetView>
  </sheetViews>
  <sheetFormatPr defaultRowHeight="15"/>
  <cols>
    <col min="1" max="1" width="11.44140625" style="1" bestFit="1" customWidth="1"/>
    <col min="2" max="2" width="13.44140625" style="1" customWidth="1"/>
    <col min="3" max="8" width="10.44140625" style="1" bestFit="1" customWidth="1"/>
    <col min="9" max="16384" width="8.88671875" style="1"/>
  </cols>
  <sheetData>
    <row r="1" spans="1:8" ht="15.75" thickBot="1">
      <c r="A1" s="17" t="s">
        <v>10</v>
      </c>
      <c r="B1" s="19" t="s">
        <v>17</v>
      </c>
      <c r="C1" s="28" t="s">
        <v>24</v>
      </c>
      <c r="D1" s="25" t="s">
        <v>9</v>
      </c>
      <c r="E1" s="28" t="s">
        <v>21</v>
      </c>
      <c r="F1" s="25" t="s">
        <v>9</v>
      </c>
      <c r="G1" s="28" t="s">
        <v>8</v>
      </c>
      <c r="H1" s="25" t="s">
        <v>9</v>
      </c>
    </row>
    <row r="2" spans="1:8">
      <c r="A2" s="22" t="s">
        <v>37</v>
      </c>
      <c r="B2" s="26">
        <v>36038</v>
      </c>
      <c r="C2" s="30">
        <v>0.21</v>
      </c>
      <c r="D2" s="15"/>
      <c r="E2" s="29">
        <f t="shared" ref="E2:E25" si="0">(C2*92.31%)*9%</f>
        <v>1.7446589999999998E-2</v>
      </c>
      <c r="F2" s="15"/>
      <c r="G2" s="29">
        <f t="shared" ref="G2:G25" si="1">(C2*92.31%)*11%</f>
        <v>2.132361E-2</v>
      </c>
      <c r="H2" s="15"/>
    </row>
    <row r="3" spans="1:8">
      <c r="A3" s="22" t="s">
        <v>37</v>
      </c>
      <c r="B3" s="26">
        <v>36038</v>
      </c>
      <c r="C3" s="30">
        <v>81.88</v>
      </c>
      <c r="D3" s="15">
        <v>2492</v>
      </c>
      <c r="E3" s="29">
        <f t="shared" si="0"/>
        <v>6.8025085199999999</v>
      </c>
      <c r="F3" s="15">
        <v>207</v>
      </c>
      <c r="G3" s="29">
        <f t="shared" si="1"/>
        <v>8.3141770800000003</v>
      </c>
      <c r="H3" s="15">
        <v>253</v>
      </c>
    </row>
    <row r="4" spans="1:8">
      <c r="A4" s="22" t="s">
        <v>37</v>
      </c>
      <c r="B4" s="26">
        <v>36038</v>
      </c>
      <c r="C4" s="30">
        <v>204.7</v>
      </c>
      <c r="D4" s="15">
        <v>6229</v>
      </c>
      <c r="E4" s="29">
        <f t="shared" si="0"/>
        <v>17.006271300000002</v>
      </c>
      <c r="F4" s="15">
        <v>518</v>
      </c>
      <c r="G4" s="29">
        <f t="shared" si="1"/>
        <v>20.785442700000001</v>
      </c>
      <c r="H4" s="15">
        <v>633</v>
      </c>
    </row>
    <row r="5" spans="1:8">
      <c r="A5" s="22" t="s">
        <v>37</v>
      </c>
      <c r="B5" s="26">
        <v>36078</v>
      </c>
      <c r="C5" s="30">
        <v>0.33</v>
      </c>
      <c r="D5" s="15"/>
      <c r="E5" s="29">
        <f t="shared" si="0"/>
        <v>2.7416070000000001E-2</v>
      </c>
      <c r="F5" s="15"/>
      <c r="G5" s="29">
        <f t="shared" si="1"/>
        <v>3.3508530000000002E-2</v>
      </c>
      <c r="H5" s="15"/>
    </row>
    <row r="6" spans="1:8">
      <c r="A6" s="22" t="s">
        <v>37</v>
      </c>
      <c r="B6" s="26">
        <v>36137</v>
      </c>
      <c r="C6" s="30">
        <v>1.4346052824651598</v>
      </c>
      <c r="D6" s="15"/>
      <c r="E6" s="29">
        <f t="shared" si="0"/>
        <v>0.11918557226192301</v>
      </c>
      <c r="F6" s="15"/>
      <c r="G6" s="29">
        <f t="shared" si="1"/>
        <v>0.14567125498679481</v>
      </c>
      <c r="H6" s="15"/>
    </row>
    <row r="7" spans="1:8">
      <c r="A7" s="22" t="s">
        <v>37</v>
      </c>
      <c r="B7" s="26">
        <v>36157</v>
      </c>
      <c r="C7" s="30">
        <v>5.0939104915622164E-3</v>
      </c>
      <c r="D7" s="15"/>
      <c r="E7" s="29">
        <f t="shared" si="0"/>
        <v>4.2319698972849738E-4</v>
      </c>
      <c r="F7" s="15"/>
      <c r="G7" s="29">
        <f t="shared" si="1"/>
        <v>5.17240765223719E-4</v>
      </c>
      <c r="H7" s="15"/>
    </row>
    <row r="8" spans="1:8">
      <c r="A8" s="22" t="s">
        <v>37</v>
      </c>
      <c r="B8" s="26">
        <v>36388</v>
      </c>
      <c r="C8" s="30">
        <v>5.0599999999999996</v>
      </c>
      <c r="D8" s="15"/>
      <c r="E8" s="29">
        <f t="shared" si="0"/>
        <v>0.42037973999999995</v>
      </c>
      <c r="F8" s="15"/>
      <c r="G8" s="29">
        <f t="shared" si="1"/>
        <v>0.51379745999999993</v>
      </c>
      <c r="H8" s="15"/>
    </row>
    <row r="9" spans="1:8">
      <c r="A9" s="22" t="s">
        <v>37</v>
      </c>
      <c r="B9" s="26">
        <v>36707</v>
      </c>
      <c r="C9" s="30">
        <v>146.24358033749084</v>
      </c>
      <c r="D9" s="15">
        <v>3073</v>
      </c>
      <c r="E9" s="29">
        <f t="shared" si="0"/>
        <v>12.149770410858402</v>
      </c>
      <c r="F9" s="15">
        <v>255</v>
      </c>
      <c r="G9" s="29">
        <f t="shared" si="1"/>
        <v>14.849719391049158</v>
      </c>
      <c r="H9" s="15">
        <v>312</v>
      </c>
    </row>
    <row r="10" spans="1:8">
      <c r="A10" s="22" t="s">
        <v>37</v>
      </c>
      <c r="B10" s="26">
        <v>36707</v>
      </c>
      <c r="C10" s="30">
        <v>248.03584446074836</v>
      </c>
      <c r="D10" s="15">
        <v>5212</v>
      </c>
      <c r="E10" s="29">
        <f t="shared" si="0"/>
        <v>20.606569921954513</v>
      </c>
      <c r="F10" s="15">
        <v>433</v>
      </c>
      <c r="G10" s="29">
        <f t="shared" si="1"/>
        <v>25.185807682388852</v>
      </c>
      <c r="H10" s="15">
        <v>529</v>
      </c>
    </row>
    <row r="11" spans="1:8">
      <c r="A11" s="22" t="s">
        <v>37</v>
      </c>
      <c r="B11" s="26">
        <v>36822</v>
      </c>
      <c r="C11" s="30">
        <v>185.40865737344095</v>
      </c>
      <c r="D11" s="15">
        <v>3703</v>
      </c>
      <c r="E11" s="29">
        <f t="shared" si="0"/>
        <v>15.403565845928101</v>
      </c>
      <c r="F11" s="15">
        <v>308</v>
      </c>
      <c r="G11" s="29">
        <f t="shared" si="1"/>
        <v>18.826580478356568</v>
      </c>
      <c r="H11" s="15">
        <v>376</v>
      </c>
    </row>
    <row r="12" spans="1:8">
      <c r="A12" s="22" t="s">
        <v>37</v>
      </c>
      <c r="B12" s="26">
        <v>36822</v>
      </c>
      <c r="C12" s="9">
        <v>5.4365370506236248</v>
      </c>
      <c r="D12" s="15"/>
      <c r="E12" s="29">
        <f t="shared" si="0"/>
        <v>0.4516620616287601</v>
      </c>
      <c r="F12" s="15"/>
      <c r="G12" s="29">
        <f t="shared" si="1"/>
        <v>0.55203140865737343</v>
      </c>
      <c r="H12" s="15"/>
    </row>
    <row r="13" spans="1:8">
      <c r="A13" s="22" t="s">
        <v>37</v>
      </c>
      <c r="B13" s="31">
        <v>36949</v>
      </c>
      <c r="C13" s="9">
        <v>1.6840616287601016</v>
      </c>
      <c r="D13" s="15"/>
      <c r="E13" s="29">
        <f t="shared" si="0"/>
        <v>0.13991015605576049</v>
      </c>
      <c r="F13" s="15"/>
      <c r="G13" s="29">
        <f t="shared" si="1"/>
        <v>0.17100130184592949</v>
      </c>
      <c r="H13" s="15"/>
    </row>
    <row r="14" spans="1:8">
      <c r="A14" s="22" t="s">
        <v>37</v>
      </c>
      <c r="B14" s="26">
        <v>36949</v>
      </c>
      <c r="C14" s="30">
        <v>2.2814057226705882</v>
      </c>
      <c r="D14" s="15"/>
      <c r="E14" s="29">
        <f t="shared" si="0"/>
        <v>0.18953690603374979</v>
      </c>
      <c r="F14" s="15"/>
      <c r="G14" s="29">
        <f t="shared" si="1"/>
        <v>0.23165621848569418</v>
      </c>
      <c r="H14" s="15"/>
    </row>
    <row r="15" spans="1:8">
      <c r="A15" s="22" t="s">
        <v>37</v>
      </c>
      <c r="B15" s="26">
        <v>37620</v>
      </c>
      <c r="C15" s="9">
        <v>39.64</v>
      </c>
      <c r="D15" s="15">
        <v>613</v>
      </c>
      <c r="E15" s="29">
        <f t="shared" si="0"/>
        <v>3.2932515599999999</v>
      </c>
      <c r="F15" s="15">
        <v>51</v>
      </c>
      <c r="G15" s="29">
        <f t="shared" si="1"/>
        <v>4.0250852400000001</v>
      </c>
      <c r="H15" s="15">
        <v>62</v>
      </c>
    </row>
    <row r="16" spans="1:8">
      <c r="A16" s="22" t="s">
        <v>37</v>
      </c>
      <c r="B16" s="26">
        <v>37785</v>
      </c>
      <c r="C16" s="9">
        <v>0.54936250000014297</v>
      </c>
      <c r="D16" s="15"/>
      <c r="E16" s="29">
        <f t="shared" si="0"/>
        <v>4.564048713751187E-2</v>
      </c>
      <c r="F16" s="15"/>
      <c r="G16" s="29">
        <f t="shared" si="1"/>
        <v>5.5782817612514517E-2</v>
      </c>
      <c r="H16" s="15"/>
    </row>
    <row r="17" spans="1:8">
      <c r="A17" s="22" t="s">
        <v>37</v>
      </c>
      <c r="B17" s="26">
        <v>37893</v>
      </c>
      <c r="C17" s="9">
        <v>42.27563</v>
      </c>
      <c r="D17" s="15">
        <v>605</v>
      </c>
      <c r="E17" s="29">
        <f t="shared" si="0"/>
        <v>3.5122170647699997</v>
      </c>
      <c r="F17" s="15">
        <v>50</v>
      </c>
      <c r="G17" s="29">
        <f t="shared" si="1"/>
        <v>4.2927097458299999</v>
      </c>
      <c r="H17" s="15">
        <v>61</v>
      </c>
    </row>
    <row r="18" spans="1:8">
      <c r="A18" s="22" t="s">
        <v>37</v>
      </c>
      <c r="B18" s="26">
        <v>37893</v>
      </c>
      <c r="C18" s="9">
        <v>31.213357500000001</v>
      </c>
      <c r="D18" s="15">
        <v>447</v>
      </c>
      <c r="E18" s="29">
        <f t="shared" si="0"/>
        <v>2.5931745277425002</v>
      </c>
      <c r="F18" s="15">
        <v>37</v>
      </c>
      <c r="G18" s="29">
        <f t="shared" si="1"/>
        <v>3.1694355339075004</v>
      </c>
      <c r="H18" s="15">
        <v>45</v>
      </c>
    </row>
    <row r="19" spans="1:8">
      <c r="A19" s="22" t="s">
        <v>37</v>
      </c>
      <c r="B19" s="26">
        <v>37893</v>
      </c>
      <c r="C19" s="9">
        <v>0.32762000000000313</v>
      </c>
      <c r="D19" s="15"/>
      <c r="E19" s="29">
        <f t="shared" si="0"/>
        <v>2.7218341980000262E-2</v>
      </c>
      <c r="F19" s="15"/>
      <c r="G19" s="29">
        <f t="shared" si="1"/>
        <v>3.326686242000032E-2</v>
      </c>
      <c r="H19" s="15"/>
    </row>
    <row r="20" spans="1:8">
      <c r="A20" s="22" t="s">
        <v>37</v>
      </c>
      <c r="B20" s="26">
        <v>38343</v>
      </c>
      <c r="C20" s="9">
        <v>0.8</v>
      </c>
      <c r="D20" s="15"/>
      <c r="E20" s="29">
        <f t="shared" si="0"/>
        <v>6.64632E-2</v>
      </c>
      <c r="F20" s="15"/>
      <c r="G20" s="29">
        <f t="shared" si="1"/>
        <v>8.1232800000000008E-2</v>
      </c>
      <c r="H20" s="15"/>
    </row>
    <row r="21" spans="1:8">
      <c r="A21" s="22" t="s">
        <v>37</v>
      </c>
      <c r="B21" s="26">
        <v>38652</v>
      </c>
      <c r="C21" s="9">
        <v>0.01</v>
      </c>
      <c r="D21" s="15"/>
      <c r="E21" s="32">
        <f t="shared" si="0"/>
        <v>8.3079000000000009E-4</v>
      </c>
      <c r="F21" s="4"/>
      <c r="G21" s="29">
        <f t="shared" si="1"/>
        <v>1.0154100000000002E-3</v>
      </c>
      <c r="H21" s="4"/>
    </row>
    <row r="22" spans="1:8">
      <c r="A22" s="22" t="s">
        <v>37</v>
      </c>
      <c r="B22" s="26">
        <v>38652</v>
      </c>
      <c r="C22" s="9">
        <v>0.01</v>
      </c>
      <c r="D22" s="15"/>
      <c r="E22" s="32">
        <f t="shared" si="0"/>
        <v>8.3079000000000009E-4</v>
      </c>
      <c r="F22" s="4"/>
      <c r="G22" s="29">
        <f t="shared" si="1"/>
        <v>1.0154100000000002E-3</v>
      </c>
      <c r="H22" s="4"/>
    </row>
    <row r="23" spans="1:8">
      <c r="A23" s="22" t="s">
        <v>37</v>
      </c>
      <c r="B23" s="26">
        <v>38652</v>
      </c>
      <c r="C23" s="9">
        <v>0.18000000000000682</v>
      </c>
      <c r="D23" s="15"/>
      <c r="E23" s="32">
        <f t="shared" si="0"/>
        <v>1.4954220000000566E-2</v>
      </c>
      <c r="F23" s="4"/>
      <c r="G23" s="29">
        <f t="shared" si="1"/>
        <v>1.8277380000000693E-2</v>
      </c>
      <c r="H23" s="4"/>
    </row>
    <row r="24" spans="1:8">
      <c r="A24" s="22" t="s">
        <v>37</v>
      </c>
      <c r="B24" s="26">
        <v>39108</v>
      </c>
      <c r="C24" s="9">
        <v>1.3965500000000013</v>
      </c>
      <c r="D24" s="15"/>
      <c r="E24" s="32">
        <f t="shared" si="0"/>
        <v>0.11602397745000011</v>
      </c>
      <c r="F24" s="4"/>
      <c r="G24" s="29">
        <f t="shared" si="1"/>
        <v>0.14180708355000016</v>
      </c>
      <c r="H24" s="4"/>
    </row>
    <row r="25" spans="1:8">
      <c r="A25" s="22" t="s">
        <v>37</v>
      </c>
      <c r="B25" s="27">
        <v>40812</v>
      </c>
      <c r="C25" s="9">
        <v>5.21</v>
      </c>
      <c r="D25" s="15"/>
      <c r="E25" s="29">
        <f t="shared" si="0"/>
        <v>0.43284159</v>
      </c>
      <c r="F25" s="4"/>
      <c r="G25" s="29">
        <f t="shared" si="1"/>
        <v>0.52902861000000001</v>
      </c>
      <c r="H25" s="4"/>
    </row>
    <row r="26" spans="1:8">
      <c r="B26" s="6"/>
      <c r="C26" s="6">
        <f>SUM(C2:C25)</f>
        <v>1004.3223057666913</v>
      </c>
      <c r="D26" s="8">
        <f t="shared" ref="D26:H26" si="2">SUM(D2:D25)</f>
        <v>22374</v>
      </c>
      <c r="E26" s="6">
        <f t="shared" si="2"/>
        <v>83.438092840790972</v>
      </c>
      <c r="F26" s="8">
        <f t="shared" si="2"/>
        <v>1859</v>
      </c>
      <c r="G26" s="6">
        <f t="shared" si="2"/>
        <v>101.97989124985558</v>
      </c>
      <c r="H26" s="8">
        <f t="shared" si="2"/>
        <v>2271</v>
      </c>
    </row>
    <row r="34" spans="1:8" ht="15.75">
      <c r="A34" s="39" t="s">
        <v>23</v>
      </c>
      <c r="B34" s="39"/>
      <c r="C34" s="39"/>
      <c r="D34" s="39"/>
      <c r="E34" s="39"/>
      <c r="F34" s="39"/>
      <c r="G34" s="39"/>
      <c r="H34" s="39"/>
    </row>
  </sheetData>
  <mergeCells count="1">
    <mergeCell ref="A34:H3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H34"/>
  <sheetViews>
    <sheetView workbookViewId="0">
      <selection activeCell="A5" sqref="A5:A6"/>
    </sheetView>
  </sheetViews>
  <sheetFormatPr defaultRowHeight="15"/>
  <cols>
    <col min="1" max="1" width="11.44140625" style="1" bestFit="1" customWidth="1"/>
    <col min="2" max="2" width="13.44140625" style="1" customWidth="1"/>
    <col min="3" max="8" width="10.44140625" style="1" bestFit="1" customWidth="1"/>
    <col min="9" max="16384" width="8.88671875" style="1"/>
  </cols>
  <sheetData>
    <row r="1" spans="1:8" ht="15.75" thickBot="1">
      <c r="A1" s="17" t="s">
        <v>10</v>
      </c>
      <c r="B1" s="19" t="s">
        <v>17</v>
      </c>
      <c r="C1" s="28" t="s">
        <v>7</v>
      </c>
      <c r="D1" s="25" t="s">
        <v>9</v>
      </c>
      <c r="E1" s="28" t="s">
        <v>21</v>
      </c>
      <c r="F1" s="25" t="s">
        <v>9</v>
      </c>
      <c r="G1" s="28" t="s">
        <v>8</v>
      </c>
      <c r="H1" s="25" t="s">
        <v>9</v>
      </c>
    </row>
    <row r="2" spans="1:8">
      <c r="A2" s="15"/>
      <c r="B2" s="26"/>
      <c r="C2" s="30"/>
      <c r="D2" s="15"/>
      <c r="E2" s="29">
        <f t="shared" ref="E2:E25" si="0">(C2*92.31%)*9%</f>
        <v>0</v>
      </c>
      <c r="F2" s="15"/>
      <c r="G2" s="29">
        <f t="shared" ref="G2:G25" si="1">(C2*92.31%)*11%</f>
        <v>0</v>
      </c>
      <c r="H2" s="15"/>
    </row>
    <row r="3" spans="1:8">
      <c r="A3" s="22" t="s">
        <v>37</v>
      </c>
      <c r="B3" s="26">
        <v>37643</v>
      </c>
      <c r="C3" s="30">
        <v>359.39</v>
      </c>
      <c r="D3" s="15">
        <v>5506</v>
      </c>
      <c r="E3" s="29">
        <f t="shared" si="0"/>
        <v>29.85776181</v>
      </c>
      <c r="F3" s="15">
        <v>457</v>
      </c>
      <c r="G3" s="29">
        <f t="shared" si="1"/>
        <v>36.492819990000001</v>
      </c>
      <c r="H3" s="15">
        <v>559</v>
      </c>
    </row>
    <row r="4" spans="1:8">
      <c r="A4" s="22" t="s">
        <v>37</v>
      </c>
      <c r="B4" s="26">
        <v>39207</v>
      </c>
      <c r="C4" s="30">
        <v>260</v>
      </c>
      <c r="D4" s="15">
        <v>2542</v>
      </c>
      <c r="E4" s="29">
        <f t="shared" si="0"/>
        <v>21.600539999999999</v>
      </c>
      <c r="F4" s="15">
        <v>211</v>
      </c>
      <c r="G4" s="29">
        <f t="shared" si="1"/>
        <v>26.400659999999998</v>
      </c>
      <c r="H4" s="15">
        <v>258</v>
      </c>
    </row>
    <row r="5" spans="1:8">
      <c r="A5" s="22" t="s">
        <v>37</v>
      </c>
      <c r="B5" s="26">
        <v>40581</v>
      </c>
      <c r="C5" s="30">
        <v>19.5</v>
      </c>
      <c r="D5" s="15">
        <v>131</v>
      </c>
      <c r="E5" s="29">
        <f t="shared" si="0"/>
        <v>1.6200405</v>
      </c>
      <c r="F5" s="15">
        <v>11</v>
      </c>
      <c r="G5" s="29">
        <f t="shared" si="1"/>
        <v>1.9800495</v>
      </c>
      <c r="H5" s="15">
        <v>13</v>
      </c>
    </row>
    <row r="6" spans="1:8">
      <c r="A6" s="22" t="s">
        <v>37</v>
      </c>
      <c r="B6" s="26"/>
      <c r="C6" s="30"/>
      <c r="D6" s="15"/>
      <c r="E6" s="29">
        <f t="shared" si="0"/>
        <v>0</v>
      </c>
      <c r="F6" s="15"/>
      <c r="G6" s="29">
        <f t="shared" si="1"/>
        <v>0</v>
      </c>
      <c r="H6" s="15"/>
    </row>
    <row r="7" spans="1:8">
      <c r="A7" s="15"/>
      <c r="B7" s="26"/>
      <c r="C7" s="30"/>
      <c r="D7" s="15"/>
      <c r="E7" s="29">
        <f t="shared" si="0"/>
        <v>0</v>
      </c>
      <c r="F7" s="15"/>
      <c r="G7" s="29">
        <f t="shared" si="1"/>
        <v>0</v>
      </c>
      <c r="H7" s="15"/>
    </row>
    <row r="8" spans="1:8">
      <c r="A8" s="15"/>
      <c r="B8" s="26"/>
      <c r="C8" s="30"/>
      <c r="D8" s="15"/>
      <c r="E8" s="29">
        <f t="shared" si="0"/>
        <v>0</v>
      </c>
      <c r="F8" s="15"/>
      <c r="G8" s="29">
        <f t="shared" si="1"/>
        <v>0</v>
      </c>
      <c r="H8" s="15"/>
    </row>
    <row r="9" spans="1:8">
      <c r="A9" s="15"/>
      <c r="B9" s="26"/>
      <c r="C9" s="30"/>
      <c r="D9" s="15"/>
      <c r="E9" s="29">
        <f t="shared" si="0"/>
        <v>0</v>
      </c>
      <c r="F9" s="15"/>
      <c r="G9" s="29">
        <f t="shared" si="1"/>
        <v>0</v>
      </c>
      <c r="H9" s="15"/>
    </row>
    <row r="10" spans="1:8">
      <c r="A10" s="15"/>
      <c r="B10" s="26"/>
      <c r="C10" s="30"/>
      <c r="D10" s="15"/>
      <c r="E10" s="29">
        <f t="shared" si="0"/>
        <v>0</v>
      </c>
      <c r="F10" s="15"/>
      <c r="G10" s="29">
        <f t="shared" si="1"/>
        <v>0</v>
      </c>
      <c r="H10" s="15"/>
    </row>
    <row r="11" spans="1:8">
      <c r="A11" s="15"/>
      <c r="B11" s="26"/>
      <c r="C11" s="30"/>
      <c r="D11" s="15"/>
      <c r="E11" s="29">
        <f t="shared" si="0"/>
        <v>0</v>
      </c>
      <c r="F11" s="15"/>
      <c r="G11" s="29">
        <f t="shared" si="1"/>
        <v>0</v>
      </c>
      <c r="H11" s="15"/>
    </row>
    <row r="12" spans="1:8">
      <c r="A12" s="14"/>
      <c r="B12" s="26"/>
      <c r="C12" s="9"/>
      <c r="D12" s="15"/>
      <c r="E12" s="29">
        <f t="shared" si="0"/>
        <v>0</v>
      </c>
      <c r="F12" s="15"/>
      <c r="G12" s="29">
        <f t="shared" si="1"/>
        <v>0</v>
      </c>
      <c r="H12" s="15"/>
    </row>
    <row r="13" spans="1:8">
      <c r="A13" s="15"/>
      <c r="B13" s="31"/>
      <c r="C13" s="9"/>
      <c r="D13" s="15"/>
      <c r="E13" s="29">
        <f t="shared" si="0"/>
        <v>0</v>
      </c>
      <c r="F13" s="15"/>
      <c r="G13" s="29">
        <f t="shared" si="1"/>
        <v>0</v>
      </c>
      <c r="H13" s="15"/>
    </row>
    <row r="14" spans="1:8">
      <c r="A14" s="15"/>
      <c r="B14" s="26"/>
      <c r="C14" s="30"/>
      <c r="D14" s="15"/>
      <c r="E14" s="29">
        <f t="shared" si="0"/>
        <v>0</v>
      </c>
      <c r="F14" s="15"/>
      <c r="G14" s="29">
        <f t="shared" si="1"/>
        <v>0</v>
      </c>
      <c r="H14" s="15"/>
    </row>
    <row r="15" spans="1:8">
      <c r="A15" s="14"/>
      <c r="B15" s="26"/>
      <c r="C15" s="9"/>
      <c r="D15" s="15"/>
      <c r="E15" s="29">
        <f t="shared" si="0"/>
        <v>0</v>
      </c>
      <c r="F15" s="15"/>
      <c r="G15" s="29">
        <f t="shared" si="1"/>
        <v>0</v>
      </c>
      <c r="H15" s="15"/>
    </row>
    <row r="16" spans="1:8">
      <c r="A16" s="14"/>
      <c r="B16" s="26"/>
      <c r="C16" s="9"/>
      <c r="D16" s="15"/>
      <c r="E16" s="29">
        <f t="shared" si="0"/>
        <v>0</v>
      </c>
      <c r="F16" s="15"/>
      <c r="G16" s="29">
        <f t="shared" si="1"/>
        <v>0</v>
      </c>
      <c r="H16" s="15"/>
    </row>
    <row r="17" spans="1:8">
      <c r="A17" s="14"/>
      <c r="B17" s="26"/>
      <c r="C17" s="9"/>
      <c r="D17" s="15"/>
      <c r="E17" s="29">
        <f t="shared" si="0"/>
        <v>0</v>
      </c>
      <c r="F17" s="15"/>
      <c r="G17" s="29">
        <f t="shared" si="1"/>
        <v>0</v>
      </c>
      <c r="H17" s="15"/>
    </row>
    <row r="18" spans="1:8">
      <c r="A18" s="14"/>
      <c r="B18" s="26"/>
      <c r="C18" s="9"/>
      <c r="D18" s="15"/>
      <c r="E18" s="29">
        <f t="shared" si="0"/>
        <v>0</v>
      </c>
      <c r="F18" s="15"/>
      <c r="G18" s="29">
        <f t="shared" si="1"/>
        <v>0</v>
      </c>
      <c r="H18" s="15"/>
    </row>
    <row r="19" spans="1:8">
      <c r="A19" s="14"/>
      <c r="B19" s="26"/>
      <c r="C19" s="9"/>
      <c r="D19" s="15"/>
      <c r="E19" s="29">
        <f t="shared" si="0"/>
        <v>0</v>
      </c>
      <c r="F19" s="15"/>
      <c r="G19" s="29">
        <f t="shared" si="1"/>
        <v>0</v>
      </c>
      <c r="H19" s="15"/>
    </row>
    <row r="20" spans="1:8">
      <c r="A20" s="14"/>
      <c r="B20" s="26"/>
      <c r="C20" s="9"/>
      <c r="D20" s="15"/>
      <c r="E20" s="29">
        <f t="shared" si="0"/>
        <v>0</v>
      </c>
      <c r="F20" s="15"/>
      <c r="G20" s="29">
        <f t="shared" si="1"/>
        <v>0</v>
      </c>
      <c r="H20" s="15"/>
    </row>
    <row r="21" spans="1:8">
      <c r="A21" s="14"/>
      <c r="B21" s="26"/>
      <c r="C21" s="9"/>
      <c r="D21" s="15"/>
      <c r="E21" s="32">
        <f t="shared" si="0"/>
        <v>0</v>
      </c>
      <c r="F21" s="4"/>
      <c r="G21" s="29">
        <f t="shared" si="1"/>
        <v>0</v>
      </c>
      <c r="H21" s="4"/>
    </row>
    <row r="22" spans="1:8">
      <c r="A22" s="14"/>
      <c r="B22" s="26"/>
      <c r="C22" s="9"/>
      <c r="D22" s="15"/>
      <c r="E22" s="32">
        <f t="shared" si="0"/>
        <v>0</v>
      </c>
      <c r="F22" s="4"/>
      <c r="G22" s="29">
        <f t="shared" si="1"/>
        <v>0</v>
      </c>
      <c r="H22" s="4"/>
    </row>
    <row r="23" spans="1:8">
      <c r="A23" s="14"/>
      <c r="B23" s="26"/>
      <c r="C23" s="9"/>
      <c r="D23" s="15"/>
      <c r="E23" s="32">
        <f t="shared" si="0"/>
        <v>0</v>
      </c>
      <c r="F23" s="4"/>
      <c r="G23" s="29">
        <f t="shared" si="1"/>
        <v>0</v>
      </c>
      <c r="H23" s="4"/>
    </row>
    <row r="24" spans="1:8">
      <c r="A24" s="14"/>
      <c r="B24" s="26"/>
      <c r="C24" s="9"/>
      <c r="D24" s="15"/>
      <c r="E24" s="32">
        <f t="shared" si="0"/>
        <v>0</v>
      </c>
      <c r="F24" s="4"/>
      <c r="G24" s="29">
        <f t="shared" si="1"/>
        <v>0</v>
      </c>
      <c r="H24" s="4"/>
    </row>
    <row r="25" spans="1:8">
      <c r="A25" s="14"/>
      <c r="B25" s="27"/>
      <c r="C25" s="9"/>
      <c r="D25" s="15"/>
      <c r="E25" s="29">
        <f t="shared" si="0"/>
        <v>0</v>
      </c>
      <c r="F25" s="4"/>
      <c r="G25" s="29">
        <f t="shared" si="1"/>
        <v>0</v>
      </c>
      <c r="H25" s="4"/>
    </row>
    <row r="26" spans="1:8">
      <c r="B26" s="6"/>
      <c r="C26" s="6">
        <f>SUM(C2:C25)</f>
        <v>638.89</v>
      </c>
      <c r="D26" s="8">
        <f t="shared" ref="D26:H26" si="2">SUM(D2:D25)</f>
        <v>8179</v>
      </c>
      <c r="E26" s="6">
        <f t="shared" si="2"/>
        <v>53.078342309999996</v>
      </c>
      <c r="F26" s="8">
        <f t="shared" si="2"/>
        <v>679</v>
      </c>
      <c r="G26" s="6">
        <f t="shared" si="2"/>
        <v>64.87352949000001</v>
      </c>
      <c r="H26" s="8">
        <f t="shared" si="2"/>
        <v>830</v>
      </c>
    </row>
    <row r="34" spans="1:8" ht="15.75">
      <c r="A34" s="39" t="s">
        <v>25</v>
      </c>
      <c r="B34" s="39"/>
      <c r="C34" s="39"/>
      <c r="D34" s="39"/>
      <c r="E34" s="39"/>
      <c r="F34" s="39"/>
      <c r="G34" s="39"/>
      <c r="H34" s="39"/>
    </row>
  </sheetData>
  <mergeCells count="1">
    <mergeCell ref="A34:H3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H35"/>
  <sheetViews>
    <sheetView workbookViewId="0">
      <selection activeCell="I23" sqref="I23"/>
    </sheetView>
  </sheetViews>
  <sheetFormatPr defaultRowHeight="15"/>
  <cols>
    <col min="1" max="1" width="11.44140625" style="1" bestFit="1" customWidth="1"/>
    <col min="2" max="2" width="13.44140625" style="1" customWidth="1"/>
    <col min="3" max="8" width="10.44140625" style="1" bestFit="1" customWidth="1"/>
    <col min="9" max="16384" width="8.88671875" style="1"/>
  </cols>
  <sheetData>
    <row r="1" spans="1:8" ht="15.75" thickBot="1">
      <c r="A1" s="34" t="s">
        <v>27</v>
      </c>
      <c r="B1" s="19" t="s">
        <v>17</v>
      </c>
      <c r="C1" s="28" t="s">
        <v>7</v>
      </c>
      <c r="D1" s="25" t="s">
        <v>9</v>
      </c>
      <c r="E1" s="28" t="s">
        <v>21</v>
      </c>
      <c r="F1" s="25" t="s">
        <v>9</v>
      </c>
      <c r="G1" s="28" t="s">
        <v>8</v>
      </c>
      <c r="H1" s="25" t="s">
        <v>9</v>
      </c>
    </row>
    <row r="2" spans="1:8">
      <c r="A2" s="15">
        <v>1998</v>
      </c>
      <c r="B2" s="35" t="s">
        <v>5</v>
      </c>
      <c r="C2" s="30">
        <v>15.26</v>
      </c>
      <c r="D2" s="15">
        <v>439</v>
      </c>
      <c r="E2" s="29">
        <f t="shared" ref="E2:E29" si="0">(C2*92.31%)*9%</f>
        <v>1.26778554</v>
      </c>
      <c r="F2" s="15">
        <v>37</v>
      </c>
      <c r="G2" s="29">
        <f t="shared" ref="G2:G29" si="1">(C2*92.31%)*11%</f>
        <v>1.54951566</v>
      </c>
      <c r="H2" s="15">
        <v>45</v>
      </c>
    </row>
    <row r="3" spans="1:8">
      <c r="A3" s="15">
        <v>1999</v>
      </c>
      <c r="B3" s="35" t="s">
        <v>28</v>
      </c>
      <c r="C3" s="30">
        <v>15.26</v>
      </c>
      <c r="D3" s="15">
        <v>422</v>
      </c>
      <c r="E3" s="29">
        <f t="shared" si="0"/>
        <v>1.26778554</v>
      </c>
      <c r="F3" s="15">
        <v>35</v>
      </c>
      <c r="G3" s="29">
        <f t="shared" si="1"/>
        <v>1.54951566</v>
      </c>
      <c r="H3" s="15">
        <v>43</v>
      </c>
    </row>
    <row r="4" spans="1:8">
      <c r="A4" s="15">
        <v>1999</v>
      </c>
      <c r="B4" s="35" t="s">
        <v>29</v>
      </c>
      <c r="C4" s="30">
        <v>126.72</v>
      </c>
      <c r="D4" s="15">
        <v>3329</v>
      </c>
      <c r="E4" s="29">
        <f t="shared" si="0"/>
        <v>10.52777088</v>
      </c>
      <c r="F4" s="15">
        <v>277</v>
      </c>
      <c r="G4" s="29">
        <f t="shared" si="1"/>
        <v>12.867275520000002</v>
      </c>
      <c r="H4" s="15">
        <v>338</v>
      </c>
    </row>
    <row r="5" spans="1:8">
      <c r="A5" s="15">
        <v>1999</v>
      </c>
      <c r="B5" s="35" t="s">
        <v>30</v>
      </c>
      <c r="C5" s="30">
        <v>123.34</v>
      </c>
      <c r="D5" s="15">
        <v>3185</v>
      </c>
      <c r="E5" s="29">
        <f t="shared" si="0"/>
        <v>10.246963860000001</v>
      </c>
      <c r="F5" s="15">
        <v>265</v>
      </c>
      <c r="G5" s="29">
        <f t="shared" si="1"/>
        <v>12.524066940000001</v>
      </c>
      <c r="H5" s="15">
        <v>323</v>
      </c>
    </row>
    <row r="6" spans="1:8">
      <c r="A6" s="15">
        <v>1999</v>
      </c>
      <c r="B6" s="35" t="s">
        <v>0</v>
      </c>
      <c r="C6" s="30">
        <v>187.97</v>
      </c>
      <c r="D6" s="15">
        <v>4770</v>
      </c>
      <c r="E6" s="29">
        <f t="shared" si="0"/>
        <v>15.61635963</v>
      </c>
      <c r="F6" s="15">
        <v>396</v>
      </c>
      <c r="G6" s="29">
        <f t="shared" si="1"/>
        <v>19.086661769999999</v>
      </c>
      <c r="H6" s="15">
        <v>484</v>
      </c>
    </row>
    <row r="7" spans="1:8">
      <c r="A7" s="15">
        <v>1999</v>
      </c>
      <c r="B7" s="35" t="s">
        <v>1</v>
      </c>
      <c r="C7" s="30">
        <v>68.33</v>
      </c>
      <c r="D7" s="15">
        <v>1704</v>
      </c>
      <c r="E7" s="29">
        <f t="shared" si="0"/>
        <v>5.6767880699999997</v>
      </c>
      <c r="F7" s="15">
        <v>142</v>
      </c>
      <c r="G7" s="29">
        <f t="shared" si="1"/>
        <v>6.9382965299999997</v>
      </c>
      <c r="H7" s="15">
        <v>173</v>
      </c>
    </row>
    <row r="8" spans="1:8">
      <c r="A8" s="15">
        <v>1999</v>
      </c>
      <c r="B8" s="35" t="s">
        <v>2</v>
      </c>
      <c r="C8" s="30">
        <v>116.02</v>
      </c>
      <c r="D8" s="15">
        <v>2844</v>
      </c>
      <c r="E8" s="29">
        <f t="shared" si="0"/>
        <v>9.6388255799999989</v>
      </c>
      <c r="F8" s="15">
        <v>236</v>
      </c>
      <c r="G8" s="29">
        <f t="shared" si="1"/>
        <v>11.780786819999999</v>
      </c>
      <c r="H8" s="15">
        <v>289</v>
      </c>
    </row>
    <row r="9" spans="1:8">
      <c r="A9" s="15">
        <v>1999</v>
      </c>
      <c r="B9" s="35" t="s">
        <v>3</v>
      </c>
      <c r="C9" s="30">
        <v>97.06</v>
      </c>
      <c r="D9" s="15">
        <v>2338</v>
      </c>
      <c r="E9" s="29">
        <f t="shared" si="0"/>
        <v>8.0636477400000004</v>
      </c>
      <c r="F9" s="15">
        <v>194</v>
      </c>
      <c r="G9" s="29">
        <f t="shared" si="1"/>
        <v>9.8555694599999999</v>
      </c>
      <c r="H9" s="15">
        <v>238</v>
      </c>
    </row>
    <row r="10" spans="1:8">
      <c r="A10" s="15">
        <v>1999</v>
      </c>
      <c r="B10" s="35" t="s">
        <v>6</v>
      </c>
      <c r="C10" s="30">
        <v>89.81</v>
      </c>
      <c r="D10" s="15">
        <v>2054</v>
      </c>
      <c r="E10" s="29">
        <f t="shared" si="0"/>
        <v>7.4613249899999996</v>
      </c>
      <c r="F10" s="15">
        <v>171</v>
      </c>
      <c r="G10" s="29">
        <f t="shared" si="1"/>
        <v>9.1193972100000007</v>
      </c>
      <c r="H10" s="15">
        <v>209</v>
      </c>
    </row>
    <row r="11" spans="1:8">
      <c r="A11" s="15">
        <v>2002</v>
      </c>
      <c r="B11" s="35" t="s">
        <v>31</v>
      </c>
      <c r="C11" s="30">
        <v>94.23</v>
      </c>
      <c r="D11" s="15">
        <v>1568</v>
      </c>
      <c r="E11" s="29">
        <f t="shared" si="0"/>
        <v>7.8285341700000002</v>
      </c>
      <c r="F11" s="15">
        <v>130</v>
      </c>
      <c r="G11" s="29">
        <f t="shared" si="1"/>
        <v>9.5682084300000003</v>
      </c>
      <c r="H11" s="15">
        <v>159</v>
      </c>
    </row>
    <row r="12" spans="1:8">
      <c r="A12" s="15">
        <v>2002</v>
      </c>
      <c r="B12" s="35" t="s">
        <v>0</v>
      </c>
      <c r="C12" s="9">
        <v>77.63</v>
      </c>
      <c r="D12" s="15">
        <v>1268</v>
      </c>
      <c r="E12" s="29">
        <f t="shared" si="0"/>
        <v>6.4494227699999991</v>
      </c>
      <c r="F12" s="15">
        <v>105</v>
      </c>
      <c r="G12" s="29">
        <f t="shared" si="1"/>
        <v>7.8826278299999997</v>
      </c>
      <c r="H12" s="15">
        <v>129</v>
      </c>
    </row>
    <row r="13" spans="1:8">
      <c r="A13" s="15">
        <v>2003</v>
      </c>
      <c r="B13" s="36" t="s">
        <v>0</v>
      </c>
      <c r="C13" s="9">
        <v>13.65</v>
      </c>
      <c r="D13" s="15">
        <v>200</v>
      </c>
      <c r="E13" s="29">
        <f t="shared" si="0"/>
        <v>1.1340283499999999</v>
      </c>
      <c r="F13" s="15">
        <v>17</v>
      </c>
      <c r="G13" s="29">
        <f t="shared" si="1"/>
        <v>1.38603465</v>
      </c>
      <c r="H13" s="15">
        <v>20</v>
      </c>
    </row>
    <row r="14" spans="1:8">
      <c r="A14" s="15">
        <v>2003</v>
      </c>
      <c r="B14" s="35" t="s">
        <v>1</v>
      </c>
      <c r="C14" s="30">
        <v>25.93</v>
      </c>
      <c r="D14" s="15">
        <v>378</v>
      </c>
      <c r="E14" s="29">
        <f t="shared" si="0"/>
        <v>2.1542384700000001</v>
      </c>
      <c r="F14" s="15">
        <v>31</v>
      </c>
      <c r="G14" s="29">
        <f t="shared" si="1"/>
        <v>2.63295813</v>
      </c>
      <c r="H14" s="15">
        <v>38</v>
      </c>
    </row>
    <row r="15" spans="1:8">
      <c r="A15" s="15">
        <v>2003</v>
      </c>
      <c r="B15" s="35" t="s">
        <v>2</v>
      </c>
      <c r="C15" s="9">
        <v>83.77</v>
      </c>
      <c r="D15" s="15">
        <v>1210</v>
      </c>
      <c r="E15" s="29">
        <f t="shared" si="0"/>
        <v>6.9595278299999999</v>
      </c>
      <c r="F15" s="15">
        <v>100</v>
      </c>
      <c r="G15" s="29">
        <f t="shared" si="1"/>
        <v>8.5060895700000003</v>
      </c>
      <c r="H15" s="15">
        <v>123</v>
      </c>
    </row>
    <row r="16" spans="1:8">
      <c r="A16" s="15">
        <v>2003</v>
      </c>
      <c r="B16" s="35" t="s">
        <v>6</v>
      </c>
      <c r="C16" s="9">
        <v>216.62</v>
      </c>
      <c r="D16" s="15">
        <v>3026</v>
      </c>
      <c r="E16" s="29">
        <f t="shared" si="0"/>
        <v>17.99657298</v>
      </c>
      <c r="F16" s="15">
        <v>251</v>
      </c>
      <c r="G16" s="29">
        <f t="shared" si="1"/>
        <v>21.995811420000003</v>
      </c>
      <c r="H16" s="15">
        <v>307</v>
      </c>
    </row>
    <row r="17" spans="1:8">
      <c r="A17" s="15">
        <v>2004</v>
      </c>
      <c r="B17" s="35" t="s">
        <v>28</v>
      </c>
      <c r="C17" s="9">
        <v>163.09</v>
      </c>
      <c r="D17" s="15">
        <v>2259</v>
      </c>
      <c r="E17" s="29">
        <f t="shared" si="0"/>
        <v>13.549354110000001</v>
      </c>
      <c r="F17" s="15">
        <v>188</v>
      </c>
      <c r="G17" s="29">
        <f t="shared" si="1"/>
        <v>16.560321690000002</v>
      </c>
      <c r="H17" s="15">
        <v>229</v>
      </c>
    </row>
    <row r="18" spans="1:8">
      <c r="A18" s="15">
        <v>2004</v>
      </c>
      <c r="B18" s="35" t="s">
        <v>32</v>
      </c>
      <c r="C18" s="9">
        <v>327.55</v>
      </c>
      <c r="D18" s="15">
        <v>4500</v>
      </c>
      <c r="E18" s="29">
        <f t="shared" si="0"/>
        <v>27.212526450000002</v>
      </c>
      <c r="F18" s="15">
        <v>374</v>
      </c>
      <c r="G18" s="29">
        <f t="shared" si="1"/>
        <v>33.259754550000004</v>
      </c>
      <c r="H18" s="15">
        <v>457</v>
      </c>
    </row>
    <row r="19" spans="1:8">
      <c r="A19" s="15">
        <v>2004</v>
      </c>
      <c r="B19" s="35" t="s">
        <v>30</v>
      </c>
      <c r="C19" s="9">
        <v>61.11</v>
      </c>
      <c r="D19" s="15">
        <v>819</v>
      </c>
      <c r="E19" s="29">
        <f t="shared" si="0"/>
        <v>5.0769576899999995</v>
      </c>
      <c r="F19" s="15">
        <v>68</v>
      </c>
      <c r="G19" s="29">
        <f t="shared" si="1"/>
        <v>6.2051705099999994</v>
      </c>
      <c r="H19" s="15">
        <v>83</v>
      </c>
    </row>
    <row r="20" spans="1:8">
      <c r="A20" s="15">
        <v>2004</v>
      </c>
      <c r="B20" s="35" t="s">
        <v>2</v>
      </c>
      <c r="C20" s="9">
        <v>32.5</v>
      </c>
      <c r="D20" s="15">
        <v>425</v>
      </c>
      <c r="E20" s="29">
        <f t="shared" si="0"/>
        <v>2.7000674999999998</v>
      </c>
      <c r="F20" s="15">
        <v>35</v>
      </c>
      <c r="G20" s="29">
        <f t="shared" si="1"/>
        <v>3.3000824999999998</v>
      </c>
      <c r="H20" s="15">
        <v>43</v>
      </c>
    </row>
    <row r="21" spans="1:8">
      <c r="A21" s="15">
        <v>2004</v>
      </c>
      <c r="B21" s="35" t="s">
        <v>5</v>
      </c>
      <c r="C21" s="9">
        <v>104.04</v>
      </c>
      <c r="D21" s="15">
        <v>1326</v>
      </c>
      <c r="E21" s="29">
        <f t="shared" si="0"/>
        <v>8.6435391599999996</v>
      </c>
      <c r="F21" s="15">
        <v>110</v>
      </c>
      <c r="G21" s="29">
        <f t="shared" si="1"/>
        <v>10.564325640000002</v>
      </c>
      <c r="H21" s="15">
        <v>135</v>
      </c>
    </row>
    <row r="22" spans="1:8">
      <c r="A22" s="15">
        <v>2005</v>
      </c>
      <c r="B22" s="35" t="s">
        <v>30</v>
      </c>
      <c r="C22" s="9">
        <v>94.79</v>
      </c>
      <c r="D22" s="15">
        <v>1150</v>
      </c>
      <c r="E22" s="29">
        <f t="shared" si="0"/>
        <v>7.8750584100000003</v>
      </c>
      <c r="F22" s="15">
        <v>96</v>
      </c>
      <c r="G22" s="29">
        <f t="shared" si="1"/>
        <v>9.6250713900000004</v>
      </c>
      <c r="H22" s="15">
        <v>117</v>
      </c>
    </row>
    <row r="23" spans="1:8">
      <c r="A23" s="15">
        <v>2005</v>
      </c>
      <c r="B23" s="35" t="s">
        <v>1</v>
      </c>
      <c r="C23" s="9">
        <v>77.290000000000006</v>
      </c>
      <c r="D23" s="15">
        <v>922</v>
      </c>
      <c r="E23" s="29">
        <f t="shared" si="0"/>
        <v>6.4211759100000005</v>
      </c>
      <c r="F23" s="15">
        <v>77</v>
      </c>
      <c r="G23" s="29">
        <f t="shared" si="1"/>
        <v>7.8481038900000009</v>
      </c>
      <c r="H23" s="15">
        <v>94</v>
      </c>
    </row>
    <row r="24" spans="1:8">
      <c r="A24" s="15">
        <v>2005</v>
      </c>
      <c r="B24" s="35" t="s">
        <v>6</v>
      </c>
      <c r="C24" s="9">
        <v>13.73</v>
      </c>
      <c r="D24" s="15">
        <v>157</v>
      </c>
      <c r="E24" s="29">
        <f t="shared" si="0"/>
        <v>1.1406746699999999</v>
      </c>
      <c r="F24" s="15">
        <v>13</v>
      </c>
      <c r="G24" s="29">
        <f t="shared" si="1"/>
        <v>1.39415793</v>
      </c>
      <c r="H24" s="15">
        <v>16</v>
      </c>
    </row>
    <row r="25" spans="1:8">
      <c r="A25" s="15">
        <v>2006</v>
      </c>
      <c r="B25" s="35" t="s">
        <v>32</v>
      </c>
      <c r="C25" s="9">
        <v>98.23</v>
      </c>
      <c r="D25" s="15">
        <v>1105</v>
      </c>
      <c r="E25" s="32">
        <f t="shared" si="0"/>
        <v>8.1608501699999998</v>
      </c>
      <c r="F25" s="14">
        <v>92</v>
      </c>
      <c r="G25" s="29">
        <f t="shared" si="1"/>
        <v>9.9743724300000007</v>
      </c>
      <c r="H25" s="14">
        <v>112</v>
      </c>
    </row>
    <row r="26" spans="1:8">
      <c r="A26" s="15">
        <v>2006</v>
      </c>
      <c r="B26" s="35" t="s">
        <v>29</v>
      </c>
      <c r="C26" s="9">
        <v>26</v>
      </c>
      <c r="D26" s="15">
        <v>290</v>
      </c>
      <c r="E26" s="32">
        <f t="shared" si="0"/>
        <v>2.1600540000000001</v>
      </c>
      <c r="F26" s="14">
        <v>24</v>
      </c>
      <c r="G26" s="29">
        <f t="shared" si="1"/>
        <v>2.6400660000000005</v>
      </c>
      <c r="H26" s="14">
        <v>29</v>
      </c>
    </row>
    <row r="27" spans="1:8">
      <c r="A27" s="15">
        <v>2006</v>
      </c>
      <c r="B27" s="35" t="s">
        <v>30</v>
      </c>
      <c r="C27" s="9">
        <v>65</v>
      </c>
      <c r="D27" s="15">
        <v>712</v>
      </c>
      <c r="E27" s="32">
        <f t="shared" si="0"/>
        <v>5.4001349999999997</v>
      </c>
      <c r="F27" s="14">
        <v>59</v>
      </c>
      <c r="G27" s="29">
        <f t="shared" si="1"/>
        <v>6.6001649999999996</v>
      </c>
      <c r="H27" s="14">
        <v>72</v>
      </c>
    </row>
    <row r="28" spans="1:8">
      <c r="A28" s="15">
        <v>2006</v>
      </c>
      <c r="B28" s="35" t="s">
        <v>4</v>
      </c>
      <c r="C28" s="9">
        <v>20.59</v>
      </c>
      <c r="D28" s="15">
        <v>215</v>
      </c>
      <c r="E28" s="32">
        <f t="shared" si="0"/>
        <v>1.7105966099999999</v>
      </c>
      <c r="F28" s="14">
        <v>18</v>
      </c>
      <c r="G28" s="29">
        <f t="shared" si="1"/>
        <v>2.0907291900000002</v>
      </c>
      <c r="H28" s="14">
        <v>22</v>
      </c>
    </row>
    <row r="29" spans="1:8">
      <c r="A29" s="14">
        <v>2007</v>
      </c>
      <c r="B29" s="27" t="s">
        <v>29</v>
      </c>
      <c r="C29" s="9">
        <v>5.45</v>
      </c>
      <c r="D29" s="15">
        <v>54</v>
      </c>
      <c r="E29" s="29">
        <f t="shared" si="0"/>
        <v>0.45278055</v>
      </c>
      <c r="F29" s="14">
        <v>4</v>
      </c>
      <c r="G29" s="29">
        <f t="shared" si="1"/>
        <v>0.55339844999999999</v>
      </c>
      <c r="H29" s="14">
        <v>5</v>
      </c>
    </row>
    <row r="30" spans="1:8">
      <c r="B30" s="6"/>
      <c r="C30" s="6">
        <f>SUM(C2:C29)</f>
        <v>2440.9699999999998</v>
      </c>
      <c r="D30" s="8">
        <f t="shared" ref="D30:H30" si="2">SUM(D2:D29)</f>
        <v>42669</v>
      </c>
      <c r="E30" s="6">
        <f t="shared" si="2"/>
        <v>202.79334663</v>
      </c>
      <c r="F30" s="8">
        <f t="shared" si="2"/>
        <v>3545</v>
      </c>
      <c r="G30" s="6">
        <f t="shared" si="2"/>
        <v>247.85853476999998</v>
      </c>
      <c r="H30" s="8">
        <f t="shared" si="2"/>
        <v>4332</v>
      </c>
    </row>
    <row r="32" spans="1:8">
      <c r="C32" s="37">
        <f>C30*1/3</f>
        <v>813.65666666666664</v>
      </c>
      <c r="D32" s="38">
        <f t="shared" ref="D32" si="3">D30*1/3</f>
        <v>14223</v>
      </c>
      <c r="E32" s="37"/>
      <c r="F32" s="37"/>
      <c r="G32" s="37"/>
      <c r="H32" s="37"/>
    </row>
    <row r="33" spans="1:8">
      <c r="C33" s="37">
        <f>C30*2/3</f>
        <v>1627.3133333333333</v>
      </c>
      <c r="D33" s="38">
        <f t="shared" ref="D33" si="4">D30*2/3</f>
        <v>28446</v>
      </c>
      <c r="E33" s="37"/>
      <c r="F33" s="37"/>
      <c r="G33" s="37"/>
      <c r="H33" s="37"/>
    </row>
    <row r="35" spans="1:8" ht="15.75">
      <c r="A35" s="39" t="s">
        <v>26</v>
      </c>
      <c r="B35" s="39"/>
      <c r="C35" s="39"/>
      <c r="D35" s="39"/>
      <c r="E35" s="39"/>
      <c r="F35" s="39"/>
      <c r="G35" s="39"/>
      <c r="H35" s="39"/>
    </row>
  </sheetData>
  <mergeCells count="1">
    <mergeCell ref="A35:H3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9"/>
  <sheetViews>
    <sheetView workbookViewId="0">
      <selection activeCell="B21" sqref="B21"/>
    </sheetView>
  </sheetViews>
  <sheetFormatPr defaultRowHeight="15"/>
  <cols>
    <col min="1" max="1" width="11.44140625" style="1" bestFit="1" customWidth="1"/>
    <col min="2" max="2" width="13.44140625" style="1" customWidth="1"/>
    <col min="3" max="8" width="10.44140625" style="1" bestFit="1" customWidth="1"/>
    <col min="9" max="16384" width="8.88671875" style="1"/>
  </cols>
  <sheetData>
    <row r="1" spans="1:8" ht="15.75" thickBot="1">
      <c r="A1" s="34" t="s">
        <v>34</v>
      </c>
      <c r="B1" s="19" t="s">
        <v>17</v>
      </c>
      <c r="C1" s="28" t="s">
        <v>7</v>
      </c>
      <c r="D1" s="25" t="s">
        <v>9</v>
      </c>
      <c r="E1" s="28" t="s">
        <v>21</v>
      </c>
      <c r="F1" s="25" t="s">
        <v>9</v>
      </c>
      <c r="G1" s="28" t="s">
        <v>8</v>
      </c>
      <c r="H1" s="25" t="s">
        <v>9</v>
      </c>
    </row>
    <row r="2" spans="1:8">
      <c r="A2" s="15"/>
      <c r="B2" s="35"/>
      <c r="C2" s="30"/>
      <c r="D2" s="15"/>
      <c r="E2" s="29">
        <f t="shared" ref="E2:E23" si="0">(C2*92.31%)*9%</f>
        <v>0</v>
      </c>
      <c r="F2" s="15"/>
      <c r="G2" s="29">
        <f t="shared" ref="G2:G23" si="1">(C2*92.31%)*11%</f>
        <v>0</v>
      </c>
      <c r="H2" s="15"/>
    </row>
    <row r="3" spans="1:8">
      <c r="A3" s="15">
        <v>2000</v>
      </c>
      <c r="B3" s="35"/>
      <c r="C3" s="30">
        <v>4.6399999999999997</v>
      </c>
      <c r="D3" s="15">
        <v>97</v>
      </c>
      <c r="E3" s="29">
        <f t="shared" si="0"/>
        <v>0.38548655999999992</v>
      </c>
      <c r="F3" s="15">
        <v>8</v>
      </c>
      <c r="G3" s="29">
        <f t="shared" si="1"/>
        <v>0.47115023999999994</v>
      </c>
      <c r="H3" s="15">
        <v>10</v>
      </c>
    </row>
    <row r="4" spans="1:8">
      <c r="A4" s="15">
        <v>2001</v>
      </c>
      <c r="B4" s="35"/>
      <c r="C4" s="30">
        <v>3.05</v>
      </c>
      <c r="D4" s="15">
        <v>56</v>
      </c>
      <c r="E4" s="29">
        <f t="shared" si="0"/>
        <v>0.25339095</v>
      </c>
      <c r="F4" s="15">
        <v>5</v>
      </c>
      <c r="G4" s="29">
        <f t="shared" si="1"/>
        <v>0.30970005</v>
      </c>
      <c r="H4" s="15">
        <v>6</v>
      </c>
    </row>
    <row r="5" spans="1:8">
      <c r="A5" s="15">
        <v>2002</v>
      </c>
      <c r="B5" s="35"/>
      <c r="C5" s="30">
        <v>5.48</v>
      </c>
      <c r="D5" s="15">
        <v>89</v>
      </c>
      <c r="E5" s="29">
        <f t="shared" si="0"/>
        <v>0.45527292000000003</v>
      </c>
      <c r="F5" s="15">
        <v>8</v>
      </c>
      <c r="G5" s="29">
        <f t="shared" si="1"/>
        <v>0.55644468000000002</v>
      </c>
      <c r="H5" s="15">
        <v>9</v>
      </c>
    </row>
    <row r="6" spans="1:8">
      <c r="A6" s="15">
        <v>2003</v>
      </c>
      <c r="B6" s="35"/>
      <c r="C6" s="30">
        <v>10.74</v>
      </c>
      <c r="D6" s="15">
        <v>158</v>
      </c>
      <c r="E6" s="29">
        <f t="shared" si="0"/>
        <v>0.89226846000000004</v>
      </c>
      <c r="F6" s="15">
        <v>13</v>
      </c>
      <c r="G6" s="29">
        <f t="shared" si="1"/>
        <v>1.0905503400000001</v>
      </c>
      <c r="H6" s="15">
        <v>16</v>
      </c>
    </row>
    <row r="7" spans="1:8">
      <c r="A7" s="15">
        <v>2004</v>
      </c>
      <c r="B7" s="35"/>
      <c r="C7" s="30">
        <v>45.36</v>
      </c>
      <c r="D7" s="15">
        <v>603</v>
      </c>
      <c r="E7" s="29">
        <f t="shared" si="0"/>
        <v>3.7684634400000001</v>
      </c>
      <c r="F7" s="15">
        <v>50</v>
      </c>
      <c r="G7" s="29">
        <f t="shared" si="1"/>
        <v>4.6058997600000007</v>
      </c>
      <c r="H7" s="15">
        <v>61</v>
      </c>
    </row>
    <row r="8" spans="1:8">
      <c r="A8" s="15">
        <v>2005</v>
      </c>
      <c r="B8" s="35"/>
      <c r="C8" s="30">
        <v>2.3199999999999998</v>
      </c>
      <c r="D8" s="15">
        <v>28</v>
      </c>
      <c r="E8" s="29">
        <f t="shared" si="0"/>
        <v>0.19274327999999996</v>
      </c>
      <c r="F8" s="15">
        <v>2</v>
      </c>
      <c r="G8" s="29">
        <f t="shared" si="1"/>
        <v>0.23557511999999997</v>
      </c>
      <c r="H8" s="15">
        <v>3</v>
      </c>
    </row>
    <row r="9" spans="1:8">
      <c r="A9" s="15">
        <v>2006</v>
      </c>
      <c r="B9" s="35"/>
      <c r="C9" s="30">
        <v>5.48</v>
      </c>
      <c r="D9" s="15">
        <v>59</v>
      </c>
      <c r="E9" s="29">
        <f t="shared" si="0"/>
        <v>0.45527292000000003</v>
      </c>
      <c r="F9" s="15">
        <v>5</v>
      </c>
      <c r="G9" s="29">
        <f t="shared" si="1"/>
        <v>0.55644468000000002</v>
      </c>
      <c r="H9" s="15">
        <v>6</v>
      </c>
    </row>
    <row r="10" spans="1:8">
      <c r="A10" s="15">
        <v>2007</v>
      </c>
      <c r="B10" s="35"/>
      <c r="C10" s="30">
        <v>71.5</v>
      </c>
      <c r="D10" s="15">
        <v>692</v>
      </c>
      <c r="E10" s="29">
        <f t="shared" si="0"/>
        <v>5.9401484999999994</v>
      </c>
      <c r="F10" s="15">
        <v>57</v>
      </c>
      <c r="G10" s="29">
        <f t="shared" si="1"/>
        <v>7.2601814999999998</v>
      </c>
      <c r="H10" s="15">
        <v>70</v>
      </c>
    </row>
    <row r="11" spans="1:8">
      <c r="A11" s="15">
        <v>2008</v>
      </c>
      <c r="B11" s="35"/>
      <c r="C11" s="30">
        <v>169.3</v>
      </c>
      <c r="D11" s="15">
        <v>1454</v>
      </c>
      <c r="E11" s="29">
        <f t="shared" si="0"/>
        <v>14.0652747</v>
      </c>
      <c r="F11" s="15">
        <v>121</v>
      </c>
      <c r="G11" s="29">
        <f t="shared" si="1"/>
        <v>17.190891300000001</v>
      </c>
      <c r="H11" s="15">
        <v>148</v>
      </c>
    </row>
    <row r="12" spans="1:8">
      <c r="A12" s="15">
        <v>2009</v>
      </c>
      <c r="B12" s="35"/>
      <c r="C12" s="9">
        <v>10.96</v>
      </c>
      <c r="D12" s="15">
        <v>85</v>
      </c>
      <c r="E12" s="29">
        <f t="shared" si="0"/>
        <v>0.91054584000000005</v>
      </c>
      <c r="F12" s="15">
        <v>7</v>
      </c>
      <c r="G12" s="29">
        <f t="shared" si="1"/>
        <v>1.11288936</v>
      </c>
      <c r="H12" s="15">
        <v>9</v>
      </c>
    </row>
    <row r="13" spans="1:8">
      <c r="A13" s="15">
        <v>2010</v>
      </c>
      <c r="B13" s="36"/>
      <c r="C13" s="9">
        <v>3.24</v>
      </c>
      <c r="D13" s="15">
        <v>23</v>
      </c>
      <c r="E13" s="29">
        <f t="shared" si="0"/>
        <v>0.26917596000000005</v>
      </c>
      <c r="F13" s="15">
        <v>2</v>
      </c>
      <c r="G13" s="29">
        <f t="shared" si="1"/>
        <v>0.32899284000000006</v>
      </c>
      <c r="H13" s="15">
        <v>2</v>
      </c>
    </row>
    <row r="14" spans="1:8">
      <c r="A14" s="15">
        <v>2013</v>
      </c>
      <c r="B14" s="35"/>
      <c r="C14" s="30">
        <v>64.66</v>
      </c>
      <c r="D14" s="15">
        <v>355</v>
      </c>
      <c r="E14" s="29">
        <f t="shared" si="0"/>
        <v>5.3718881400000003</v>
      </c>
      <c r="F14" s="15">
        <v>29</v>
      </c>
      <c r="G14" s="29">
        <f t="shared" si="1"/>
        <v>6.5656410599999999</v>
      </c>
      <c r="H14" s="15">
        <v>36</v>
      </c>
    </row>
    <row r="15" spans="1:8">
      <c r="A15" s="15"/>
      <c r="B15" s="35"/>
      <c r="C15" s="9"/>
      <c r="D15" s="15"/>
      <c r="E15" s="29">
        <f t="shared" si="0"/>
        <v>0</v>
      </c>
      <c r="F15" s="15"/>
      <c r="G15" s="29">
        <f t="shared" si="1"/>
        <v>0</v>
      </c>
      <c r="H15" s="15"/>
    </row>
    <row r="16" spans="1:8">
      <c r="A16" s="15"/>
      <c r="B16" s="35"/>
      <c r="C16" s="9"/>
      <c r="D16" s="15"/>
      <c r="E16" s="29">
        <f t="shared" si="0"/>
        <v>0</v>
      </c>
      <c r="F16" s="15"/>
      <c r="G16" s="29">
        <f t="shared" si="1"/>
        <v>0</v>
      </c>
      <c r="H16" s="15"/>
    </row>
    <row r="17" spans="1:8">
      <c r="A17" s="15"/>
      <c r="B17" s="35"/>
      <c r="C17" s="9"/>
      <c r="D17" s="15"/>
      <c r="E17" s="29">
        <f t="shared" si="0"/>
        <v>0</v>
      </c>
      <c r="F17" s="15"/>
      <c r="G17" s="29">
        <f t="shared" si="1"/>
        <v>0</v>
      </c>
      <c r="H17" s="15"/>
    </row>
    <row r="18" spans="1:8">
      <c r="A18" s="15"/>
      <c r="B18" s="35"/>
      <c r="C18" s="9"/>
      <c r="D18" s="15"/>
      <c r="E18" s="29">
        <f t="shared" si="0"/>
        <v>0</v>
      </c>
      <c r="F18" s="15"/>
      <c r="G18" s="29">
        <f t="shared" si="1"/>
        <v>0</v>
      </c>
      <c r="H18" s="15"/>
    </row>
    <row r="19" spans="1:8">
      <c r="A19" s="15"/>
      <c r="B19" s="35"/>
      <c r="C19" s="9"/>
      <c r="D19" s="15"/>
      <c r="E19" s="29">
        <f t="shared" si="0"/>
        <v>0</v>
      </c>
      <c r="F19" s="15"/>
      <c r="G19" s="29">
        <f t="shared" si="1"/>
        <v>0</v>
      </c>
      <c r="H19" s="15"/>
    </row>
    <row r="20" spans="1:8">
      <c r="A20" s="15"/>
      <c r="B20" s="35"/>
      <c r="C20" s="9"/>
      <c r="D20" s="15"/>
      <c r="E20" s="32">
        <f t="shared" si="0"/>
        <v>0</v>
      </c>
      <c r="F20" s="14"/>
      <c r="G20" s="29">
        <f t="shared" si="1"/>
        <v>0</v>
      </c>
      <c r="H20" s="14"/>
    </row>
    <row r="21" spans="1:8">
      <c r="A21" s="15"/>
      <c r="B21" s="35"/>
      <c r="C21" s="9"/>
      <c r="D21" s="15"/>
      <c r="E21" s="32">
        <f t="shared" si="0"/>
        <v>0</v>
      </c>
      <c r="F21" s="14"/>
      <c r="G21" s="29">
        <f t="shared" si="1"/>
        <v>0</v>
      </c>
      <c r="H21" s="14"/>
    </row>
    <row r="22" spans="1:8">
      <c r="A22" s="15"/>
      <c r="B22" s="35"/>
      <c r="C22" s="9"/>
      <c r="D22" s="15"/>
      <c r="E22" s="32">
        <f t="shared" si="0"/>
        <v>0</v>
      </c>
      <c r="F22" s="14"/>
      <c r="G22" s="29">
        <f t="shared" si="1"/>
        <v>0</v>
      </c>
      <c r="H22" s="14"/>
    </row>
    <row r="23" spans="1:8">
      <c r="A23" s="14"/>
      <c r="B23" s="27"/>
      <c r="C23" s="9"/>
      <c r="D23" s="15"/>
      <c r="E23" s="29">
        <f t="shared" si="0"/>
        <v>0</v>
      </c>
      <c r="F23" s="14"/>
      <c r="G23" s="29">
        <f t="shared" si="1"/>
        <v>0</v>
      </c>
      <c r="H23" s="14"/>
    </row>
    <row r="24" spans="1:8">
      <c r="B24" s="6"/>
      <c r="C24" s="6">
        <f>SUM(C2:C23)</f>
        <v>396.73</v>
      </c>
      <c r="D24" s="8">
        <f t="shared" ref="D24:H24" si="2">SUM(D2:D23)</f>
        <v>3699</v>
      </c>
      <c r="E24" s="6">
        <f t="shared" si="2"/>
        <v>32.959931669999996</v>
      </c>
      <c r="F24" s="8">
        <f t="shared" si="2"/>
        <v>307</v>
      </c>
      <c r="G24" s="6">
        <f t="shared" si="2"/>
        <v>40.284360929999991</v>
      </c>
      <c r="H24" s="8">
        <f t="shared" si="2"/>
        <v>376</v>
      </c>
    </row>
    <row r="26" spans="1:8">
      <c r="C26" s="37">
        <f>C24*1/3</f>
        <v>132.24333333333334</v>
      </c>
      <c r="D26" s="38">
        <f t="shared" ref="D26" si="3">D24*1/3</f>
        <v>1233</v>
      </c>
      <c r="E26" s="37"/>
      <c r="F26" s="37"/>
      <c r="G26" s="37"/>
      <c r="H26" s="37"/>
    </row>
    <row r="27" spans="1:8">
      <c r="C27" s="37">
        <f>C24*2/3</f>
        <v>264.48666666666668</v>
      </c>
      <c r="D27" s="38">
        <f t="shared" ref="D27" si="4">D24*2/3</f>
        <v>2466</v>
      </c>
      <c r="E27" s="37"/>
      <c r="F27" s="37"/>
      <c r="G27" s="37"/>
      <c r="H27" s="37"/>
    </row>
    <row r="29" spans="1:8" ht="15.75">
      <c r="A29" s="39" t="s">
        <v>33</v>
      </c>
      <c r="B29" s="39"/>
      <c r="C29" s="39"/>
      <c r="D29" s="39"/>
      <c r="E29" s="39"/>
      <c r="F29" s="39"/>
      <c r="G29" s="39"/>
      <c r="H29" s="39"/>
    </row>
  </sheetData>
  <mergeCells count="1">
    <mergeCell ref="A29:H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11</vt:i4>
      </vt:variant>
    </vt:vector>
  </HeadingPairs>
  <TitlesOfParts>
    <vt:vector size="11" baseType="lpstr">
      <vt:lpstr>295ω</vt:lpstr>
      <vt:lpstr>295ω3-13β</vt:lpstr>
      <vt:lpstr>295ω3-13γ</vt:lpstr>
      <vt:lpstr>295ω3-14</vt:lpstr>
      <vt:lpstr>295ω3-15</vt:lpstr>
      <vt:lpstr>295ω3-16</vt:lpstr>
      <vt:lpstr>295ω3-17</vt:lpstr>
      <vt:lpstr>295ω3-19</vt:lpstr>
      <vt:lpstr>295ω3-20</vt:lpstr>
      <vt:lpstr>295ω3-23</vt:lpstr>
      <vt:lpstr>295ω3-24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cp:lastPrinted>2022-05-25T08:36:57Z</cp:lastPrinted>
  <dcterms:created xsi:type="dcterms:W3CDTF">2019-08-29T15:23:37Z</dcterms:created>
  <dcterms:modified xsi:type="dcterms:W3CDTF">2026-02-16T05:09:36Z</dcterms:modified>
</cp:coreProperties>
</file>