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1435" windowHeight="12330" tabRatio="825" activeTab="2"/>
  </bookViews>
  <sheets>
    <sheet name="287ι" sheetId="1" r:id="rId1"/>
    <sheet name="κ-15-17-18 από δίκηΤΑΝ= χρέος" sheetId="9" r:id="rId2"/>
    <sheet name="κ-15-17-18 μετακύλιση πληρωμών" sheetId="2" r:id="rId3"/>
    <sheet name="ΤΑΣ" sheetId="8" r:id="rId4"/>
    <sheet name="ΦΠΑ" sheetId="4" r:id="rId5"/>
    <sheet name="φόρος" sheetId="5" r:id="rId6"/>
    <sheet name="ΙΚΑ" sheetId="6" r:id="rId7"/>
  </sheets>
  <calcPr calcId="125725"/>
</workbook>
</file>

<file path=xl/calcChain.xml><?xml version="1.0" encoding="utf-8"?>
<calcChain xmlns="http://schemas.openxmlformats.org/spreadsheetml/2006/main">
  <c r="H27" i="1"/>
  <c r="H26"/>
  <c r="H25"/>
  <c r="H24"/>
  <c r="H23"/>
  <c r="H22"/>
  <c r="H21"/>
  <c r="H20"/>
  <c r="H19"/>
  <c r="H18"/>
  <c r="H17"/>
  <c r="E15" i="4"/>
  <c r="E26"/>
  <c r="E40"/>
  <c r="E53"/>
  <c r="E62"/>
  <c r="E74"/>
  <c r="E80"/>
  <c r="E83"/>
  <c r="E112"/>
  <c r="E138"/>
  <c r="E143"/>
  <c r="C145"/>
  <c r="B145"/>
  <c r="H29" i="1" l="1"/>
  <c r="C147" i="5"/>
  <c r="G26" i="1"/>
  <c r="G141" i="5"/>
  <c r="G137"/>
  <c r="G25" i="1" s="1"/>
  <c r="G23"/>
  <c r="G130" i="5"/>
  <c r="G124"/>
  <c r="G22" i="1" s="1"/>
  <c r="G121" i="5"/>
  <c r="G21" i="1" s="1"/>
  <c r="G117" i="5"/>
  <c r="G20" i="1" s="1"/>
  <c r="G107" i="5"/>
  <c r="G19" i="1" s="1"/>
  <c r="G91" i="5"/>
  <c r="G18" i="1" s="1"/>
  <c r="G17"/>
  <c r="G86" i="5"/>
  <c r="G75"/>
  <c r="G16" i="1" s="1"/>
  <c r="G71" i="5"/>
  <c r="G15" i="1" s="1"/>
  <c r="P56" i="5"/>
  <c r="G14" i="1" s="1"/>
  <c r="P29" i="5"/>
  <c r="G12" i="1" s="1"/>
  <c r="F16" i="5"/>
  <c r="G11" i="1" s="1"/>
  <c r="F9" i="5"/>
  <c r="G10" i="1" s="1"/>
  <c r="B147" i="5"/>
  <c r="G29" i="1" l="1"/>
  <c r="F21" i="8" l="1"/>
  <c r="E3" i="9"/>
  <c r="E4"/>
  <c r="E5"/>
  <c r="E6"/>
  <c r="E7"/>
  <c r="E8"/>
  <c r="E9"/>
  <c r="E10"/>
  <c r="E11"/>
  <c r="E12"/>
  <c r="E13"/>
  <c r="E14"/>
  <c r="E15"/>
  <c r="E16"/>
  <c r="E17"/>
  <c r="E2"/>
  <c r="D18" l="1"/>
  <c r="C18"/>
  <c r="D19" s="1"/>
  <c r="B18"/>
  <c r="E18" l="1"/>
  <c r="D29" i="1"/>
  <c r="C29"/>
  <c r="B29"/>
  <c r="E29"/>
  <c r="F27" l="1"/>
  <c r="B96" i="2"/>
  <c r="F26" i="1"/>
  <c r="F25"/>
  <c r="B87" i="2"/>
  <c r="F24" i="1"/>
  <c r="B83" i="2"/>
  <c r="F23" i="1"/>
  <c r="B80" i="2"/>
  <c r="F20" i="1"/>
  <c r="B74" i="2"/>
  <c r="F19" i="1"/>
  <c r="B28" i="8"/>
  <c r="B71" i="2"/>
  <c r="F18" i="1"/>
  <c r="B64" i="2"/>
  <c r="B61"/>
  <c r="F17" i="1" s="1"/>
  <c r="F16"/>
  <c r="F15"/>
  <c r="B53" i="2"/>
  <c r="B45"/>
  <c r="F14" i="1" s="1"/>
  <c r="B32" i="2"/>
  <c r="F13" i="1" s="1"/>
  <c r="B20" i="8"/>
  <c r="B19" i="2" l="1"/>
  <c r="F5" i="1" s="1"/>
  <c r="B13" i="2"/>
  <c r="F4" i="1" s="1"/>
  <c r="B7" i="8"/>
  <c r="F3" i="1" s="1"/>
  <c r="F29" l="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"/>
  <c r="L29" l="1"/>
</calcChain>
</file>

<file path=xl/sharedStrings.xml><?xml version="1.0" encoding="utf-8"?>
<sst xmlns="http://schemas.openxmlformats.org/spreadsheetml/2006/main" count="514" uniqueCount="244">
  <si>
    <t>ΣΥΝΟΛΑ</t>
  </si>
  <si>
    <t>226 = πόροι παππού</t>
  </si>
  <si>
    <t>225=μεταγραφές παππου</t>
  </si>
  <si>
    <t>227 =πατρικές υποχρεώσεις</t>
  </si>
  <si>
    <t>πληρωμές μεταγραφών</t>
  </si>
  <si>
    <t>πληρωμές πόρων -ταμείων</t>
  </si>
  <si>
    <t>ποσό</t>
  </si>
  <si>
    <t>πληρωμή</t>
  </si>
  <si>
    <t>1998-8</t>
  </si>
  <si>
    <t>1999-2ος</t>
  </si>
  <si>
    <t>1998-9</t>
  </si>
  <si>
    <t>1998-10</t>
  </si>
  <si>
    <t>1998-11</t>
  </si>
  <si>
    <t>1998-12</t>
  </si>
  <si>
    <t>2000-1</t>
  </si>
  <si>
    <t>2000-3ος</t>
  </si>
  <si>
    <t>1999-12</t>
  </si>
  <si>
    <t>2000-2</t>
  </si>
  <si>
    <t>2000-4ος</t>
  </si>
  <si>
    <t>2000-7ος</t>
  </si>
  <si>
    <t>1999-11</t>
  </si>
  <si>
    <t>2001-2ος</t>
  </si>
  <si>
    <t>1999-10</t>
  </si>
  <si>
    <t>1999-2</t>
  </si>
  <si>
    <t>1999-4</t>
  </si>
  <si>
    <t>2001-3ος</t>
  </si>
  <si>
    <t>1999-5</t>
  </si>
  <si>
    <t>2001-4ος</t>
  </si>
  <si>
    <t>2007-12</t>
  </si>
  <si>
    <t>2008-3ος</t>
  </si>
  <si>
    <t>2008-11</t>
  </si>
  <si>
    <t>2008-6</t>
  </si>
  <si>
    <t>2008-4</t>
  </si>
  <si>
    <t>2008-12</t>
  </si>
  <si>
    <t>2008-9</t>
  </si>
  <si>
    <t>2009-6ος</t>
  </si>
  <si>
    <t>2008-5</t>
  </si>
  <si>
    <t>2008-7</t>
  </si>
  <si>
    <t>2008-8</t>
  </si>
  <si>
    <t>2008-10</t>
  </si>
  <si>
    <t>2008-1</t>
  </si>
  <si>
    <t>2009-8ος</t>
  </si>
  <si>
    <t>2008-3</t>
  </si>
  <si>
    <t>2009-9ος</t>
  </si>
  <si>
    <t>2009-6</t>
  </si>
  <si>
    <t>2010-1ος</t>
  </si>
  <si>
    <t>2009-2</t>
  </si>
  <si>
    <t>2010-4ος</t>
  </si>
  <si>
    <t>2009-3</t>
  </si>
  <si>
    <t>2009-1</t>
  </si>
  <si>
    <t>2009-4</t>
  </si>
  <si>
    <t>2009-5</t>
  </si>
  <si>
    <t>2009-7</t>
  </si>
  <si>
    <t>2009-8</t>
  </si>
  <si>
    <t>2009-9</t>
  </si>
  <si>
    <t>2009-10</t>
  </si>
  <si>
    <t>2009-11</t>
  </si>
  <si>
    <t>2009-12</t>
  </si>
  <si>
    <t>2011-3</t>
  </si>
  <si>
    <t>2011-2</t>
  </si>
  <si>
    <t>2011-1</t>
  </si>
  <si>
    <t>2010-7</t>
  </si>
  <si>
    <t>2010-8</t>
  </si>
  <si>
    <t>2011-5ος</t>
  </si>
  <si>
    <t>2010-10</t>
  </si>
  <si>
    <t>2010-9</t>
  </si>
  <si>
    <t>2011-6ος</t>
  </si>
  <si>
    <t>XLs εθνικης</t>
  </si>
  <si>
    <t>2012-12ος</t>
  </si>
  <si>
    <t>έναντι</t>
  </si>
  <si>
    <t>2013-1</t>
  </si>
  <si>
    <t>ρύθμιση</t>
  </si>
  <si>
    <t>2013-3</t>
  </si>
  <si>
    <t>2013-10</t>
  </si>
  <si>
    <t>2013-11</t>
  </si>
  <si>
    <t>2013-1εως8</t>
  </si>
  <si>
    <t>2014-11</t>
  </si>
  <si>
    <t>2014-4</t>
  </si>
  <si>
    <t>2014-12</t>
  </si>
  <si>
    <t>βεβΤΑΝυπόλοιπο</t>
  </si>
  <si>
    <t>2015-1</t>
  </si>
  <si>
    <t>2015-2</t>
  </si>
  <si>
    <t>2015-4</t>
  </si>
  <si>
    <t>2014-8</t>
  </si>
  <si>
    <t>2014-7</t>
  </si>
  <si>
    <t>2014-9</t>
  </si>
  <si>
    <t>2015-5</t>
  </si>
  <si>
    <t>2014σουμα</t>
  </si>
  <si>
    <t>οφειλή</t>
  </si>
  <si>
    <t>2016-6</t>
  </si>
  <si>
    <t>για 2015</t>
  </si>
  <si>
    <t>2016-12</t>
  </si>
  <si>
    <t>για 2016</t>
  </si>
  <si>
    <t>2017-6ος</t>
  </si>
  <si>
    <t>2019-10</t>
  </si>
  <si>
    <t>2019-11</t>
  </si>
  <si>
    <t>2019-12</t>
  </si>
  <si>
    <t>2020-2</t>
  </si>
  <si>
    <t>2021-9</t>
  </si>
  <si>
    <t>2021-11</t>
  </si>
  <si>
    <t>2021-12</t>
  </si>
  <si>
    <t>2022-1</t>
  </si>
  <si>
    <t>2023-1</t>
  </si>
  <si>
    <t>2023-2</t>
  </si>
  <si>
    <t>2023-3</t>
  </si>
  <si>
    <t>2023-4</t>
  </si>
  <si>
    <t>2023-5</t>
  </si>
  <si>
    <t>2023-6</t>
  </si>
  <si>
    <t>ετος</t>
  </si>
  <si>
    <t>κ18</t>
  </si>
  <si>
    <t>κ15</t>
  </si>
  <si>
    <t>κ17</t>
  </si>
  <si>
    <t>πόρισμα ανακριτη</t>
  </si>
  <si>
    <t>πάνω από 2 μήνες</t>
  </si>
  <si>
    <t>σπουδές , φανταρικά , γέννες , ….ΚΛΠ</t>
  </si>
  <si>
    <t>σύνολα</t>
  </si>
  <si>
    <t>ΤΑΣ</t>
  </si>
  <si>
    <t>291-ΤΕΜΠΜΕ</t>
  </si>
  <si>
    <t>απλήρωτα</t>
  </si>
  <si>
    <t>241θ1α1-2-3 = φόρος εισοδήματος</t>
  </si>
  <si>
    <t>**1** = ημερομηνία</t>
  </si>
  <si>
    <t>**2** = νεοΕισερχόμενος φόρος εισοδήματος</t>
  </si>
  <si>
    <t>**5** = νεοΕισερχόμενο ποσό ΣΥΝ (+) δεδουλευμένοι τόκοι - πρόστυμα - μαλί της γριάς {{{{βάσει ΤΑΝ}}</t>
  </si>
  <si>
    <t>**1**</t>
  </si>
  <si>
    <t>**2**</t>
  </si>
  <si>
    <t>**5**</t>
  </si>
  <si>
    <t>για 2004</t>
  </si>
  <si>
    <t>πρόστιμο Κ.Β.Σ.</t>
  </si>
  <si>
    <t>για 2005</t>
  </si>
  <si>
    <t>ρύθμιση για 2005 -07/03/2007</t>
  </si>
  <si>
    <t>για 2006</t>
  </si>
  <si>
    <t>εισόδημαΦΠ-80014-31/10/2007=??????????? /// 48δόσεις /// ΔΕΝ έχει συνημμένο τι ΣΚΑΤΑ πληρώνουμε = κεφάλαιο + τόκοι + προσαυξήσεις + μαλί της γριάς</t>
  </si>
  <si>
    <t>για 2007</t>
  </si>
  <si>
    <t>για 2008</t>
  </si>
  <si>
    <t>για 2007 ///  24δόσεις - α.α.=80009</t>
  </si>
  <si>
    <t>2008φόρος=80010-19/09/2008=??????????? /// 48δόσεις /// ΔΕΝ έχει συνημμένο τι ΣΚΑΤΑ πληρώνουμε = κεφάλαιο + τόκοι + προσαυξήσεις + μαλί της γριάς</t>
  </si>
  <si>
    <t>για 2009</t>
  </si>
  <si>
    <t>2009φόρος=80004-19/06/2010=??????????? /// 12δόσεις /// ΔΕΝ έχει συνημμένο τι ΣΚΑΤΑ πληρώνουμε = κεφάλαιο + τόκοι + προσαυξήσεις + μαλί της γριάς</t>
  </si>
  <si>
    <t>για 2010</t>
  </si>
  <si>
    <t>zηλ = έκτακτη εισφορά</t>
  </si>
  <si>
    <t>zηλ = έκτακτη εισφορά {και η δόση που πληρώθηκε 30/09/2011}</t>
  </si>
  <si>
    <t>για2010</t>
  </si>
  <si>
    <t>πρόστιμο για 2008 &amp; 2009</t>
  </si>
  <si>
    <t>πρόστιμο για 2011</t>
  </si>
  <si>
    <t>για 2011</t>
  </si>
  <si>
    <t>ΑΑΔΕ-πληρωμές</t>
  </si>
  <si>
    <t>ρύθμιση 44 δόσεις</t>
  </si>
  <si>
    <t>;;;???</t>
  </si>
  <si>
    <t>για 2012</t>
  </si>
  <si>
    <t>για 2013</t>
  </si>
  <si>
    <t>ρύθμιση 74 δόσεις</t>
  </si>
  <si>
    <t>χρέη = Δ.Ο.Υ.</t>
  </si>
  <si>
    <t>ρύθμιση 100 δόσεις</t>
  </si>
  <si>
    <t>για 2014</t>
  </si>
  <si>
    <t>2014-φόρος</t>
  </si>
  <si>
    <t>ρύθμιση 24 δόσεις</t>
  </si>
  <si>
    <t>για 2017</t>
  </si>
  <si>
    <t>για 2018</t>
  </si>
  <si>
    <t>για 2019</t>
  </si>
  <si>
    <t>για 2020</t>
  </si>
  <si>
    <t>ρύθμιση-72'</t>
  </si>
  <si>
    <t xml:space="preserve">χρεη = 2/2/2022 = zηλ - π4575 </t>
  </si>
  <si>
    <t>για 2021</t>
  </si>
  <si>
    <t>για zηλ</t>
  </si>
  <si>
    <t>αρνητικός ΑΛΛΑ ποσό έδρας</t>
  </si>
  <si>
    <t>αρνητική η κΤερζίδου , ΑΛΛΑ αφαιρούνται από του zηλ</t>
  </si>
  <si>
    <t>ζημία</t>
  </si>
  <si>
    <t>πληρωμές φόρου εισοδήματος</t>
  </si>
  <si>
    <t>εξωδικαστικός -420</t>
  </si>
  <si>
    <t>ρύθμιση -24</t>
  </si>
  <si>
    <t>241θ2α -β-γ … ΦΠΑ</t>
  </si>
  <si>
    <t>έκδοση</t>
  </si>
  <si>
    <t>**2** = νεοΕισερχόμενο κεφάλαιο</t>
  </si>
  <si>
    <t>**5** = πληρωμή = 241θ2β</t>
  </si>
  <si>
    <t>για = 2011-2-3-4 &amp; 2012-1-2-3-4 &amp; 2013-1-2-3</t>
  </si>
  <si>
    <t>πρόστιμο εκπρόθεσμου 2011-2012 &amp; zηλ</t>
  </si>
  <si>
    <t>243α = Δ.Ο.Υ. - ΛΑΘΟΣ υπαλλήλου = ΦΜΥ …///… μία πληρωμή ΦΠΑ (2014 = 500€) , η ανόητη υπάλληλος , το καταχώρησε στον κωδικό για Φ.Μ.Υ</t>
  </si>
  <si>
    <t>ρύθμιση ΦΠΑ 2011</t>
  </si>
  <si>
    <t>ρύθμιση 2011</t>
  </si>
  <si>
    <t>ρύθμιση προκαταβολή</t>
  </si>
  <si>
    <t>ραλλουΡυθμιση24</t>
  </si>
  <si>
    <t>ρύθμιση 2014</t>
  </si>
  <si>
    <t>??/12/2017</t>
  </si>
  <si>
    <t>χρέη = ραλλουΡυθμιση24</t>
  </si>
  <si>
    <t>χρέη = κατασχέσεις δικαιωμάτων από συμβόλαια</t>
  </si>
  <si>
    <t>ρύθμιση 120 δόσεις 7/10/2019 ΜΕ κεφάλαιο = 127.368,13  ΚΑΙ προσαυξήσεις = 48.919,35</t>
  </si>
  <si>
    <t>ρύθμιση 120 δόσεις 7/10/2019 ΜΕ κεφάλαιο = 127.368,13  ΚΑΙ προσαυξήσεις = 48.919,36</t>
  </si>
  <si>
    <t>αθηνά-Δ.Ο.Υ.</t>
  </si>
  <si>
    <t>χρέη = Δ.Ο.Υ. - Ραλλού</t>
  </si>
  <si>
    <t>ΛΟΤΑΡΙΑ = 1.000 = 13/7/2021</t>
  </si>
  <si>
    <t>πρόστιμο Κ.Β.Σ. οριστική βεβαίωση</t>
  </si>
  <si>
    <t>στον κουβα</t>
  </si>
  <si>
    <t>χρέη = φόρος Παλιά Δ.Ο.Υ. - Ραλλού</t>
  </si>
  <si>
    <t>χρέη = ρύθμιση 120 δόσεις 7/10/2019 ΜΕ κεφάλαιο = 127.368,13  ΚΑΙ προσαυξήσεις = 48.919,35</t>
  </si>
  <si>
    <t>ρύθμιση 72 δόσεις 30/09/2021ΜΕ κεφάλαιο = 44.035,63  ΚΑΙ προσαυξήσεις = 8.028,84</t>
  </si>
  <si>
    <t>ρύθμισηΒ' 72 δόσεις 03/11/2021ΜΕ κεφάλαιο = 156.223,62  ΚΑΙ προσαυξήσεις = 58.0617,16</t>
  </si>
  <si>
    <t>ρύθμιση 72 δόσεις 30/09/2021ΜΕ κεφάλαιο = 44.035,63  ΚΑΙ προσαυξήσεις = 8.028,85</t>
  </si>
  <si>
    <t>ρύθμιση 72 δόσεις 30/09/2021ΜΕ κεφάλαιο = 44.035,63  ΚΑΙ προσαυξήσεις = 8.028,86</t>
  </si>
  <si>
    <t>χρέη = ΦΠΑ - Ραλλού</t>
  </si>
  <si>
    <t>χρέη = φόρος-2019 - Ραλλού</t>
  </si>
  <si>
    <t>χρέη = ΦΠΑ</t>
  </si>
  <si>
    <t>ρύθμισηΒ' 72 δόσεις 03/11/2021ΜΕ κεφάλαιο = 156.223,62  ΚΑΙ προσαυξήσεις = 58.0617,17</t>
  </si>
  <si>
    <t>π-4575</t>
  </si>
  <si>
    <t>Δ.Ο.Υ. = κατασχέσεις δικαιωμάτων από συμβόλαια</t>
  </si>
  <si>
    <t>2010-3</t>
  </si>
  <si>
    <t>2012-1</t>
  </si>
  <si>
    <t>2011-4</t>
  </si>
  <si>
    <t>2012-2</t>
  </si>
  <si>
    <t>2012-3</t>
  </si>
  <si>
    <t>2012-4</t>
  </si>
  <si>
    <t>2013-2</t>
  </si>
  <si>
    <t>2013-4</t>
  </si>
  <si>
    <t>2014-1</t>
  </si>
  <si>
    <t>2014-2</t>
  </si>
  <si>
    <t>2014-3</t>
  </si>
  <si>
    <t>2015-3</t>
  </si>
  <si>
    <t>2016-1</t>
  </si>
  <si>
    <t>2016-2</t>
  </si>
  <si>
    <t>2016-3</t>
  </si>
  <si>
    <t>2016-4</t>
  </si>
  <si>
    <t>2017-1</t>
  </si>
  <si>
    <t>2017-2</t>
  </si>
  <si>
    <t>2017-3</t>
  </si>
  <si>
    <t>2017-4</t>
  </si>
  <si>
    <t>2018-1</t>
  </si>
  <si>
    <t>2018-2</t>
  </si>
  <si>
    <t>2018-3</t>
  </si>
  <si>
    <t>2018-4</t>
  </si>
  <si>
    <t>2019-1</t>
  </si>
  <si>
    <t>2019-2</t>
  </si>
  <si>
    <t>2019-3</t>
  </si>
  <si>
    <t>2019-4</t>
  </si>
  <si>
    <t>2020-1</t>
  </si>
  <si>
    <t>2020-3</t>
  </si>
  <si>
    <t>2020-4</t>
  </si>
  <si>
    <t>2021-1</t>
  </si>
  <si>
    <t>2021-2</t>
  </si>
  <si>
    <t>2021-3</t>
  </si>
  <si>
    <t>2021-4</t>
  </si>
  <si>
    <t>2022-2</t>
  </si>
  <si>
    <t>πληρωμές ΦΠΑ</t>
  </si>
  <si>
    <t>πληρωμές ΙΚΑ-ΕΦΚΑ</t>
  </si>
  <si>
    <t>πληρωμές zηλ</t>
  </si>
  <si>
    <t>πληρωμές δάνεια [σπίτι -γραφεία - ευρομπανκ - πειραιως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</si>
</sst>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color rgb="FF00B05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43" fontId="0" fillId="0" borderId="1" xfId="1" applyFont="1" applyBorder="1"/>
    <xf numFmtId="43" fontId="0" fillId="0" borderId="0" xfId="1" applyFont="1"/>
    <xf numFmtId="0" fontId="0" fillId="3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14" fontId="2" fillId="0" borderId="1" xfId="0" applyNumberFormat="1" applyFont="1" applyBorder="1"/>
    <xf numFmtId="43" fontId="2" fillId="0" borderId="1" xfId="1" applyFont="1" applyBorder="1"/>
    <xf numFmtId="164" fontId="2" fillId="0" borderId="1" xfId="1" applyNumberFormat="1" applyFont="1" applyBorder="1"/>
    <xf numFmtId="164" fontId="2" fillId="3" borderId="1" xfId="1" applyNumberFormat="1" applyFont="1" applyFill="1" applyBorder="1"/>
    <xf numFmtId="164" fontId="0" fillId="0" borderId="1" xfId="0" applyNumberFormat="1" applyBorder="1"/>
    <xf numFmtId="43" fontId="0" fillId="0" borderId="0" xfId="0" applyNumberFormat="1"/>
    <xf numFmtId="164" fontId="0" fillId="0" borderId="0" xfId="1" applyNumberFormat="1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2" xfId="0" applyFont="1" applyFill="1" applyBorder="1" applyAlignment="1">
      <alignment horizontal="center" vertical="center"/>
    </xf>
    <xf numFmtId="43" fontId="6" fillId="0" borderId="1" xfId="1" applyFont="1" applyBorder="1" applyAlignment="1">
      <alignment horizontal="right" vertical="center"/>
    </xf>
    <xf numFmtId="43" fontId="6" fillId="0" borderId="1" xfId="1" applyFont="1" applyFill="1" applyBorder="1" applyAlignment="1">
      <alignment horizontal="right" vertical="center"/>
    </xf>
    <xf numFmtId="43" fontId="6" fillId="0" borderId="1" xfId="1" applyFont="1" applyFill="1" applyBorder="1"/>
    <xf numFmtId="0" fontId="7" fillId="0" borderId="3" xfId="0" applyFont="1" applyFill="1" applyBorder="1" applyAlignment="1"/>
    <xf numFmtId="43" fontId="8" fillId="0" borderId="1" xfId="1" applyFont="1" applyFill="1" applyBorder="1"/>
    <xf numFmtId="43" fontId="8" fillId="4" borderId="1" xfId="1" applyFont="1" applyFill="1" applyBorder="1"/>
    <xf numFmtId="164" fontId="7" fillId="0" borderId="1" xfId="1" applyNumberFormat="1" applyFont="1" applyFill="1" applyBorder="1"/>
    <xf numFmtId="43" fontId="8" fillId="4" borderId="1" xfId="0" applyNumberFormat="1" applyFont="1" applyFill="1" applyBorder="1"/>
    <xf numFmtId="0" fontId="0" fillId="0" borderId="0" xfId="0" applyFont="1" applyFill="1"/>
    <xf numFmtId="43" fontId="0" fillId="0" borderId="0" xfId="0" applyNumberFormat="1" applyFont="1"/>
    <xf numFmtId="0" fontId="0" fillId="0" borderId="1" xfId="0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64" fontId="0" fillId="3" borderId="1" xfId="1" applyNumberFormat="1" applyFont="1" applyFill="1" applyBorder="1"/>
    <xf numFmtId="0" fontId="0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14" fontId="0" fillId="0" borderId="1" xfId="0" applyNumberFormat="1" applyFont="1" applyFill="1" applyBorder="1"/>
    <xf numFmtId="43" fontId="0" fillId="0" borderId="1" xfId="1" applyFont="1" applyFill="1" applyBorder="1"/>
    <xf numFmtId="43" fontId="0" fillId="0" borderId="0" xfId="1" applyFont="1" applyFill="1"/>
    <xf numFmtId="14" fontId="0" fillId="3" borderId="1" xfId="0" applyNumberFormat="1" applyFont="1" applyFill="1" applyBorder="1"/>
    <xf numFmtId="0" fontId="3" fillId="0" borderId="0" xfId="0" applyFont="1" applyFill="1"/>
    <xf numFmtId="0" fontId="6" fillId="0" borderId="0" xfId="0" applyFont="1"/>
    <xf numFmtId="0" fontId="3" fillId="0" borderId="0" xfId="0" applyFont="1"/>
    <xf numFmtId="43" fontId="3" fillId="0" borderId="0" xfId="0" applyNumberFormat="1" applyFont="1"/>
    <xf numFmtId="43" fontId="8" fillId="0" borderId="0" xfId="0" applyNumberFormat="1" applyFont="1"/>
    <xf numFmtId="0" fontId="0" fillId="0" borderId="0" xfId="0" applyFont="1" applyFill="1" applyAlignment="1"/>
    <xf numFmtId="0" fontId="8" fillId="0" borderId="0" xfId="0" applyFont="1" applyAlignment="1">
      <alignment horizontal="center"/>
    </xf>
    <xf numFmtId="43" fontId="0" fillId="4" borderId="1" xfId="1" applyFont="1" applyFill="1" applyBorder="1"/>
    <xf numFmtId="0" fontId="0" fillId="4" borderId="0" xfId="0" applyFill="1"/>
    <xf numFmtId="43" fontId="8" fillId="0" borderId="0" xfId="0" applyNumberFormat="1" applyFont="1" applyFill="1"/>
    <xf numFmtId="0" fontId="8" fillId="0" borderId="0" xfId="0" applyFont="1"/>
    <xf numFmtId="43" fontId="0" fillId="6" borderId="1" xfId="1" applyFont="1" applyFill="1" applyBorder="1"/>
    <xf numFmtId="0" fontId="0" fillId="2" borderId="0" xfId="0" applyFont="1" applyFill="1"/>
    <xf numFmtId="14" fontId="0" fillId="0" borderId="0" xfId="0" applyNumberFormat="1" applyFill="1"/>
    <xf numFmtId="0" fontId="6" fillId="0" borderId="0" xfId="0" applyFont="1" applyFill="1"/>
    <xf numFmtId="43" fontId="0" fillId="0" borderId="4" xfId="1" applyFont="1" applyBorder="1" applyAlignment="1">
      <alignment horizontal="center" textRotation="90"/>
    </xf>
    <xf numFmtId="43" fontId="0" fillId="0" borderId="5" xfId="1" applyFont="1" applyBorder="1" applyAlignment="1">
      <alignment horizontal="center" textRotation="90"/>
    </xf>
    <xf numFmtId="43" fontId="0" fillId="0" borderId="6" xfId="1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pane ySplit="1" topLeftCell="A2" activePane="bottomLeft" state="frozen"/>
      <selection pane="bottomLeft" activeCell="J15" sqref="J15"/>
    </sheetView>
  </sheetViews>
  <sheetFormatPr defaultRowHeight="15"/>
  <cols>
    <col min="1" max="1" width="5" bestFit="1" customWidth="1"/>
    <col min="2" max="2" width="14.33203125" customWidth="1"/>
    <col min="3" max="3" width="13.44140625" customWidth="1"/>
    <col min="4" max="4" width="12.77734375" customWidth="1"/>
    <col min="5" max="5" width="11.77734375" customWidth="1"/>
    <col min="6" max="6" width="13.5546875" customWidth="1"/>
    <col min="7" max="7" width="16.33203125" customWidth="1"/>
    <col min="8" max="8" width="12.88671875" customWidth="1"/>
    <col min="9" max="9" width="11" customWidth="1"/>
    <col min="10" max="10" width="12.109375" bestFit="1" customWidth="1"/>
    <col min="11" max="11" width="21.21875" customWidth="1"/>
    <col min="12" max="12" width="12.44140625" bestFit="1" customWidth="1"/>
    <col min="15" max="15" width="11.44140625" bestFit="1" customWidth="1"/>
  </cols>
  <sheetData>
    <row r="1" spans="1:15" ht="29.25" customHeight="1">
      <c r="A1" s="1"/>
      <c r="B1" s="5" t="s">
        <v>2</v>
      </c>
      <c r="C1" s="5" t="s">
        <v>1</v>
      </c>
      <c r="D1" s="6" t="s">
        <v>3</v>
      </c>
      <c r="E1" s="7" t="s">
        <v>4</v>
      </c>
      <c r="F1" s="8" t="s">
        <v>5</v>
      </c>
      <c r="G1" s="8" t="s">
        <v>167</v>
      </c>
      <c r="H1" s="8" t="s">
        <v>240</v>
      </c>
      <c r="I1" s="8" t="s">
        <v>241</v>
      </c>
      <c r="J1" s="8" t="s">
        <v>242</v>
      </c>
      <c r="K1" s="8" t="s">
        <v>243</v>
      </c>
      <c r="L1" s="4" t="s">
        <v>0</v>
      </c>
    </row>
    <row r="2" spans="1:15">
      <c r="A2" s="1">
        <v>1998</v>
      </c>
      <c r="B2" s="2">
        <v>35310</v>
      </c>
      <c r="C2" s="2">
        <v>11953.78</v>
      </c>
      <c r="D2" s="58" t="s">
        <v>114</v>
      </c>
      <c r="E2" s="2"/>
      <c r="F2" s="1"/>
      <c r="G2" s="1"/>
      <c r="H2" s="1"/>
      <c r="I2" s="1"/>
      <c r="J2" s="1"/>
      <c r="K2" s="1"/>
      <c r="L2" s="2">
        <f>SUM(B2:I2)</f>
        <v>47263.78</v>
      </c>
    </row>
    <row r="3" spans="1:15">
      <c r="A3" s="1">
        <v>1999</v>
      </c>
      <c r="B3" s="2">
        <v>27425</v>
      </c>
      <c r="C3" s="2"/>
      <c r="D3" s="59"/>
      <c r="E3" s="2"/>
      <c r="F3" s="15">
        <f>'κ-15-17-18 μετακύλιση πληρωμών'!B4+ΤΑΣ!B7</f>
        <v>1070.8699999999999</v>
      </c>
      <c r="G3" s="15"/>
      <c r="H3" s="15"/>
      <c r="I3" s="1"/>
      <c r="J3" s="1"/>
      <c r="K3" s="1"/>
      <c r="L3" s="2">
        <f t="shared" ref="L3:L27" si="0">SUM(B3:I3)</f>
        <v>28495.87</v>
      </c>
    </row>
    <row r="4" spans="1:15">
      <c r="A4" s="1">
        <v>2000</v>
      </c>
      <c r="B4" s="2">
        <v>2041.75</v>
      </c>
      <c r="C4" s="2"/>
      <c r="D4" s="59"/>
      <c r="E4" s="2">
        <v>333.33</v>
      </c>
      <c r="F4" s="15">
        <f>'κ-15-17-18 μετακύλιση πληρωμών'!B13+ΤΑΣ!B8</f>
        <v>1957.7500000000002</v>
      </c>
      <c r="G4" s="15"/>
      <c r="H4" s="15"/>
      <c r="I4" s="1"/>
      <c r="J4" s="1"/>
      <c r="K4" s="1"/>
      <c r="L4" s="2">
        <f t="shared" si="0"/>
        <v>4332.83</v>
      </c>
    </row>
    <row r="5" spans="1:15">
      <c r="A5" s="1">
        <v>2001</v>
      </c>
      <c r="B5" s="2">
        <v>15</v>
      </c>
      <c r="C5" s="2"/>
      <c r="D5" s="59"/>
      <c r="E5" s="2">
        <v>233.46</v>
      </c>
      <c r="F5" s="15">
        <f>'κ-15-17-18 μετακύλιση πληρωμών'!B19+ΤΑΣ!B8</f>
        <v>896.89</v>
      </c>
      <c r="G5" s="15"/>
      <c r="H5" s="15"/>
      <c r="I5" s="1"/>
      <c r="J5" s="1"/>
      <c r="K5" s="1"/>
      <c r="L5" s="2">
        <f t="shared" si="0"/>
        <v>1145.3499999999999</v>
      </c>
    </row>
    <row r="6" spans="1:15">
      <c r="A6" s="1">
        <v>2002</v>
      </c>
      <c r="B6" s="2">
        <v>20</v>
      </c>
      <c r="C6" s="2"/>
      <c r="D6" s="59"/>
      <c r="E6" s="2">
        <v>948.42</v>
      </c>
      <c r="F6" s="15"/>
      <c r="G6" s="15"/>
      <c r="H6" s="15"/>
      <c r="I6" s="1"/>
      <c r="J6" s="1"/>
      <c r="K6" s="1"/>
      <c r="L6" s="2">
        <f t="shared" si="0"/>
        <v>968.42</v>
      </c>
    </row>
    <row r="7" spans="1:15">
      <c r="A7" s="1">
        <v>2003</v>
      </c>
      <c r="B7" s="2"/>
      <c r="C7" s="2"/>
      <c r="D7" s="59"/>
      <c r="E7" s="2">
        <v>2368.6999999999998</v>
      </c>
      <c r="F7" s="15"/>
      <c r="G7" s="15"/>
      <c r="H7" s="15"/>
      <c r="I7" s="1"/>
      <c r="J7" s="1"/>
      <c r="K7" s="1"/>
      <c r="L7" s="2">
        <f t="shared" si="0"/>
        <v>2368.6999999999998</v>
      </c>
    </row>
    <row r="8" spans="1:15">
      <c r="A8" s="1">
        <v>2004</v>
      </c>
      <c r="B8" s="2"/>
      <c r="C8" s="2"/>
      <c r="D8" s="59"/>
      <c r="E8" s="2">
        <v>1922.2</v>
      </c>
      <c r="F8" s="15"/>
      <c r="G8" s="15"/>
      <c r="H8" s="15"/>
      <c r="I8" s="1"/>
      <c r="J8" s="1"/>
      <c r="K8" s="1"/>
      <c r="L8" s="2">
        <f t="shared" si="0"/>
        <v>1922.2</v>
      </c>
      <c r="O8" s="3"/>
    </row>
    <row r="9" spans="1:15">
      <c r="A9" s="1">
        <v>2005</v>
      </c>
      <c r="B9" s="2">
        <v>890</v>
      </c>
      <c r="C9" s="2"/>
      <c r="D9" s="59"/>
      <c r="E9" s="2">
        <v>2673.3</v>
      </c>
      <c r="F9" s="15"/>
      <c r="G9" s="15"/>
      <c r="H9" s="15"/>
      <c r="I9" s="1"/>
      <c r="J9" s="1"/>
      <c r="K9" s="1"/>
      <c r="L9" s="2">
        <f t="shared" si="0"/>
        <v>3563.3</v>
      </c>
    </row>
    <row r="10" spans="1:15">
      <c r="A10" s="1">
        <v>2006</v>
      </c>
      <c r="B10" s="2">
        <v>2567.65</v>
      </c>
      <c r="C10" s="2"/>
      <c r="D10" s="59"/>
      <c r="E10" s="2">
        <v>5964.3200000000006</v>
      </c>
      <c r="F10" s="15"/>
      <c r="G10" s="15">
        <f>φόρος!F9</f>
        <v>18561.07</v>
      </c>
      <c r="H10" s="15"/>
      <c r="I10" s="1"/>
      <c r="J10" s="1"/>
      <c r="K10" s="1"/>
      <c r="L10" s="2">
        <f t="shared" si="0"/>
        <v>27093.040000000001</v>
      </c>
    </row>
    <row r="11" spans="1:15">
      <c r="A11" s="1">
        <v>2007</v>
      </c>
      <c r="B11" s="2">
        <v>442.32</v>
      </c>
      <c r="C11" s="2"/>
      <c r="D11" s="59"/>
      <c r="E11" s="2">
        <v>2864.29</v>
      </c>
      <c r="F11" s="15"/>
      <c r="G11" s="15">
        <f>φόρος!F16</f>
        <v>12927.16</v>
      </c>
      <c r="H11" s="15"/>
      <c r="I11" s="1"/>
      <c r="J11" s="1"/>
      <c r="K11" s="1"/>
      <c r="L11" s="2">
        <f t="shared" si="0"/>
        <v>16233.77</v>
      </c>
    </row>
    <row r="12" spans="1:15">
      <c r="A12" s="1">
        <v>2008</v>
      </c>
      <c r="B12" s="2">
        <v>618.70000000000005</v>
      </c>
      <c r="C12" s="2"/>
      <c r="D12" s="59"/>
      <c r="E12" s="2">
        <v>3936.8600000000006</v>
      </c>
      <c r="F12" s="15"/>
      <c r="G12" s="15">
        <f>φόρος!P29</f>
        <v>12803.24</v>
      </c>
      <c r="H12" s="15"/>
      <c r="I12" s="1"/>
      <c r="J12" s="1"/>
      <c r="K12" s="1"/>
      <c r="L12" s="2">
        <f t="shared" si="0"/>
        <v>17358.8</v>
      </c>
    </row>
    <row r="13" spans="1:15">
      <c r="A13" s="1">
        <v>2009</v>
      </c>
      <c r="B13" s="2">
        <v>999.34</v>
      </c>
      <c r="C13" s="2"/>
      <c r="D13" s="59"/>
      <c r="E13" s="2">
        <v>665.08999999999992</v>
      </c>
      <c r="F13" s="15">
        <f>'κ-15-17-18 μετακύλιση πληρωμών'!B32+ΤΑΣ!B20</f>
        <v>10100</v>
      </c>
      <c r="G13" s="15"/>
      <c r="H13" s="15"/>
      <c r="I13" s="1"/>
      <c r="J13" s="1"/>
      <c r="K13" s="1"/>
      <c r="L13" s="2">
        <f t="shared" si="0"/>
        <v>11764.43</v>
      </c>
    </row>
    <row r="14" spans="1:15">
      <c r="A14" s="1">
        <v>2010</v>
      </c>
      <c r="B14" s="2">
        <v>373.41999999999996</v>
      </c>
      <c r="C14" s="2"/>
      <c r="D14" s="59"/>
      <c r="E14" s="2">
        <v>2112.4699999999998</v>
      </c>
      <c r="F14" s="15">
        <f>'κ-15-17-18 μετακύλιση πληρωμών'!B45</f>
        <v>4957</v>
      </c>
      <c r="G14" s="15">
        <f>φόρος!P56</f>
        <v>28527.250000000007</v>
      </c>
      <c r="H14" s="15"/>
      <c r="I14" s="1"/>
      <c r="J14" s="1"/>
      <c r="K14" s="1"/>
      <c r="L14" s="2">
        <f t="shared" si="0"/>
        <v>35970.140000000007</v>
      </c>
    </row>
    <row r="15" spans="1:15">
      <c r="A15" s="1">
        <v>2011</v>
      </c>
      <c r="B15" s="2"/>
      <c r="C15" s="2"/>
      <c r="D15" s="59"/>
      <c r="E15" s="2">
        <v>1924.8400000000001</v>
      </c>
      <c r="F15" s="15">
        <f>'κ-15-17-18 μετακύλιση πληρωμών'!B53</f>
        <v>2628</v>
      </c>
      <c r="G15" s="15">
        <f>φόρος!G71</f>
        <v>12182.700000000003</v>
      </c>
      <c r="H15" s="15"/>
      <c r="I15" s="1"/>
      <c r="J15" s="1"/>
      <c r="K15" s="1"/>
      <c r="L15" s="2">
        <f t="shared" si="0"/>
        <v>16735.54</v>
      </c>
    </row>
    <row r="16" spans="1:15">
      <c r="A16" s="1">
        <v>2012</v>
      </c>
      <c r="B16" s="2"/>
      <c r="C16" s="2"/>
      <c r="D16" s="59"/>
      <c r="E16" s="2">
        <v>2267.3300000000004</v>
      </c>
      <c r="F16" s="15">
        <f>'κ-15-17-18 μετακύλιση πληρωμών'!B55</f>
        <v>367</v>
      </c>
      <c r="G16" s="15">
        <f>φόρος!G75</f>
        <v>7004.7300000000005</v>
      </c>
      <c r="H16" s="15"/>
      <c r="I16" s="1"/>
      <c r="J16" s="1"/>
      <c r="K16" s="1"/>
      <c r="L16" s="2">
        <f t="shared" si="0"/>
        <v>9639.0600000000013</v>
      </c>
    </row>
    <row r="17" spans="1:12">
      <c r="A17" s="1">
        <v>2013</v>
      </c>
      <c r="B17" s="2">
        <v>210.14</v>
      </c>
      <c r="C17" s="2">
        <v>1635.81</v>
      </c>
      <c r="D17" s="59"/>
      <c r="E17" s="2">
        <v>900.7</v>
      </c>
      <c r="F17" s="15">
        <f>'κ-15-17-18 μετακύλιση πληρωμών'!B61</f>
        <v>24701</v>
      </c>
      <c r="G17" s="15">
        <f>φόρος!G86</f>
        <v>2975.9700000000003</v>
      </c>
      <c r="H17" s="15">
        <f>ΦΠΑ!E15</f>
        <v>151.26</v>
      </c>
      <c r="I17" s="1"/>
      <c r="J17" s="1"/>
      <c r="K17" s="1"/>
      <c r="L17" s="2">
        <f t="shared" si="0"/>
        <v>30574.880000000001</v>
      </c>
    </row>
    <row r="18" spans="1:12">
      <c r="A18" s="1">
        <v>2014</v>
      </c>
      <c r="B18" s="2"/>
      <c r="C18" s="2"/>
      <c r="D18" s="59"/>
      <c r="E18" s="2">
        <v>1044.1299999999999</v>
      </c>
      <c r="F18" s="15">
        <f>'κ-15-17-18 μετακύλιση πληρωμών'!B64+ΤΑΣ!B21</f>
        <v>4682</v>
      </c>
      <c r="G18" s="15">
        <f>φόρος!G91</f>
        <v>1891</v>
      </c>
      <c r="H18" s="15">
        <f>ΦΠΑ!E26</f>
        <v>5508.18</v>
      </c>
      <c r="I18" s="1"/>
      <c r="J18" s="1"/>
      <c r="K18" s="1"/>
      <c r="L18" s="2">
        <f t="shared" si="0"/>
        <v>13125.310000000001</v>
      </c>
    </row>
    <row r="19" spans="1:12">
      <c r="A19" s="1">
        <v>2015</v>
      </c>
      <c r="B19" s="2"/>
      <c r="C19" s="2"/>
      <c r="D19" s="59"/>
      <c r="E19" s="2">
        <v>1525.48</v>
      </c>
      <c r="F19" s="15">
        <f>'κ-15-17-18 μετακύλιση πληρωμών'!B71+ΤΑΣ!B28</f>
        <v>8288</v>
      </c>
      <c r="G19" s="15">
        <f>φόρος!G107</f>
        <v>11050.339999999998</v>
      </c>
      <c r="H19" s="15">
        <f>ΦΠΑ!E40</f>
        <v>3984.82</v>
      </c>
      <c r="I19" s="1"/>
      <c r="J19" s="1"/>
      <c r="K19" s="1"/>
      <c r="L19" s="2">
        <f t="shared" si="0"/>
        <v>24848.639999999999</v>
      </c>
    </row>
    <row r="20" spans="1:12">
      <c r="A20" s="1">
        <v>2016</v>
      </c>
      <c r="B20" s="2"/>
      <c r="C20" s="2"/>
      <c r="D20" s="59"/>
      <c r="E20" s="2">
        <v>3409.9400000000005</v>
      </c>
      <c r="F20" s="15">
        <f>'κ-15-17-18 μετακύλιση πληρωμών'!B74+ΤΑΣ!B29</f>
        <v>19904</v>
      </c>
      <c r="G20" s="15">
        <f>φόρος!G117</f>
        <v>4734.630000000001</v>
      </c>
      <c r="H20" s="15">
        <f>ΦΠΑ!E53</f>
        <v>3770.4800000000005</v>
      </c>
      <c r="I20" s="1"/>
      <c r="J20" s="1"/>
      <c r="K20" s="1"/>
      <c r="L20" s="2">
        <f t="shared" si="0"/>
        <v>31819.050000000003</v>
      </c>
    </row>
    <row r="21" spans="1:12">
      <c r="A21" s="1">
        <v>2017</v>
      </c>
      <c r="B21" s="2">
        <v>636.77</v>
      </c>
      <c r="C21" s="2"/>
      <c r="D21" s="59"/>
      <c r="E21" s="2">
        <v>1017.3000000000002</v>
      </c>
      <c r="F21" s="15"/>
      <c r="G21" s="15">
        <f>φόρος!G121</f>
        <v>176.22</v>
      </c>
      <c r="H21" s="15">
        <f>ΦΠΑ!E62</f>
        <v>7811.57</v>
      </c>
      <c r="I21" s="1"/>
      <c r="J21" s="1"/>
      <c r="K21" s="1"/>
      <c r="L21" s="2">
        <f t="shared" si="0"/>
        <v>9641.86</v>
      </c>
    </row>
    <row r="22" spans="1:12">
      <c r="A22" s="1">
        <v>2018</v>
      </c>
      <c r="B22" s="2">
        <v>1136.79</v>
      </c>
      <c r="C22" s="2"/>
      <c r="D22" s="59"/>
      <c r="E22" s="2">
        <v>538.84</v>
      </c>
      <c r="F22" s="15"/>
      <c r="G22" s="15">
        <f>φόρος!G124</f>
        <v>180.57999999999998</v>
      </c>
      <c r="H22" s="15">
        <f>ΦΠΑ!E74</f>
        <v>22841.929999999997</v>
      </c>
      <c r="I22" s="1"/>
      <c r="J22" s="1"/>
      <c r="K22" s="1"/>
      <c r="L22" s="2">
        <f t="shared" si="0"/>
        <v>24698.139999999996</v>
      </c>
    </row>
    <row r="23" spans="1:12">
      <c r="A23" s="1">
        <v>2019</v>
      </c>
      <c r="B23" s="2">
        <v>1064.3600000000001</v>
      </c>
      <c r="C23" s="2"/>
      <c r="D23" s="59"/>
      <c r="E23" s="2">
        <v>46616.700000000019</v>
      </c>
      <c r="F23" s="15">
        <f>'κ-15-17-18 μετακύλιση πληρωμών'!B80</f>
        <v>9507</v>
      </c>
      <c r="G23" s="15">
        <f>φόρος!G130</f>
        <v>3330.7000000000003</v>
      </c>
      <c r="H23" s="15">
        <f>ΦΠΑ!E80</f>
        <v>2938.12</v>
      </c>
      <c r="I23" s="1"/>
      <c r="J23" s="1"/>
      <c r="K23" s="1"/>
      <c r="L23" s="2">
        <f t="shared" si="0"/>
        <v>63456.880000000019</v>
      </c>
    </row>
    <row r="24" spans="1:12">
      <c r="A24" s="1">
        <v>2020</v>
      </c>
      <c r="B24" s="2">
        <v>1038.21</v>
      </c>
      <c r="C24" s="2"/>
      <c r="D24" s="59"/>
      <c r="E24" s="2">
        <v>20333.29</v>
      </c>
      <c r="F24" s="15">
        <f>'κ-15-17-18 μετακύλιση πληρωμών'!B83</f>
        <v>6340</v>
      </c>
      <c r="G24" s="15"/>
      <c r="H24" s="15">
        <f>ΦΠΑ!E83</f>
        <v>5800</v>
      </c>
      <c r="I24" s="1"/>
      <c r="J24" s="1"/>
      <c r="K24" s="1"/>
      <c r="L24" s="2">
        <f t="shared" si="0"/>
        <v>33511.5</v>
      </c>
    </row>
    <row r="25" spans="1:12">
      <c r="A25" s="1">
        <v>2021</v>
      </c>
      <c r="B25" s="2">
        <v>263.17</v>
      </c>
      <c r="C25" s="2"/>
      <c r="D25" s="59"/>
      <c r="E25" s="2">
        <v>12998.039999999999</v>
      </c>
      <c r="F25" s="15">
        <f>'κ-15-17-18 μετακύλιση πληρωμών'!B87</f>
        <v>2950</v>
      </c>
      <c r="G25" s="15">
        <f>φόρος!G137</f>
        <v>3923.8099999999995</v>
      </c>
      <c r="H25" s="15">
        <f>ΦΠΑ!E112</f>
        <v>34177.630000000005</v>
      </c>
      <c r="I25" s="1"/>
      <c r="J25" s="1"/>
      <c r="K25" s="1"/>
      <c r="L25" s="2">
        <f t="shared" si="0"/>
        <v>54312.65</v>
      </c>
    </row>
    <row r="26" spans="1:12">
      <c r="A26" s="1">
        <v>2022</v>
      </c>
      <c r="B26" s="2"/>
      <c r="C26" s="2"/>
      <c r="D26" s="59"/>
      <c r="E26" s="2">
        <v>2523.16</v>
      </c>
      <c r="F26" s="15">
        <f>'κ-15-17-18 μετακύλιση πληρωμών'!B88</f>
        <v>3200</v>
      </c>
      <c r="G26" s="15">
        <f>φόρος!G141</f>
        <v>3354.5</v>
      </c>
      <c r="H26" s="15">
        <f>ΦΠΑ!E138</f>
        <v>60794.740000000005</v>
      </c>
      <c r="I26" s="1"/>
      <c r="J26" s="1"/>
      <c r="K26" s="1"/>
      <c r="L26" s="2">
        <f t="shared" si="0"/>
        <v>69872.400000000009</v>
      </c>
    </row>
    <row r="27" spans="1:12">
      <c r="A27" s="1">
        <v>2023</v>
      </c>
      <c r="B27" s="2"/>
      <c r="C27" s="2"/>
      <c r="D27" s="59"/>
      <c r="E27" s="2">
        <v>16.739999999999998</v>
      </c>
      <c r="F27" s="15">
        <f>'κ-15-17-18 μετακύλιση πληρωμών'!B96</f>
        <v>6758</v>
      </c>
      <c r="G27" s="15"/>
      <c r="H27" s="15">
        <f>ΦΠΑ!E143</f>
        <v>4350</v>
      </c>
      <c r="I27" s="1"/>
      <c r="J27" s="1"/>
      <c r="K27" s="1"/>
      <c r="L27" s="2">
        <f t="shared" si="0"/>
        <v>11124.74</v>
      </c>
    </row>
    <row r="28" spans="1:12">
      <c r="A28" s="1"/>
      <c r="B28" s="1"/>
      <c r="C28" s="1"/>
      <c r="D28" s="60"/>
      <c r="E28" s="1"/>
      <c r="F28" s="1"/>
      <c r="G28" s="1"/>
      <c r="H28" s="1"/>
      <c r="I28" s="1"/>
      <c r="J28" s="1"/>
      <c r="K28" s="1"/>
      <c r="L28" s="1"/>
    </row>
    <row r="29" spans="1:12">
      <c r="B29" s="17">
        <f>SUM(B2:B28)</f>
        <v>75052.62</v>
      </c>
      <c r="C29" s="17">
        <f>SUM(C2:C28)</f>
        <v>13589.59</v>
      </c>
      <c r="D29" s="17">
        <f>SUM(D2:D28)</f>
        <v>0</v>
      </c>
      <c r="E29" s="17">
        <f>SUM(E4:E28)</f>
        <v>119138.93000000002</v>
      </c>
      <c r="F29" s="17">
        <f>SUM(F3:F28)</f>
        <v>108307.51000000001</v>
      </c>
      <c r="G29" s="17">
        <f>SUM(G3:G28)</f>
        <v>123623.9</v>
      </c>
      <c r="H29" s="17">
        <f>SUM(H3:H28)</f>
        <v>152128.73000000001</v>
      </c>
      <c r="L29" s="16">
        <f>SUM(L2:L28)</f>
        <v>591841.28000000003</v>
      </c>
    </row>
  </sheetData>
  <mergeCells count="1">
    <mergeCell ref="D2:D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pane ySplit="1" topLeftCell="A2" activePane="bottomLeft" state="frozen"/>
      <selection pane="bottomLeft" activeCell="C33" sqref="C33"/>
    </sheetView>
  </sheetViews>
  <sheetFormatPr defaultRowHeight="15"/>
  <cols>
    <col min="1" max="1" width="6.77734375" style="20" bestFit="1" customWidth="1"/>
    <col min="2" max="2" width="11.44140625" style="20" bestFit="1" customWidth="1"/>
    <col min="3" max="4" width="12.44140625" style="20" bestFit="1" customWidth="1"/>
    <col min="5" max="5" width="13.21875" style="20" bestFit="1" customWidth="1"/>
    <col min="6" max="6" width="4.77734375" style="20" bestFit="1" customWidth="1"/>
    <col min="7" max="7" width="6.33203125" style="20" bestFit="1" customWidth="1"/>
    <col min="8" max="186" width="8.88671875" style="20"/>
    <col min="187" max="187" width="7" style="20" bestFit="1" customWidth="1"/>
    <col min="188" max="188" width="7.6640625" style="20" bestFit="1" customWidth="1"/>
    <col min="189" max="189" width="7.109375" style="20" bestFit="1" customWidth="1"/>
    <col min="190" max="190" width="12.44140625" style="20" bestFit="1" customWidth="1"/>
    <col min="191" max="191" width="7" style="20" bestFit="1" customWidth="1"/>
    <col min="192" max="192" width="6.109375" style="20" bestFit="1" customWidth="1"/>
    <col min="193" max="193" width="9.109375" style="20" bestFit="1" customWidth="1"/>
    <col min="194" max="194" width="11.109375" style="20" customWidth="1"/>
    <col min="195" max="195" width="9.109375" style="20" bestFit="1" customWidth="1"/>
    <col min="196" max="196" width="11" style="20" bestFit="1" customWidth="1"/>
    <col min="197" max="197" width="13" style="20" customWidth="1"/>
    <col min="198" max="198" width="12.88671875" style="20" customWidth="1"/>
    <col min="199" max="200" width="6.109375" style="20" bestFit="1" customWidth="1"/>
    <col min="201" max="201" width="6.21875" style="20" bestFit="1" customWidth="1"/>
    <col min="202" max="203" width="6.109375" style="20" bestFit="1" customWidth="1"/>
    <col min="204" max="204" width="7.5546875" style="20" customWidth="1"/>
    <col min="205" max="205" width="10" style="20" customWidth="1"/>
    <col min="206" max="442" width="8.88671875" style="20"/>
    <col min="443" max="443" width="7" style="20" bestFit="1" customWidth="1"/>
    <col min="444" max="444" width="7.6640625" style="20" bestFit="1" customWidth="1"/>
    <col min="445" max="445" width="7.109375" style="20" bestFit="1" customWidth="1"/>
    <col min="446" max="446" width="12.44140625" style="20" bestFit="1" customWidth="1"/>
    <col min="447" max="447" width="7" style="20" bestFit="1" customWidth="1"/>
    <col min="448" max="448" width="6.109375" style="20" bestFit="1" customWidth="1"/>
    <col min="449" max="449" width="9.109375" style="20" bestFit="1" customWidth="1"/>
    <col min="450" max="450" width="11.109375" style="20" customWidth="1"/>
    <col min="451" max="451" width="9.109375" style="20" bestFit="1" customWidth="1"/>
    <col min="452" max="452" width="11" style="20" bestFit="1" customWidth="1"/>
    <col min="453" max="453" width="13" style="20" customWidth="1"/>
    <col min="454" max="454" width="12.88671875" style="20" customWidth="1"/>
    <col min="455" max="456" width="6.109375" style="20" bestFit="1" customWidth="1"/>
    <col min="457" max="457" width="6.21875" style="20" bestFit="1" customWidth="1"/>
    <col min="458" max="459" width="6.109375" style="20" bestFit="1" customWidth="1"/>
    <col min="460" max="460" width="7.5546875" style="20" customWidth="1"/>
    <col min="461" max="461" width="10" style="20" customWidth="1"/>
    <col min="462" max="698" width="8.88671875" style="20"/>
    <col min="699" max="699" width="7" style="20" bestFit="1" customWidth="1"/>
    <col min="700" max="700" width="7.6640625" style="20" bestFit="1" customWidth="1"/>
    <col min="701" max="701" width="7.109375" style="20" bestFit="1" customWidth="1"/>
    <col min="702" max="702" width="12.44140625" style="20" bestFit="1" customWidth="1"/>
    <col min="703" max="703" width="7" style="20" bestFit="1" customWidth="1"/>
    <col min="704" max="704" width="6.109375" style="20" bestFit="1" customWidth="1"/>
    <col min="705" max="705" width="9.109375" style="20" bestFit="1" customWidth="1"/>
    <col min="706" max="706" width="11.109375" style="20" customWidth="1"/>
    <col min="707" max="707" width="9.109375" style="20" bestFit="1" customWidth="1"/>
    <col min="708" max="708" width="11" style="20" bestFit="1" customWidth="1"/>
    <col min="709" max="709" width="13" style="20" customWidth="1"/>
    <col min="710" max="710" width="12.88671875" style="20" customWidth="1"/>
    <col min="711" max="712" width="6.109375" style="20" bestFit="1" customWidth="1"/>
    <col min="713" max="713" width="6.21875" style="20" bestFit="1" customWidth="1"/>
    <col min="714" max="715" width="6.109375" style="20" bestFit="1" customWidth="1"/>
    <col min="716" max="716" width="7.5546875" style="20" customWidth="1"/>
    <col min="717" max="717" width="10" style="20" customWidth="1"/>
    <col min="718" max="954" width="8.88671875" style="20"/>
    <col min="955" max="955" width="7" style="20" bestFit="1" customWidth="1"/>
    <col min="956" max="956" width="7.6640625" style="20" bestFit="1" customWidth="1"/>
    <col min="957" max="957" width="7.109375" style="20" bestFit="1" customWidth="1"/>
    <col min="958" max="958" width="12.44140625" style="20" bestFit="1" customWidth="1"/>
    <col min="959" max="959" width="7" style="20" bestFit="1" customWidth="1"/>
    <col min="960" max="960" width="6.109375" style="20" bestFit="1" customWidth="1"/>
    <col min="961" max="961" width="9.109375" style="20" bestFit="1" customWidth="1"/>
    <col min="962" max="962" width="11.109375" style="20" customWidth="1"/>
    <col min="963" max="963" width="9.109375" style="20" bestFit="1" customWidth="1"/>
    <col min="964" max="964" width="11" style="20" bestFit="1" customWidth="1"/>
    <col min="965" max="965" width="13" style="20" customWidth="1"/>
    <col min="966" max="966" width="12.88671875" style="20" customWidth="1"/>
    <col min="967" max="968" width="6.109375" style="20" bestFit="1" customWidth="1"/>
    <col min="969" max="969" width="6.21875" style="20" bestFit="1" customWidth="1"/>
    <col min="970" max="971" width="6.109375" style="20" bestFit="1" customWidth="1"/>
    <col min="972" max="972" width="7.5546875" style="20" customWidth="1"/>
    <col min="973" max="973" width="10" style="20" customWidth="1"/>
    <col min="974" max="1210" width="8.88671875" style="20"/>
    <col min="1211" max="1211" width="7" style="20" bestFit="1" customWidth="1"/>
    <col min="1212" max="1212" width="7.6640625" style="20" bestFit="1" customWidth="1"/>
    <col min="1213" max="1213" width="7.109375" style="20" bestFit="1" customWidth="1"/>
    <col min="1214" max="1214" width="12.44140625" style="20" bestFit="1" customWidth="1"/>
    <col min="1215" max="1215" width="7" style="20" bestFit="1" customWidth="1"/>
    <col min="1216" max="1216" width="6.109375" style="20" bestFit="1" customWidth="1"/>
    <col min="1217" max="1217" width="9.109375" style="20" bestFit="1" customWidth="1"/>
    <col min="1218" max="1218" width="11.109375" style="20" customWidth="1"/>
    <col min="1219" max="1219" width="9.109375" style="20" bestFit="1" customWidth="1"/>
    <col min="1220" max="1220" width="11" style="20" bestFit="1" customWidth="1"/>
    <col min="1221" max="1221" width="13" style="20" customWidth="1"/>
    <col min="1222" max="1222" width="12.88671875" style="20" customWidth="1"/>
    <col min="1223" max="1224" width="6.109375" style="20" bestFit="1" customWidth="1"/>
    <col min="1225" max="1225" width="6.21875" style="20" bestFit="1" customWidth="1"/>
    <col min="1226" max="1227" width="6.109375" style="20" bestFit="1" customWidth="1"/>
    <col min="1228" max="1228" width="7.5546875" style="20" customWidth="1"/>
    <col min="1229" max="1229" width="10" style="20" customWidth="1"/>
    <col min="1230" max="1466" width="8.88671875" style="20"/>
    <col min="1467" max="1467" width="7" style="20" bestFit="1" customWidth="1"/>
    <col min="1468" max="1468" width="7.6640625" style="20" bestFit="1" customWidth="1"/>
    <col min="1469" max="1469" width="7.109375" style="20" bestFit="1" customWidth="1"/>
    <col min="1470" max="1470" width="12.44140625" style="20" bestFit="1" customWidth="1"/>
    <col min="1471" max="1471" width="7" style="20" bestFit="1" customWidth="1"/>
    <col min="1472" max="1472" width="6.109375" style="20" bestFit="1" customWidth="1"/>
    <col min="1473" max="1473" width="9.109375" style="20" bestFit="1" customWidth="1"/>
    <col min="1474" max="1474" width="11.109375" style="20" customWidth="1"/>
    <col min="1475" max="1475" width="9.109375" style="20" bestFit="1" customWidth="1"/>
    <col min="1476" max="1476" width="11" style="20" bestFit="1" customWidth="1"/>
    <col min="1477" max="1477" width="13" style="20" customWidth="1"/>
    <col min="1478" max="1478" width="12.88671875" style="20" customWidth="1"/>
    <col min="1479" max="1480" width="6.109375" style="20" bestFit="1" customWidth="1"/>
    <col min="1481" max="1481" width="6.21875" style="20" bestFit="1" customWidth="1"/>
    <col min="1482" max="1483" width="6.109375" style="20" bestFit="1" customWidth="1"/>
    <col min="1484" max="1484" width="7.5546875" style="20" customWidth="1"/>
    <col min="1485" max="1485" width="10" style="20" customWidth="1"/>
    <col min="1486" max="1722" width="8.88671875" style="20"/>
    <col min="1723" max="1723" width="7" style="20" bestFit="1" customWidth="1"/>
    <col min="1724" max="1724" width="7.6640625" style="20" bestFit="1" customWidth="1"/>
    <col min="1725" max="1725" width="7.109375" style="20" bestFit="1" customWidth="1"/>
    <col min="1726" max="1726" width="12.44140625" style="20" bestFit="1" customWidth="1"/>
    <col min="1727" max="1727" width="7" style="20" bestFit="1" customWidth="1"/>
    <col min="1728" max="1728" width="6.109375" style="20" bestFit="1" customWidth="1"/>
    <col min="1729" max="1729" width="9.109375" style="20" bestFit="1" customWidth="1"/>
    <col min="1730" max="1730" width="11.109375" style="20" customWidth="1"/>
    <col min="1731" max="1731" width="9.109375" style="20" bestFit="1" customWidth="1"/>
    <col min="1732" max="1732" width="11" style="20" bestFit="1" customWidth="1"/>
    <col min="1733" max="1733" width="13" style="20" customWidth="1"/>
    <col min="1734" max="1734" width="12.88671875" style="20" customWidth="1"/>
    <col min="1735" max="1736" width="6.109375" style="20" bestFit="1" customWidth="1"/>
    <col min="1737" max="1737" width="6.21875" style="20" bestFit="1" customWidth="1"/>
    <col min="1738" max="1739" width="6.109375" style="20" bestFit="1" customWidth="1"/>
    <col min="1740" max="1740" width="7.5546875" style="20" customWidth="1"/>
    <col min="1741" max="1741" width="10" style="20" customWidth="1"/>
    <col min="1742" max="1978" width="8.88671875" style="20"/>
    <col min="1979" max="1979" width="7" style="20" bestFit="1" customWidth="1"/>
    <col min="1980" max="1980" width="7.6640625" style="20" bestFit="1" customWidth="1"/>
    <col min="1981" max="1981" width="7.109375" style="20" bestFit="1" customWidth="1"/>
    <col min="1982" max="1982" width="12.44140625" style="20" bestFit="1" customWidth="1"/>
    <col min="1983" max="1983" width="7" style="20" bestFit="1" customWidth="1"/>
    <col min="1984" max="1984" width="6.109375" style="20" bestFit="1" customWidth="1"/>
    <col min="1985" max="1985" width="9.109375" style="20" bestFit="1" customWidth="1"/>
    <col min="1986" max="1986" width="11.109375" style="20" customWidth="1"/>
    <col min="1987" max="1987" width="9.109375" style="20" bestFit="1" customWidth="1"/>
    <col min="1988" max="1988" width="11" style="20" bestFit="1" customWidth="1"/>
    <col min="1989" max="1989" width="13" style="20" customWidth="1"/>
    <col min="1990" max="1990" width="12.88671875" style="20" customWidth="1"/>
    <col min="1991" max="1992" width="6.109375" style="20" bestFit="1" customWidth="1"/>
    <col min="1993" max="1993" width="6.21875" style="20" bestFit="1" customWidth="1"/>
    <col min="1994" max="1995" width="6.109375" style="20" bestFit="1" customWidth="1"/>
    <col min="1996" max="1996" width="7.5546875" style="20" customWidth="1"/>
    <col min="1997" max="1997" width="10" style="20" customWidth="1"/>
    <col min="1998" max="2234" width="8.88671875" style="20"/>
    <col min="2235" max="2235" width="7" style="20" bestFit="1" customWidth="1"/>
    <col min="2236" max="2236" width="7.6640625" style="20" bestFit="1" customWidth="1"/>
    <col min="2237" max="2237" width="7.109375" style="20" bestFit="1" customWidth="1"/>
    <col min="2238" max="2238" width="12.44140625" style="20" bestFit="1" customWidth="1"/>
    <col min="2239" max="2239" width="7" style="20" bestFit="1" customWidth="1"/>
    <col min="2240" max="2240" width="6.109375" style="20" bestFit="1" customWidth="1"/>
    <col min="2241" max="2241" width="9.109375" style="20" bestFit="1" customWidth="1"/>
    <col min="2242" max="2242" width="11.109375" style="20" customWidth="1"/>
    <col min="2243" max="2243" width="9.109375" style="20" bestFit="1" customWidth="1"/>
    <col min="2244" max="2244" width="11" style="20" bestFit="1" customWidth="1"/>
    <col min="2245" max="2245" width="13" style="20" customWidth="1"/>
    <col min="2246" max="2246" width="12.88671875" style="20" customWidth="1"/>
    <col min="2247" max="2248" width="6.109375" style="20" bestFit="1" customWidth="1"/>
    <col min="2249" max="2249" width="6.21875" style="20" bestFit="1" customWidth="1"/>
    <col min="2250" max="2251" width="6.109375" style="20" bestFit="1" customWidth="1"/>
    <col min="2252" max="2252" width="7.5546875" style="20" customWidth="1"/>
    <col min="2253" max="2253" width="10" style="20" customWidth="1"/>
    <col min="2254" max="2490" width="8.88671875" style="20"/>
    <col min="2491" max="2491" width="7" style="20" bestFit="1" customWidth="1"/>
    <col min="2492" max="2492" width="7.6640625" style="20" bestFit="1" customWidth="1"/>
    <col min="2493" max="2493" width="7.109375" style="20" bestFit="1" customWidth="1"/>
    <col min="2494" max="2494" width="12.44140625" style="20" bestFit="1" customWidth="1"/>
    <col min="2495" max="2495" width="7" style="20" bestFit="1" customWidth="1"/>
    <col min="2496" max="2496" width="6.109375" style="20" bestFit="1" customWidth="1"/>
    <col min="2497" max="2497" width="9.109375" style="20" bestFit="1" customWidth="1"/>
    <col min="2498" max="2498" width="11.109375" style="20" customWidth="1"/>
    <col min="2499" max="2499" width="9.109375" style="20" bestFit="1" customWidth="1"/>
    <col min="2500" max="2500" width="11" style="20" bestFit="1" customWidth="1"/>
    <col min="2501" max="2501" width="13" style="20" customWidth="1"/>
    <col min="2502" max="2502" width="12.88671875" style="20" customWidth="1"/>
    <col min="2503" max="2504" width="6.109375" style="20" bestFit="1" customWidth="1"/>
    <col min="2505" max="2505" width="6.21875" style="20" bestFit="1" customWidth="1"/>
    <col min="2506" max="2507" width="6.109375" style="20" bestFit="1" customWidth="1"/>
    <col min="2508" max="2508" width="7.5546875" style="20" customWidth="1"/>
    <col min="2509" max="2509" width="10" style="20" customWidth="1"/>
    <col min="2510" max="2746" width="8.88671875" style="20"/>
    <col min="2747" max="2747" width="7" style="20" bestFit="1" customWidth="1"/>
    <col min="2748" max="2748" width="7.6640625" style="20" bestFit="1" customWidth="1"/>
    <col min="2749" max="2749" width="7.109375" style="20" bestFit="1" customWidth="1"/>
    <col min="2750" max="2750" width="12.44140625" style="20" bestFit="1" customWidth="1"/>
    <col min="2751" max="2751" width="7" style="20" bestFit="1" customWidth="1"/>
    <col min="2752" max="2752" width="6.109375" style="20" bestFit="1" customWidth="1"/>
    <col min="2753" max="2753" width="9.109375" style="20" bestFit="1" customWidth="1"/>
    <col min="2754" max="2754" width="11.109375" style="20" customWidth="1"/>
    <col min="2755" max="2755" width="9.109375" style="20" bestFit="1" customWidth="1"/>
    <col min="2756" max="2756" width="11" style="20" bestFit="1" customWidth="1"/>
    <col min="2757" max="2757" width="13" style="20" customWidth="1"/>
    <col min="2758" max="2758" width="12.88671875" style="20" customWidth="1"/>
    <col min="2759" max="2760" width="6.109375" style="20" bestFit="1" customWidth="1"/>
    <col min="2761" max="2761" width="6.21875" style="20" bestFit="1" customWidth="1"/>
    <col min="2762" max="2763" width="6.109375" style="20" bestFit="1" customWidth="1"/>
    <col min="2764" max="2764" width="7.5546875" style="20" customWidth="1"/>
    <col min="2765" max="2765" width="10" style="20" customWidth="1"/>
    <col min="2766" max="3002" width="8.88671875" style="20"/>
    <col min="3003" max="3003" width="7" style="20" bestFit="1" customWidth="1"/>
    <col min="3004" max="3004" width="7.6640625" style="20" bestFit="1" customWidth="1"/>
    <col min="3005" max="3005" width="7.109375" style="20" bestFit="1" customWidth="1"/>
    <col min="3006" max="3006" width="12.44140625" style="20" bestFit="1" customWidth="1"/>
    <col min="3007" max="3007" width="7" style="20" bestFit="1" customWidth="1"/>
    <col min="3008" max="3008" width="6.109375" style="20" bestFit="1" customWidth="1"/>
    <col min="3009" max="3009" width="9.109375" style="20" bestFit="1" customWidth="1"/>
    <col min="3010" max="3010" width="11.109375" style="20" customWidth="1"/>
    <col min="3011" max="3011" width="9.109375" style="20" bestFit="1" customWidth="1"/>
    <col min="3012" max="3012" width="11" style="20" bestFit="1" customWidth="1"/>
    <col min="3013" max="3013" width="13" style="20" customWidth="1"/>
    <col min="3014" max="3014" width="12.88671875" style="20" customWidth="1"/>
    <col min="3015" max="3016" width="6.109375" style="20" bestFit="1" customWidth="1"/>
    <col min="3017" max="3017" width="6.21875" style="20" bestFit="1" customWidth="1"/>
    <col min="3018" max="3019" width="6.109375" style="20" bestFit="1" customWidth="1"/>
    <col min="3020" max="3020" width="7.5546875" style="20" customWidth="1"/>
    <col min="3021" max="3021" width="10" style="20" customWidth="1"/>
    <col min="3022" max="3258" width="8.88671875" style="20"/>
    <col min="3259" max="3259" width="7" style="20" bestFit="1" customWidth="1"/>
    <col min="3260" max="3260" width="7.6640625" style="20" bestFit="1" customWidth="1"/>
    <col min="3261" max="3261" width="7.109375" style="20" bestFit="1" customWidth="1"/>
    <col min="3262" max="3262" width="12.44140625" style="20" bestFit="1" customWidth="1"/>
    <col min="3263" max="3263" width="7" style="20" bestFit="1" customWidth="1"/>
    <col min="3264" max="3264" width="6.109375" style="20" bestFit="1" customWidth="1"/>
    <col min="3265" max="3265" width="9.109375" style="20" bestFit="1" customWidth="1"/>
    <col min="3266" max="3266" width="11.109375" style="20" customWidth="1"/>
    <col min="3267" max="3267" width="9.109375" style="20" bestFit="1" customWidth="1"/>
    <col min="3268" max="3268" width="11" style="20" bestFit="1" customWidth="1"/>
    <col min="3269" max="3269" width="13" style="20" customWidth="1"/>
    <col min="3270" max="3270" width="12.88671875" style="20" customWidth="1"/>
    <col min="3271" max="3272" width="6.109375" style="20" bestFit="1" customWidth="1"/>
    <col min="3273" max="3273" width="6.21875" style="20" bestFit="1" customWidth="1"/>
    <col min="3274" max="3275" width="6.109375" style="20" bestFit="1" customWidth="1"/>
    <col min="3276" max="3276" width="7.5546875" style="20" customWidth="1"/>
    <col min="3277" max="3277" width="10" style="20" customWidth="1"/>
    <col min="3278" max="3514" width="8.88671875" style="20"/>
    <col min="3515" max="3515" width="7" style="20" bestFit="1" customWidth="1"/>
    <col min="3516" max="3516" width="7.6640625" style="20" bestFit="1" customWidth="1"/>
    <col min="3517" max="3517" width="7.109375" style="20" bestFit="1" customWidth="1"/>
    <col min="3518" max="3518" width="12.44140625" style="20" bestFit="1" customWidth="1"/>
    <col min="3519" max="3519" width="7" style="20" bestFit="1" customWidth="1"/>
    <col min="3520" max="3520" width="6.109375" style="20" bestFit="1" customWidth="1"/>
    <col min="3521" max="3521" width="9.109375" style="20" bestFit="1" customWidth="1"/>
    <col min="3522" max="3522" width="11.109375" style="20" customWidth="1"/>
    <col min="3523" max="3523" width="9.109375" style="20" bestFit="1" customWidth="1"/>
    <col min="3524" max="3524" width="11" style="20" bestFit="1" customWidth="1"/>
    <col min="3525" max="3525" width="13" style="20" customWidth="1"/>
    <col min="3526" max="3526" width="12.88671875" style="20" customWidth="1"/>
    <col min="3527" max="3528" width="6.109375" style="20" bestFit="1" customWidth="1"/>
    <col min="3529" max="3529" width="6.21875" style="20" bestFit="1" customWidth="1"/>
    <col min="3530" max="3531" width="6.109375" style="20" bestFit="1" customWidth="1"/>
    <col min="3532" max="3532" width="7.5546875" style="20" customWidth="1"/>
    <col min="3533" max="3533" width="10" style="20" customWidth="1"/>
    <col min="3534" max="3770" width="8.88671875" style="20"/>
    <col min="3771" max="3771" width="7" style="20" bestFit="1" customWidth="1"/>
    <col min="3772" max="3772" width="7.6640625" style="20" bestFit="1" customWidth="1"/>
    <col min="3773" max="3773" width="7.109375" style="20" bestFit="1" customWidth="1"/>
    <col min="3774" max="3774" width="12.44140625" style="20" bestFit="1" customWidth="1"/>
    <col min="3775" max="3775" width="7" style="20" bestFit="1" customWidth="1"/>
    <col min="3776" max="3776" width="6.109375" style="20" bestFit="1" customWidth="1"/>
    <col min="3777" max="3777" width="9.109375" style="20" bestFit="1" customWidth="1"/>
    <col min="3778" max="3778" width="11.109375" style="20" customWidth="1"/>
    <col min="3779" max="3779" width="9.109375" style="20" bestFit="1" customWidth="1"/>
    <col min="3780" max="3780" width="11" style="20" bestFit="1" customWidth="1"/>
    <col min="3781" max="3781" width="13" style="20" customWidth="1"/>
    <col min="3782" max="3782" width="12.88671875" style="20" customWidth="1"/>
    <col min="3783" max="3784" width="6.109375" style="20" bestFit="1" customWidth="1"/>
    <col min="3785" max="3785" width="6.21875" style="20" bestFit="1" customWidth="1"/>
    <col min="3786" max="3787" width="6.109375" style="20" bestFit="1" customWidth="1"/>
    <col min="3788" max="3788" width="7.5546875" style="20" customWidth="1"/>
    <col min="3789" max="3789" width="10" style="20" customWidth="1"/>
    <col min="3790" max="4026" width="8.88671875" style="20"/>
    <col min="4027" max="4027" width="7" style="20" bestFit="1" customWidth="1"/>
    <col min="4028" max="4028" width="7.6640625" style="20" bestFit="1" customWidth="1"/>
    <col min="4029" max="4029" width="7.109375" style="20" bestFit="1" customWidth="1"/>
    <col min="4030" max="4030" width="12.44140625" style="20" bestFit="1" customWidth="1"/>
    <col min="4031" max="4031" width="7" style="20" bestFit="1" customWidth="1"/>
    <col min="4032" max="4032" width="6.109375" style="20" bestFit="1" customWidth="1"/>
    <col min="4033" max="4033" width="9.109375" style="20" bestFit="1" customWidth="1"/>
    <col min="4034" max="4034" width="11.109375" style="20" customWidth="1"/>
    <col min="4035" max="4035" width="9.109375" style="20" bestFit="1" customWidth="1"/>
    <col min="4036" max="4036" width="11" style="20" bestFit="1" customWidth="1"/>
    <col min="4037" max="4037" width="13" style="20" customWidth="1"/>
    <col min="4038" max="4038" width="12.88671875" style="20" customWidth="1"/>
    <col min="4039" max="4040" width="6.109375" style="20" bestFit="1" customWidth="1"/>
    <col min="4041" max="4041" width="6.21875" style="20" bestFit="1" customWidth="1"/>
    <col min="4042" max="4043" width="6.109375" style="20" bestFit="1" customWidth="1"/>
    <col min="4044" max="4044" width="7.5546875" style="20" customWidth="1"/>
    <col min="4045" max="4045" width="10" style="20" customWidth="1"/>
    <col min="4046" max="4282" width="8.88671875" style="20"/>
    <col min="4283" max="4283" width="7" style="20" bestFit="1" customWidth="1"/>
    <col min="4284" max="4284" width="7.6640625" style="20" bestFit="1" customWidth="1"/>
    <col min="4285" max="4285" width="7.109375" style="20" bestFit="1" customWidth="1"/>
    <col min="4286" max="4286" width="12.44140625" style="20" bestFit="1" customWidth="1"/>
    <col min="4287" max="4287" width="7" style="20" bestFit="1" customWidth="1"/>
    <col min="4288" max="4288" width="6.109375" style="20" bestFit="1" customWidth="1"/>
    <col min="4289" max="4289" width="9.109375" style="20" bestFit="1" customWidth="1"/>
    <col min="4290" max="4290" width="11.109375" style="20" customWidth="1"/>
    <col min="4291" max="4291" width="9.109375" style="20" bestFit="1" customWidth="1"/>
    <col min="4292" max="4292" width="11" style="20" bestFit="1" customWidth="1"/>
    <col min="4293" max="4293" width="13" style="20" customWidth="1"/>
    <col min="4294" max="4294" width="12.88671875" style="20" customWidth="1"/>
    <col min="4295" max="4296" width="6.109375" style="20" bestFit="1" customWidth="1"/>
    <col min="4297" max="4297" width="6.21875" style="20" bestFit="1" customWidth="1"/>
    <col min="4298" max="4299" width="6.109375" style="20" bestFit="1" customWidth="1"/>
    <col min="4300" max="4300" width="7.5546875" style="20" customWidth="1"/>
    <col min="4301" max="4301" width="10" style="20" customWidth="1"/>
    <col min="4302" max="4538" width="8.88671875" style="20"/>
    <col min="4539" max="4539" width="7" style="20" bestFit="1" customWidth="1"/>
    <col min="4540" max="4540" width="7.6640625" style="20" bestFit="1" customWidth="1"/>
    <col min="4541" max="4541" width="7.109375" style="20" bestFit="1" customWidth="1"/>
    <col min="4542" max="4542" width="12.44140625" style="20" bestFit="1" customWidth="1"/>
    <col min="4543" max="4543" width="7" style="20" bestFit="1" customWidth="1"/>
    <col min="4544" max="4544" width="6.109375" style="20" bestFit="1" customWidth="1"/>
    <col min="4545" max="4545" width="9.109375" style="20" bestFit="1" customWidth="1"/>
    <col min="4546" max="4546" width="11.109375" style="20" customWidth="1"/>
    <col min="4547" max="4547" width="9.109375" style="20" bestFit="1" customWidth="1"/>
    <col min="4548" max="4548" width="11" style="20" bestFit="1" customWidth="1"/>
    <col min="4549" max="4549" width="13" style="20" customWidth="1"/>
    <col min="4550" max="4550" width="12.88671875" style="20" customWidth="1"/>
    <col min="4551" max="4552" width="6.109375" style="20" bestFit="1" customWidth="1"/>
    <col min="4553" max="4553" width="6.21875" style="20" bestFit="1" customWidth="1"/>
    <col min="4554" max="4555" width="6.109375" style="20" bestFit="1" customWidth="1"/>
    <col min="4556" max="4556" width="7.5546875" style="20" customWidth="1"/>
    <col min="4557" max="4557" width="10" style="20" customWidth="1"/>
    <col min="4558" max="4794" width="8.88671875" style="20"/>
    <col min="4795" max="4795" width="7" style="20" bestFit="1" customWidth="1"/>
    <col min="4796" max="4796" width="7.6640625" style="20" bestFit="1" customWidth="1"/>
    <col min="4797" max="4797" width="7.109375" style="20" bestFit="1" customWidth="1"/>
    <col min="4798" max="4798" width="12.44140625" style="20" bestFit="1" customWidth="1"/>
    <col min="4799" max="4799" width="7" style="20" bestFit="1" customWidth="1"/>
    <col min="4800" max="4800" width="6.109375" style="20" bestFit="1" customWidth="1"/>
    <col min="4801" max="4801" width="9.109375" style="20" bestFit="1" customWidth="1"/>
    <col min="4802" max="4802" width="11.109375" style="20" customWidth="1"/>
    <col min="4803" max="4803" width="9.109375" style="20" bestFit="1" customWidth="1"/>
    <col min="4804" max="4804" width="11" style="20" bestFit="1" customWidth="1"/>
    <col min="4805" max="4805" width="13" style="20" customWidth="1"/>
    <col min="4806" max="4806" width="12.88671875" style="20" customWidth="1"/>
    <col min="4807" max="4808" width="6.109375" style="20" bestFit="1" customWidth="1"/>
    <col min="4809" max="4809" width="6.21875" style="20" bestFit="1" customWidth="1"/>
    <col min="4810" max="4811" width="6.109375" style="20" bestFit="1" customWidth="1"/>
    <col min="4812" max="4812" width="7.5546875" style="20" customWidth="1"/>
    <col min="4813" max="4813" width="10" style="20" customWidth="1"/>
    <col min="4814" max="5050" width="8.88671875" style="20"/>
    <col min="5051" max="5051" width="7" style="20" bestFit="1" customWidth="1"/>
    <col min="5052" max="5052" width="7.6640625" style="20" bestFit="1" customWidth="1"/>
    <col min="5053" max="5053" width="7.109375" style="20" bestFit="1" customWidth="1"/>
    <col min="5054" max="5054" width="12.44140625" style="20" bestFit="1" customWidth="1"/>
    <col min="5055" max="5055" width="7" style="20" bestFit="1" customWidth="1"/>
    <col min="5056" max="5056" width="6.109375" style="20" bestFit="1" customWidth="1"/>
    <col min="5057" max="5057" width="9.109375" style="20" bestFit="1" customWidth="1"/>
    <col min="5058" max="5058" width="11.109375" style="20" customWidth="1"/>
    <col min="5059" max="5059" width="9.109375" style="20" bestFit="1" customWidth="1"/>
    <col min="5060" max="5060" width="11" style="20" bestFit="1" customWidth="1"/>
    <col min="5061" max="5061" width="13" style="20" customWidth="1"/>
    <col min="5062" max="5062" width="12.88671875" style="20" customWidth="1"/>
    <col min="5063" max="5064" width="6.109375" style="20" bestFit="1" customWidth="1"/>
    <col min="5065" max="5065" width="6.21875" style="20" bestFit="1" customWidth="1"/>
    <col min="5066" max="5067" width="6.109375" style="20" bestFit="1" customWidth="1"/>
    <col min="5068" max="5068" width="7.5546875" style="20" customWidth="1"/>
    <col min="5069" max="5069" width="10" style="20" customWidth="1"/>
    <col min="5070" max="5306" width="8.88671875" style="20"/>
    <col min="5307" max="5307" width="7" style="20" bestFit="1" customWidth="1"/>
    <col min="5308" max="5308" width="7.6640625" style="20" bestFit="1" customWidth="1"/>
    <col min="5309" max="5309" width="7.109375" style="20" bestFit="1" customWidth="1"/>
    <col min="5310" max="5310" width="12.44140625" style="20" bestFit="1" customWidth="1"/>
    <col min="5311" max="5311" width="7" style="20" bestFit="1" customWidth="1"/>
    <col min="5312" max="5312" width="6.109375" style="20" bestFit="1" customWidth="1"/>
    <col min="5313" max="5313" width="9.109375" style="20" bestFit="1" customWidth="1"/>
    <col min="5314" max="5314" width="11.109375" style="20" customWidth="1"/>
    <col min="5315" max="5315" width="9.109375" style="20" bestFit="1" customWidth="1"/>
    <col min="5316" max="5316" width="11" style="20" bestFit="1" customWidth="1"/>
    <col min="5317" max="5317" width="13" style="20" customWidth="1"/>
    <col min="5318" max="5318" width="12.88671875" style="20" customWidth="1"/>
    <col min="5319" max="5320" width="6.109375" style="20" bestFit="1" customWidth="1"/>
    <col min="5321" max="5321" width="6.21875" style="20" bestFit="1" customWidth="1"/>
    <col min="5322" max="5323" width="6.109375" style="20" bestFit="1" customWidth="1"/>
    <col min="5324" max="5324" width="7.5546875" style="20" customWidth="1"/>
    <col min="5325" max="5325" width="10" style="20" customWidth="1"/>
    <col min="5326" max="5562" width="8.88671875" style="20"/>
    <col min="5563" max="5563" width="7" style="20" bestFit="1" customWidth="1"/>
    <col min="5564" max="5564" width="7.6640625" style="20" bestFit="1" customWidth="1"/>
    <col min="5565" max="5565" width="7.109375" style="20" bestFit="1" customWidth="1"/>
    <col min="5566" max="5566" width="12.44140625" style="20" bestFit="1" customWidth="1"/>
    <col min="5567" max="5567" width="7" style="20" bestFit="1" customWidth="1"/>
    <col min="5568" max="5568" width="6.109375" style="20" bestFit="1" customWidth="1"/>
    <col min="5569" max="5569" width="9.109375" style="20" bestFit="1" customWidth="1"/>
    <col min="5570" max="5570" width="11.109375" style="20" customWidth="1"/>
    <col min="5571" max="5571" width="9.109375" style="20" bestFit="1" customWidth="1"/>
    <col min="5572" max="5572" width="11" style="20" bestFit="1" customWidth="1"/>
    <col min="5573" max="5573" width="13" style="20" customWidth="1"/>
    <col min="5574" max="5574" width="12.88671875" style="20" customWidth="1"/>
    <col min="5575" max="5576" width="6.109375" style="20" bestFit="1" customWidth="1"/>
    <col min="5577" max="5577" width="6.21875" style="20" bestFit="1" customWidth="1"/>
    <col min="5578" max="5579" width="6.109375" style="20" bestFit="1" customWidth="1"/>
    <col min="5580" max="5580" width="7.5546875" style="20" customWidth="1"/>
    <col min="5581" max="5581" width="10" style="20" customWidth="1"/>
    <col min="5582" max="5818" width="8.88671875" style="20"/>
    <col min="5819" max="5819" width="7" style="20" bestFit="1" customWidth="1"/>
    <col min="5820" max="5820" width="7.6640625" style="20" bestFit="1" customWidth="1"/>
    <col min="5821" max="5821" width="7.109375" style="20" bestFit="1" customWidth="1"/>
    <col min="5822" max="5822" width="12.44140625" style="20" bestFit="1" customWidth="1"/>
    <col min="5823" max="5823" width="7" style="20" bestFit="1" customWidth="1"/>
    <col min="5824" max="5824" width="6.109375" style="20" bestFit="1" customWidth="1"/>
    <col min="5825" max="5825" width="9.109375" style="20" bestFit="1" customWidth="1"/>
    <col min="5826" max="5826" width="11.109375" style="20" customWidth="1"/>
    <col min="5827" max="5827" width="9.109375" style="20" bestFit="1" customWidth="1"/>
    <col min="5828" max="5828" width="11" style="20" bestFit="1" customWidth="1"/>
    <col min="5829" max="5829" width="13" style="20" customWidth="1"/>
    <col min="5830" max="5830" width="12.88671875" style="20" customWidth="1"/>
    <col min="5831" max="5832" width="6.109375" style="20" bestFit="1" customWidth="1"/>
    <col min="5833" max="5833" width="6.21875" style="20" bestFit="1" customWidth="1"/>
    <col min="5834" max="5835" width="6.109375" style="20" bestFit="1" customWidth="1"/>
    <col min="5836" max="5836" width="7.5546875" style="20" customWidth="1"/>
    <col min="5837" max="5837" width="10" style="20" customWidth="1"/>
    <col min="5838" max="6074" width="8.88671875" style="20"/>
    <col min="6075" max="6075" width="7" style="20" bestFit="1" customWidth="1"/>
    <col min="6076" max="6076" width="7.6640625" style="20" bestFit="1" customWidth="1"/>
    <col min="6077" max="6077" width="7.109375" style="20" bestFit="1" customWidth="1"/>
    <col min="6078" max="6078" width="12.44140625" style="20" bestFit="1" customWidth="1"/>
    <col min="6079" max="6079" width="7" style="20" bestFit="1" customWidth="1"/>
    <col min="6080" max="6080" width="6.109375" style="20" bestFit="1" customWidth="1"/>
    <col min="6081" max="6081" width="9.109375" style="20" bestFit="1" customWidth="1"/>
    <col min="6082" max="6082" width="11.109375" style="20" customWidth="1"/>
    <col min="6083" max="6083" width="9.109375" style="20" bestFit="1" customWidth="1"/>
    <col min="6084" max="6084" width="11" style="20" bestFit="1" customWidth="1"/>
    <col min="6085" max="6085" width="13" style="20" customWidth="1"/>
    <col min="6086" max="6086" width="12.88671875" style="20" customWidth="1"/>
    <col min="6087" max="6088" width="6.109375" style="20" bestFit="1" customWidth="1"/>
    <col min="6089" max="6089" width="6.21875" style="20" bestFit="1" customWidth="1"/>
    <col min="6090" max="6091" width="6.109375" style="20" bestFit="1" customWidth="1"/>
    <col min="6092" max="6092" width="7.5546875" style="20" customWidth="1"/>
    <col min="6093" max="6093" width="10" style="20" customWidth="1"/>
    <col min="6094" max="6330" width="8.88671875" style="20"/>
    <col min="6331" max="6331" width="7" style="20" bestFit="1" customWidth="1"/>
    <col min="6332" max="6332" width="7.6640625" style="20" bestFit="1" customWidth="1"/>
    <col min="6333" max="6333" width="7.109375" style="20" bestFit="1" customWidth="1"/>
    <col min="6334" max="6334" width="12.44140625" style="20" bestFit="1" customWidth="1"/>
    <col min="6335" max="6335" width="7" style="20" bestFit="1" customWidth="1"/>
    <col min="6336" max="6336" width="6.109375" style="20" bestFit="1" customWidth="1"/>
    <col min="6337" max="6337" width="9.109375" style="20" bestFit="1" customWidth="1"/>
    <col min="6338" max="6338" width="11.109375" style="20" customWidth="1"/>
    <col min="6339" max="6339" width="9.109375" style="20" bestFit="1" customWidth="1"/>
    <col min="6340" max="6340" width="11" style="20" bestFit="1" customWidth="1"/>
    <col min="6341" max="6341" width="13" style="20" customWidth="1"/>
    <col min="6342" max="6342" width="12.88671875" style="20" customWidth="1"/>
    <col min="6343" max="6344" width="6.109375" style="20" bestFit="1" customWidth="1"/>
    <col min="6345" max="6345" width="6.21875" style="20" bestFit="1" customWidth="1"/>
    <col min="6346" max="6347" width="6.109375" style="20" bestFit="1" customWidth="1"/>
    <col min="6348" max="6348" width="7.5546875" style="20" customWidth="1"/>
    <col min="6349" max="6349" width="10" style="20" customWidth="1"/>
    <col min="6350" max="6586" width="8.88671875" style="20"/>
    <col min="6587" max="6587" width="7" style="20" bestFit="1" customWidth="1"/>
    <col min="6588" max="6588" width="7.6640625" style="20" bestFit="1" customWidth="1"/>
    <col min="6589" max="6589" width="7.109375" style="20" bestFit="1" customWidth="1"/>
    <col min="6590" max="6590" width="12.44140625" style="20" bestFit="1" customWidth="1"/>
    <col min="6591" max="6591" width="7" style="20" bestFit="1" customWidth="1"/>
    <col min="6592" max="6592" width="6.109375" style="20" bestFit="1" customWidth="1"/>
    <col min="6593" max="6593" width="9.109375" style="20" bestFit="1" customWidth="1"/>
    <col min="6594" max="6594" width="11.109375" style="20" customWidth="1"/>
    <col min="6595" max="6595" width="9.109375" style="20" bestFit="1" customWidth="1"/>
    <col min="6596" max="6596" width="11" style="20" bestFit="1" customWidth="1"/>
    <col min="6597" max="6597" width="13" style="20" customWidth="1"/>
    <col min="6598" max="6598" width="12.88671875" style="20" customWidth="1"/>
    <col min="6599" max="6600" width="6.109375" style="20" bestFit="1" customWidth="1"/>
    <col min="6601" max="6601" width="6.21875" style="20" bestFit="1" customWidth="1"/>
    <col min="6602" max="6603" width="6.109375" style="20" bestFit="1" customWidth="1"/>
    <col min="6604" max="6604" width="7.5546875" style="20" customWidth="1"/>
    <col min="6605" max="6605" width="10" style="20" customWidth="1"/>
    <col min="6606" max="6842" width="8.88671875" style="20"/>
    <col min="6843" max="6843" width="7" style="20" bestFit="1" customWidth="1"/>
    <col min="6844" max="6844" width="7.6640625" style="20" bestFit="1" customWidth="1"/>
    <col min="6845" max="6845" width="7.109375" style="20" bestFit="1" customWidth="1"/>
    <col min="6846" max="6846" width="12.44140625" style="20" bestFit="1" customWidth="1"/>
    <col min="6847" max="6847" width="7" style="20" bestFit="1" customWidth="1"/>
    <col min="6848" max="6848" width="6.109375" style="20" bestFit="1" customWidth="1"/>
    <col min="6849" max="6849" width="9.109375" style="20" bestFit="1" customWidth="1"/>
    <col min="6850" max="6850" width="11.109375" style="20" customWidth="1"/>
    <col min="6851" max="6851" width="9.109375" style="20" bestFit="1" customWidth="1"/>
    <col min="6852" max="6852" width="11" style="20" bestFit="1" customWidth="1"/>
    <col min="6853" max="6853" width="13" style="20" customWidth="1"/>
    <col min="6854" max="6854" width="12.88671875" style="20" customWidth="1"/>
    <col min="6855" max="6856" width="6.109375" style="20" bestFit="1" customWidth="1"/>
    <col min="6857" max="6857" width="6.21875" style="20" bestFit="1" customWidth="1"/>
    <col min="6858" max="6859" width="6.109375" style="20" bestFit="1" customWidth="1"/>
    <col min="6860" max="6860" width="7.5546875" style="20" customWidth="1"/>
    <col min="6861" max="6861" width="10" style="20" customWidth="1"/>
    <col min="6862" max="7098" width="8.88671875" style="20"/>
    <col min="7099" max="7099" width="7" style="20" bestFit="1" customWidth="1"/>
    <col min="7100" max="7100" width="7.6640625" style="20" bestFit="1" customWidth="1"/>
    <col min="7101" max="7101" width="7.109375" style="20" bestFit="1" customWidth="1"/>
    <col min="7102" max="7102" width="12.44140625" style="20" bestFit="1" customWidth="1"/>
    <col min="7103" max="7103" width="7" style="20" bestFit="1" customWidth="1"/>
    <col min="7104" max="7104" width="6.109375" style="20" bestFit="1" customWidth="1"/>
    <col min="7105" max="7105" width="9.109375" style="20" bestFit="1" customWidth="1"/>
    <col min="7106" max="7106" width="11.109375" style="20" customWidth="1"/>
    <col min="7107" max="7107" width="9.109375" style="20" bestFit="1" customWidth="1"/>
    <col min="7108" max="7108" width="11" style="20" bestFit="1" customWidth="1"/>
    <col min="7109" max="7109" width="13" style="20" customWidth="1"/>
    <col min="7110" max="7110" width="12.88671875" style="20" customWidth="1"/>
    <col min="7111" max="7112" width="6.109375" style="20" bestFit="1" customWidth="1"/>
    <col min="7113" max="7113" width="6.21875" style="20" bestFit="1" customWidth="1"/>
    <col min="7114" max="7115" width="6.109375" style="20" bestFit="1" customWidth="1"/>
    <col min="7116" max="7116" width="7.5546875" style="20" customWidth="1"/>
    <col min="7117" max="7117" width="10" style="20" customWidth="1"/>
    <col min="7118" max="7354" width="8.88671875" style="20"/>
    <col min="7355" max="7355" width="7" style="20" bestFit="1" customWidth="1"/>
    <col min="7356" max="7356" width="7.6640625" style="20" bestFit="1" customWidth="1"/>
    <col min="7357" max="7357" width="7.109375" style="20" bestFit="1" customWidth="1"/>
    <col min="7358" max="7358" width="12.44140625" style="20" bestFit="1" customWidth="1"/>
    <col min="7359" max="7359" width="7" style="20" bestFit="1" customWidth="1"/>
    <col min="7360" max="7360" width="6.109375" style="20" bestFit="1" customWidth="1"/>
    <col min="7361" max="7361" width="9.109375" style="20" bestFit="1" customWidth="1"/>
    <col min="7362" max="7362" width="11.109375" style="20" customWidth="1"/>
    <col min="7363" max="7363" width="9.109375" style="20" bestFit="1" customWidth="1"/>
    <col min="7364" max="7364" width="11" style="20" bestFit="1" customWidth="1"/>
    <col min="7365" max="7365" width="13" style="20" customWidth="1"/>
    <col min="7366" max="7366" width="12.88671875" style="20" customWidth="1"/>
    <col min="7367" max="7368" width="6.109375" style="20" bestFit="1" customWidth="1"/>
    <col min="7369" max="7369" width="6.21875" style="20" bestFit="1" customWidth="1"/>
    <col min="7370" max="7371" width="6.109375" style="20" bestFit="1" customWidth="1"/>
    <col min="7372" max="7372" width="7.5546875" style="20" customWidth="1"/>
    <col min="7373" max="7373" width="10" style="20" customWidth="1"/>
    <col min="7374" max="7610" width="8.88671875" style="20"/>
    <col min="7611" max="7611" width="7" style="20" bestFit="1" customWidth="1"/>
    <col min="7612" max="7612" width="7.6640625" style="20" bestFit="1" customWidth="1"/>
    <col min="7613" max="7613" width="7.109375" style="20" bestFit="1" customWidth="1"/>
    <col min="7614" max="7614" width="12.44140625" style="20" bestFit="1" customWidth="1"/>
    <col min="7615" max="7615" width="7" style="20" bestFit="1" customWidth="1"/>
    <col min="7616" max="7616" width="6.109375" style="20" bestFit="1" customWidth="1"/>
    <col min="7617" max="7617" width="9.109375" style="20" bestFit="1" customWidth="1"/>
    <col min="7618" max="7618" width="11.109375" style="20" customWidth="1"/>
    <col min="7619" max="7619" width="9.109375" style="20" bestFit="1" customWidth="1"/>
    <col min="7620" max="7620" width="11" style="20" bestFit="1" customWidth="1"/>
    <col min="7621" max="7621" width="13" style="20" customWidth="1"/>
    <col min="7622" max="7622" width="12.88671875" style="20" customWidth="1"/>
    <col min="7623" max="7624" width="6.109375" style="20" bestFit="1" customWidth="1"/>
    <col min="7625" max="7625" width="6.21875" style="20" bestFit="1" customWidth="1"/>
    <col min="7626" max="7627" width="6.109375" style="20" bestFit="1" customWidth="1"/>
    <col min="7628" max="7628" width="7.5546875" style="20" customWidth="1"/>
    <col min="7629" max="7629" width="10" style="20" customWidth="1"/>
    <col min="7630" max="7866" width="8.88671875" style="20"/>
    <col min="7867" max="7867" width="7" style="20" bestFit="1" customWidth="1"/>
    <col min="7868" max="7868" width="7.6640625" style="20" bestFit="1" customWidth="1"/>
    <col min="7869" max="7869" width="7.109375" style="20" bestFit="1" customWidth="1"/>
    <col min="7870" max="7870" width="12.44140625" style="20" bestFit="1" customWidth="1"/>
    <col min="7871" max="7871" width="7" style="20" bestFit="1" customWidth="1"/>
    <col min="7872" max="7872" width="6.109375" style="20" bestFit="1" customWidth="1"/>
    <col min="7873" max="7873" width="9.109375" style="20" bestFit="1" customWidth="1"/>
    <col min="7874" max="7874" width="11.109375" style="20" customWidth="1"/>
    <col min="7875" max="7875" width="9.109375" style="20" bestFit="1" customWidth="1"/>
    <col min="7876" max="7876" width="11" style="20" bestFit="1" customWidth="1"/>
    <col min="7877" max="7877" width="13" style="20" customWidth="1"/>
    <col min="7878" max="7878" width="12.88671875" style="20" customWidth="1"/>
    <col min="7879" max="7880" width="6.109375" style="20" bestFit="1" customWidth="1"/>
    <col min="7881" max="7881" width="6.21875" style="20" bestFit="1" customWidth="1"/>
    <col min="7882" max="7883" width="6.109375" style="20" bestFit="1" customWidth="1"/>
    <col min="7884" max="7884" width="7.5546875" style="20" customWidth="1"/>
    <col min="7885" max="7885" width="10" style="20" customWidth="1"/>
    <col min="7886" max="8122" width="8.88671875" style="20"/>
    <col min="8123" max="8123" width="7" style="20" bestFit="1" customWidth="1"/>
    <col min="8124" max="8124" width="7.6640625" style="20" bestFit="1" customWidth="1"/>
    <col min="8125" max="8125" width="7.109375" style="20" bestFit="1" customWidth="1"/>
    <col min="8126" max="8126" width="12.44140625" style="20" bestFit="1" customWidth="1"/>
    <col min="8127" max="8127" width="7" style="20" bestFit="1" customWidth="1"/>
    <col min="8128" max="8128" width="6.109375" style="20" bestFit="1" customWidth="1"/>
    <col min="8129" max="8129" width="9.109375" style="20" bestFit="1" customWidth="1"/>
    <col min="8130" max="8130" width="11.109375" style="20" customWidth="1"/>
    <col min="8131" max="8131" width="9.109375" style="20" bestFit="1" customWidth="1"/>
    <col min="8132" max="8132" width="11" style="20" bestFit="1" customWidth="1"/>
    <col min="8133" max="8133" width="13" style="20" customWidth="1"/>
    <col min="8134" max="8134" width="12.88671875" style="20" customWidth="1"/>
    <col min="8135" max="8136" width="6.109375" style="20" bestFit="1" customWidth="1"/>
    <col min="8137" max="8137" width="6.21875" style="20" bestFit="1" customWidth="1"/>
    <col min="8138" max="8139" width="6.109375" style="20" bestFit="1" customWidth="1"/>
    <col min="8140" max="8140" width="7.5546875" style="20" customWidth="1"/>
    <col min="8141" max="8141" width="10" style="20" customWidth="1"/>
    <col min="8142" max="8378" width="8.88671875" style="20"/>
    <col min="8379" max="8379" width="7" style="20" bestFit="1" customWidth="1"/>
    <col min="8380" max="8380" width="7.6640625" style="20" bestFit="1" customWidth="1"/>
    <col min="8381" max="8381" width="7.109375" style="20" bestFit="1" customWidth="1"/>
    <col min="8382" max="8382" width="12.44140625" style="20" bestFit="1" customWidth="1"/>
    <col min="8383" max="8383" width="7" style="20" bestFit="1" customWidth="1"/>
    <col min="8384" max="8384" width="6.109375" style="20" bestFit="1" customWidth="1"/>
    <col min="8385" max="8385" width="9.109375" style="20" bestFit="1" customWidth="1"/>
    <col min="8386" max="8386" width="11.109375" style="20" customWidth="1"/>
    <col min="8387" max="8387" width="9.109375" style="20" bestFit="1" customWidth="1"/>
    <col min="8388" max="8388" width="11" style="20" bestFit="1" customWidth="1"/>
    <col min="8389" max="8389" width="13" style="20" customWidth="1"/>
    <col min="8390" max="8390" width="12.88671875" style="20" customWidth="1"/>
    <col min="8391" max="8392" width="6.109375" style="20" bestFit="1" customWidth="1"/>
    <col min="8393" max="8393" width="6.21875" style="20" bestFit="1" customWidth="1"/>
    <col min="8394" max="8395" width="6.109375" style="20" bestFit="1" customWidth="1"/>
    <col min="8396" max="8396" width="7.5546875" style="20" customWidth="1"/>
    <col min="8397" max="8397" width="10" style="20" customWidth="1"/>
    <col min="8398" max="8634" width="8.88671875" style="20"/>
    <col min="8635" max="8635" width="7" style="20" bestFit="1" customWidth="1"/>
    <col min="8636" max="8636" width="7.6640625" style="20" bestFit="1" customWidth="1"/>
    <col min="8637" max="8637" width="7.109375" style="20" bestFit="1" customWidth="1"/>
    <col min="8638" max="8638" width="12.44140625" style="20" bestFit="1" customWidth="1"/>
    <col min="8639" max="8639" width="7" style="20" bestFit="1" customWidth="1"/>
    <col min="8640" max="8640" width="6.109375" style="20" bestFit="1" customWidth="1"/>
    <col min="8641" max="8641" width="9.109375" style="20" bestFit="1" customWidth="1"/>
    <col min="8642" max="8642" width="11.109375" style="20" customWidth="1"/>
    <col min="8643" max="8643" width="9.109375" style="20" bestFit="1" customWidth="1"/>
    <col min="8644" max="8644" width="11" style="20" bestFit="1" customWidth="1"/>
    <col min="8645" max="8645" width="13" style="20" customWidth="1"/>
    <col min="8646" max="8646" width="12.88671875" style="20" customWidth="1"/>
    <col min="8647" max="8648" width="6.109375" style="20" bestFit="1" customWidth="1"/>
    <col min="8649" max="8649" width="6.21875" style="20" bestFit="1" customWidth="1"/>
    <col min="8650" max="8651" width="6.109375" style="20" bestFit="1" customWidth="1"/>
    <col min="8652" max="8652" width="7.5546875" style="20" customWidth="1"/>
    <col min="8653" max="8653" width="10" style="20" customWidth="1"/>
    <col min="8654" max="8890" width="8.88671875" style="20"/>
    <col min="8891" max="8891" width="7" style="20" bestFit="1" customWidth="1"/>
    <col min="8892" max="8892" width="7.6640625" style="20" bestFit="1" customWidth="1"/>
    <col min="8893" max="8893" width="7.109375" style="20" bestFit="1" customWidth="1"/>
    <col min="8894" max="8894" width="12.44140625" style="20" bestFit="1" customWidth="1"/>
    <col min="8895" max="8895" width="7" style="20" bestFit="1" customWidth="1"/>
    <col min="8896" max="8896" width="6.109375" style="20" bestFit="1" customWidth="1"/>
    <col min="8897" max="8897" width="9.109375" style="20" bestFit="1" customWidth="1"/>
    <col min="8898" max="8898" width="11.109375" style="20" customWidth="1"/>
    <col min="8899" max="8899" width="9.109375" style="20" bestFit="1" customWidth="1"/>
    <col min="8900" max="8900" width="11" style="20" bestFit="1" customWidth="1"/>
    <col min="8901" max="8901" width="13" style="20" customWidth="1"/>
    <col min="8902" max="8902" width="12.88671875" style="20" customWidth="1"/>
    <col min="8903" max="8904" width="6.109375" style="20" bestFit="1" customWidth="1"/>
    <col min="8905" max="8905" width="6.21875" style="20" bestFit="1" customWidth="1"/>
    <col min="8906" max="8907" width="6.109375" style="20" bestFit="1" customWidth="1"/>
    <col min="8908" max="8908" width="7.5546875" style="20" customWidth="1"/>
    <col min="8909" max="8909" width="10" style="20" customWidth="1"/>
    <col min="8910" max="9146" width="8.88671875" style="20"/>
    <col min="9147" max="9147" width="7" style="20" bestFit="1" customWidth="1"/>
    <col min="9148" max="9148" width="7.6640625" style="20" bestFit="1" customWidth="1"/>
    <col min="9149" max="9149" width="7.109375" style="20" bestFit="1" customWidth="1"/>
    <col min="9150" max="9150" width="12.44140625" style="20" bestFit="1" customWidth="1"/>
    <col min="9151" max="9151" width="7" style="20" bestFit="1" customWidth="1"/>
    <col min="9152" max="9152" width="6.109375" style="20" bestFit="1" customWidth="1"/>
    <col min="9153" max="9153" width="9.109375" style="20" bestFit="1" customWidth="1"/>
    <col min="9154" max="9154" width="11.109375" style="20" customWidth="1"/>
    <col min="9155" max="9155" width="9.109375" style="20" bestFit="1" customWidth="1"/>
    <col min="9156" max="9156" width="11" style="20" bestFit="1" customWidth="1"/>
    <col min="9157" max="9157" width="13" style="20" customWidth="1"/>
    <col min="9158" max="9158" width="12.88671875" style="20" customWidth="1"/>
    <col min="9159" max="9160" width="6.109375" style="20" bestFit="1" customWidth="1"/>
    <col min="9161" max="9161" width="6.21875" style="20" bestFit="1" customWidth="1"/>
    <col min="9162" max="9163" width="6.109375" style="20" bestFit="1" customWidth="1"/>
    <col min="9164" max="9164" width="7.5546875" style="20" customWidth="1"/>
    <col min="9165" max="9165" width="10" style="20" customWidth="1"/>
    <col min="9166" max="9402" width="8.88671875" style="20"/>
    <col min="9403" max="9403" width="7" style="20" bestFit="1" customWidth="1"/>
    <col min="9404" max="9404" width="7.6640625" style="20" bestFit="1" customWidth="1"/>
    <col min="9405" max="9405" width="7.109375" style="20" bestFit="1" customWidth="1"/>
    <col min="9406" max="9406" width="12.44140625" style="20" bestFit="1" customWidth="1"/>
    <col min="9407" max="9407" width="7" style="20" bestFit="1" customWidth="1"/>
    <col min="9408" max="9408" width="6.109375" style="20" bestFit="1" customWidth="1"/>
    <col min="9409" max="9409" width="9.109375" style="20" bestFit="1" customWidth="1"/>
    <col min="9410" max="9410" width="11.109375" style="20" customWidth="1"/>
    <col min="9411" max="9411" width="9.109375" style="20" bestFit="1" customWidth="1"/>
    <col min="9412" max="9412" width="11" style="20" bestFit="1" customWidth="1"/>
    <col min="9413" max="9413" width="13" style="20" customWidth="1"/>
    <col min="9414" max="9414" width="12.88671875" style="20" customWidth="1"/>
    <col min="9415" max="9416" width="6.109375" style="20" bestFit="1" customWidth="1"/>
    <col min="9417" max="9417" width="6.21875" style="20" bestFit="1" customWidth="1"/>
    <col min="9418" max="9419" width="6.109375" style="20" bestFit="1" customWidth="1"/>
    <col min="9420" max="9420" width="7.5546875" style="20" customWidth="1"/>
    <col min="9421" max="9421" width="10" style="20" customWidth="1"/>
    <col min="9422" max="9658" width="8.88671875" style="20"/>
    <col min="9659" max="9659" width="7" style="20" bestFit="1" customWidth="1"/>
    <col min="9660" max="9660" width="7.6640625" style="20" bestFit="1" customWidth="1"/>
    <col min="9661" max="9661" width="7.109375" style="20" bestFit="1" customWidth="1"/>
    <col min="9662" max="9662" width="12.44140625" style="20" bestFit="1" customWidth="1"/>
    <col min="9663" max="9663" width="7" style="20" bestFit="1" customWidth="1"/>
    <col min="9664" max="9664" width="6.109375" style="20" bestFit="1" customWidth="1"/>
    <col min="9665" max="9665" width="9.109375" style="20" bestFit="1" customWidth="1"/>
    <col min="9666" max="9666" width="11.109375" style="20" customWidth="1"/>
    <col min="9667" max="9667" width="9.109375" style="20" bestFit="1" customWidth="1"/>
    <col min="9668" max="9668" width="11" style="20" bestFit="1" customWidth="1"/>
    <col min="9669" max="9669" width="13" style="20" customWidth="1"/>
    <col min="9670" max="9670" width="12.88671875" style="20" customWidth="1"/>
    <col min="9671" max="9672" width="6.109375" style="20" bestFit="1" customWidth="1"/>
    <col min="9673" max="9673" width="6.21875" style="20" bestFit="1" customWidth="1"/>
    <col min="9674" max="9675" width="6.109375" style="20" bestFit="1" customWidth="1"/>
    <col min="9676" max="9676" width="7.5546875" style="20" customWidth="1"/>
    <col min="9677" max="9677" width="10" style="20" customWidth="1"/>
    <col min="9678" max="9914" width="8.88671875" style="20"/>
    <col min="9915" max="9915" width="7" style="20" bestFit="1" customWidth="1"/>
    <col min="9916" max="9916" width="7.6640625" style="20" bestFit="1" customWidth="1"/>
    <col min="9917" max="9917" width="7.109375" style="20" bestFit="1" customWidth="1"/>
    <col min="9918" max="9918" width="12.44140625" style="20" bestFit="1" customWidth="1"/>
    <col min="9919" max="9919" width="7" style="20" bestFit="1" customWidth="1"/>
    <col min="9920" max="9920" width="6.109375" style="20" bestFit="1" customWidth="1"/>
    <col min="9921" max="9921" width="9.109375" style="20" bestFit="1" customWidth="1"/>
    <col min="9922" max="9922" width="11.109375" style="20" customWidth="1"/>
    <col min="9923" max="9923" width="9.109375" style="20" bestFit="1" customWidth="1"/>
    <col min="9924" max="9924" width="11" style="20" bestFit="1" customWidth="1"/>
    <col min="9925" max="9925" width="13" style="20" customWidth="1"/>
    <col min="9926" max="9926" width="12.88671875" style="20" customWidth="1"/>
    <col min="9927" max="9928" width="6.109375" style="20" bestFit="1" customWidth="1"/>
    <col min="9929" max="9929" width="6.21875" style="20" bestFit="1" customWidth="1"/>
    <col min="9930" max="9931" width="6.109375" style="20" bestFit="1" customWidth="1"/>
    <col min="9932" max="9932" width="7.5546875" style="20" customWidth="1"/>
    <col min="9933" max="9933" width="10" style="20" customWidth="1"/>
    <col min="9934" max="10170" width="8.88671875" style="20"/>
    <col min="10171" max="10171" width="7" style="20" bestFit="1" customWidth="1"/>
    <col min="10172" max="10172" width="7.6640625" style="20" bestFit="1" customWidth="1"/>
    <col min="10173" max="10173" width="7.109375" style="20" bestFit="1" customWidth="1"/>
    <col min="10174" max="10174" width="12.44140625" style="20" bestFit="1" customWidth="1"/>
    <col min="10175" max="10175" width="7" style="20" bestFit="1" customWidth="1"/>
    <col min="10176" max="10176" width="6.109375" style="20" bestFit="1" customWidth="1"/>
    <col min="10177" max="10177" width="9.109375" style="20" bestFit="1" customWidth="1"/>
    <col min="10178" max="10178" width="11.109375" style="20" customWidth="1"/>
    <col min="10179" max="10179" width="9.109375" style="20" bestFit="1" customWidth="1"/>
    <col min="10180" max="10180" width="11" style="20" bestFit="1" customWidth="1"/>
    <col min="10181" max="10181" width="13" style="20" customWidth="1"/>
    <col min="10182" max="10182" width="12.88671875" style="20" customWidth="1"/>
    <col min="10183" max="10184" width="6.109375" style="20" bestFit="1" customWidth="1"/>
    <col min="10185" max="10185" width="6.21875" style="20" bestFit="1" customWidth="1"/>
    <col min="10186" max="10187" width="6.109375" style="20" bestFit="1" customWidth="1"/>
    <col min="10188" max="10188" width="7.5546875" style="20" customWidth="1"/>
    <col min="10189" max="10189" width="10" style="20" customWidth="1"/>
    <col min="10190" max="10426" width="8.88671875" style="20"/>
    <col min="10427" max="10427" width="7" style="20" bestFit="1" customWidth="1"/>
    <col min="10428" max="10428" width="7.6640625" style="20" bestFit="1" customWidth="1"/>
    <col min="10429" max="10429" width="7.109375" style="20" bestFit="1" customWidth="1"/>
    <col min="10430" max="10430" width="12.44140625" style="20" bestFit="1" customWidth="1"/>
    <col min="10431" max="10431" width="7" style="20" bestFit="1" customWidth="1"/>
    <col min="10432" max="10432" width="6.109375" style="20" bestFit="1" customWidth="1"/>
    <col min="10433" max="10433" width="9.109375" style="20" bestFit="1" customWidth="1"/>
    <col min="10434" max="10434" width="11.109375" style="20" customWidth="1"/>
    <col min="10435" max="10435" width="9.109375" style="20" bestFit="1" customWidth="1"/>
    <col min="10436" max="10436" width="11" style="20" bestFit="1" customWidth="1"/>
    <col min="10437" max="10437" width="13" style="20" customWidth="1"/>
    <col min="10438" max="10438" width="12.88671875" style="20" customWidth="1"/>
    <col min="10439" max="10440" width="6.109375" style="20" bestFit="1" customWidth="1"/>
    <col min="10441" max="10441" width="6.21875" style="20" bestFit="1" customWidth="1"/>
    <col min="10442" max="10443" width="6.109375" style="20" bestFit="1" customWidth="1"/>
    <col min="10444" max="10444" width="7.5546875" style="20" customWidth="1"/>
    <col min="10445" max="10445" width="10" style="20" customWidth="1"/>
    <col min="10446" max="10682" width="8.88671875" style="20"/>
    <col min="10683" max="10683" width="7" style="20" bestFit="1" customWidth="1"/>
    <col min="10684" max="10684" width="7.6640625" style="20" bestFit="1" customWidth="1"/>
    <col min="10685" max="10685" width="7.109375" style="20" bestFit="1" customWidth="1"/>
    <col min="10686" max="10686" width="12.44140625" style="20" bestFit="1" customWidth="1"/>
    <col min="10687" max="10687" width="7" style="20" bestFit="1" customWidth="1"/>
    <col min="10688" max="10688" width="6.109375" style="20" bestFit="1" customWidth="1"/>
    <col min="10689" max="10689" width="9.109375" style="20" bestFit="1" customWidth="1"/>
    <col min="10690" max="10690" width="11.109375" style="20" customWidth="1"/>
    <col min="10691" max="10691" width="9.109375" style="20" bestFit="1" customWidth="1"/>
    <col min="10692" max="10692" width="11" style="20" bestFit="1" customWidth="1"/>
    <col min="10693" max="10693" width="13" style="20" customWidth="1"/>
    <col min="10694" max="10694" width="12.88671875" style="20" customWidth="1"/>
    <col min="10695" max="10696" width="6.109375" style="20" bestFit="1" customWidth="1"/>
    <col min="10697" max="10697" width="6.21875" style="20" bestFit="1" customWidth="1"/>
    <col min="10698" max="10699" width="6.109375" style="20" bestFit="1" customWidth="1"/>
    <col min="10700" max="10700" width="7.5546875" style="20" customWidth="1"/>
    <col min="10701" max="10701" width="10" style="20" customWidth="1"/>
    <col min="10702" max="10938" width="8.88671875" style="20"/>
    <col min="10939" max="10939" width="7" style="20" bestFit="1" customWidth="1"/>
    <col min="10940" max="10940" width="7.6640625" style="20" bestFit="1" customWidth="1"/>
    <col min="10941" max="10941" width="7.109375" style="20" bestFit="1" customWidth="1"/>
    <col min="10942" max="10942" width="12.44140625" style="20" bestFit="1" customWidth="1"/>
    <col min="10943" max="10943" width="7" style="20" bestFit="1" customWidth="1"/>
    <col min="10944" max="10944" width="6.109375" style="20" bestFit="1" customWidth="1"/>
    <col min="10945" max="10945" width="9.109375" style="20" bestFit="1" customWidth="1"/>
    <col min="10946" max="10946" width="11.109375" style="20" customWidth="1"/>
    <col min="10947" max="10947" width="9.109375" style="20" bestFit="1" customWidth="1"/>
    <col min="10948" max="10948" width="11" style="20" bestFit="1" customWidth="1"/>
    <col min="10949" max="10949" width="13" style="20" customWidth="1"/>
    <col min="10950" max="10950" width="12.88671875" style="20" customWidth="1"/>
    <col min="10951" max="10952" width="6.109375" style="20" bestFit="1" customWidth="1"/>
    <col min="10953" max="10953" width="6.21875" style="20" bestFit="1" customWidth="1"/>
    <col min="10954" max="10955" width="6.109375" style="20" bestFit="1" customWidth="1"/>
    <col min="10956" max="10956" width="7.5546875" style="20" customWidth="1"/>
    <col min="10957" max="10957" width="10" style="20" customWidth="1"/>
    <col min="10958" max="11194" width="8.88671875" style="20"/>
    <col min="11195" max="11195" width="7" style="20" bestFit="1" customWidth="1"/>
    <col min="11196" max="11196" width="7.6640625" style="20" bestFit="1" customWidth="1"/>
    <col min="11197" max="11197" width="7.109375" style="20" bestFit="1" customWidth="1"/>
    <col min="11198" max="11198" width="12.44140625" style="20" bestFit="1" customWidth="1"/>
    <col min="11199" max="11199" width="7" style="20" bestFit="1" customWidth="1"/>
    <col min="11200" max="11200" width="6.109375" style="20" bestFit="1" customWidth="1"/>
    <col min="11201" max="11201" width="9.109375" style="20" bestFit="1" customWidth="1"/>
    <col min="11202" max="11202" width="11.109375" style="20" customWidth="1"/>
    <col min="11203" max="11203" width="9.109375" style="20" bestFit="1" customWidth="1"/>
    <col min="11204" max="11204" width="11" style="20" bestFit="1" customWidth="1"/>
    <col min="11205" max="11205" width="13" style="20" customWidth="1"/>
    <col min="11206" max="11206" width="12.88671875" style="20" customWidth="1"/>
    <col min="11207" max="11208" width="6.109375" style="20" bestFit="1" customWidth="1"/>
    <col min="11209" max="11209" width="6.21875" style="20" bestFit="1" customWidth="1"/>
    <col min="11210" max="11211" width="6.109375" style="20" bestFit="1" customWidth="1"/>
    <col min="11212" max="11212" width="7.5546875" style="20" customWidth="1"/>
    <col min="11213" max="11213" width="10" style="20" customWidth="1"/>
    <col min="11214" max="11450" width="8.88671875" style="20"/>
    <col min="11451" max="11451" width="7" style="20" bestFit="1" customWidth="1"/>
    <col min="11452" max="11452" width="7.6640625" style="20" bestFit="1" customWidth="1"/>
    <col min="11453" max="11453" width="7.109375" style="20" bestFit="1" customWidth="1"/>
    <col min="11454" max="11454" width="12.44140625" style="20" bestFit="1" customWidth="1"/>
    <col min="11455" max="11455" width="7" style="20" bestFit="1" customWidth="1"/>
    <col min="11456" max="11456" width="6.109375" style="20" bestFit="1" customWidth="1"/>
    <col min="11457" max="11457" width="9.109375" style="20" bestFit="1" customWidth="1"/>
    <col min="11458" max="11458" width="11.109375" style="20" customWidth="1"/>
    <col min="11459" max="11459" width="9.109375" style="20" bestFit="1" customWidth="1"/>
    <col min="11460" max="11460" width="11" style="20" bestFit="1" customWidth="1"/>
    <col min="11461" max="11461" width="13" style="20" customWidth="1"/>
    <col min="11462" max="11462" width="12.88671875" style="20" customWidth="1"/>
    <col min="11463" max="11464" width="6.109375" style="20" bestFit="1" customWidth="1"/>
    <col min="11465" max="11465" width="6.21875" style="20" bestFit="1" customWidth="1"/>
    <col min="11466" max="11467" width="6.109375" style="20" bestFit="1" customWidth="1"/>
    <col min="11468" max="11468" width="7.5546875" style="20" customWidth="1"/>
    <col min="11469" max="11469" width="10" style="20" customWidth="1"/>
    <col min="11470" max="11706" width="8.88671875" style="20"/>
    <col min="11707" max="11707" width="7" style="20" bestFit="1" customWidth="1"/>
    <col min="11708" max="11708" width="7.6640625" style="20" bestFit="1" customWidth="1"/>
    <col min="11709" max="11709" width="7.109375" style="20" bestFit="1" customWidth="1"/>
    <col min="11710" max="11710" width="12.44140625" style="20" bestFit="1" customWidth="1"/>
    <col min="11711" max="11711" width="7" style="20" bestFit="1" customWidth="1"/>
    <col min="11712" max="11712" width="6.109375" style="20" bestFit="1" customWidth="1"/>
    <col min="11713" max="11713" width="9.109375" style="20" bestFit="1" customWidth="1"/>
    <col min="11714" max="11714" width="11.109375" style="20" customWidth="1"/>
    <col min="11715" max="11715" width="9.109375" style="20" bestFit="1" customWidth="1"/>
    <col min="11716" max="11716" width="11" style="20" bestFit="1" customWidth="1"/>
    <col min="11717" max="11717" width="13" style="20" customWidth="1"/>
    <col min="11718" max="11718" width="12.88671875" style="20" customWidth="1"/>
    <col min="11719" max="11720" width="6.109375" style="20" bestFit="1" customWidth="1"/>
    <col min="11721" max="11721" width="6.21875" style="20" bestFit="1" customWidth="1"/>
    <col min="11722" max="11723" width="6.109375" style="20" bestFit="1" customWidth="1"/>
    <col min="11724" max="11724" width="7.5546875" style="20" customWidth="1"/>
    <col min="11725" max="11725" width="10" style="20" customWidth="1"/>
    <col min="11726" max="11962" width="8.88671875" style="20"/>
    <col min="11963" max="11963" width="7" style="20" bestFit="1" customWidth="1"/>
    <col min="11964" max="11964" width="7.6640625" style="20" bestFit="1" customWidth="1"/>
    <col min="11965" max="11965" width="7.109375" style="20" bestFit="1" customWidth="1"/>
    <col min="11966" max="11966" width="12.44140625" style="20" bestFit="1" customWidth="1"/>
    <col min="11967" max="11967" width="7" style="20" bestFit="1" customWidth="1"/>
    <col min="11968" max="11968" width="6.109375" style="20" bestFit="1" customWidth="1"/>
    <col min="11969" max="11969" width="9.109375" style="20" bestFit="1" customWidth="1"/>
    <col min="11970" max="11970" width="11.109375" style="20" customWidth="1"/>
    <col min="11971" max="11971" width="9.109375" style="20" bestFit="1" customWidth="1"/>
    <col min="11972" max="11972" width="11" style="20" bestFit="1" customWidth="1"/>
    <col min="11973" max="11973" width="13" style="20" customWidth="1"/>
    <col min="11974" max="11974" width="12.88671875" style="20" customWidth="1"/>
    <col min="11975" max="11976" width="6.109375" style="20" bestFit="1" customWidth="1"/>
    <col min="11977" max="11977" width="6.21875" style="20" bestFit="1" customWidth="1"/>
    <col min="11978" max="11979" width="6.109375" style="20" bestFit="1" customWidth="1"/>
    <col min="11980" max="11980" width="7.5546875" style="20" customWidth="1"/>
    <col min="11981" max="11981" width="10" style="20" customWidth="1"/>
    <col min="11982" max="12218" width="8.88671875" style="20"/>
    <col min="12219" max="12219" width="7" style="20" bestFit="1" customWidth="1"/>
    <col min="12220" max="12220" width="7.6640625" style="20" bestFit="1" customWidth="1"/>
    <col min="12221" max="12221" width="7.109375" style="20" bestFit="1" customWidth="1"/>
    <col min="12222" max="12222" width="12.44140625" style="20" bestFit="1" customWidth="1"/>
    <col min="12223" max="12223" width="7" style="20" bestFit="1" customWidth="1"/>
    <col min="12224" max="12224" width="6.109375" style="20" bestFit="1" customWidth="1"/>
    <col min="12225" max="12225" width="9.109375" style="20" bestFit="1" customWidth="1"/>
    <col min="12226" max="12226" width="11.109375" style="20" customWidth="1"/>
    <col min="12227" max="12227" width="9.109375" style="20" bestFit="1" customWidth="1"/>
    <col min="12228" max="12228" width="11" style="20" bestFit="1" customWidth="1"/>
    <col min="12229" max="12229" width="13" style="20" customWidth="1"/>
    <col min="12230" max="12230" width="12.88671875" style="20" customWidth="1"/>
    <col min="12231" max="12232" width="6.109375" style="20" bestFit="1" customWidth="1"/>
    <col min="12233" max="12233" width="6.21875" style="20" bestFit="1" customWidth="1"/>
    <col min="12234" max="12235" width="6.109375" style="20" bestFit="1" customWidth="1"/>
    <col min="12236" max="12236" width="7.5546875" style="20" customWidth="1"/>
    <col min="12237" max="12237" width="10" style="20" customWidth="1"/>
    <col min="12238" max="12474" width="8.88671875" style="20"/>
    <col min="12475" max="12475" width="7" style="20" bestFit="1" customWidth="1"/>
    <col min="12476" max="12476" width="7.6640625" style="20" bestFit="1" customWidth="1"/>
    <col min="12477" max="12477" width="7.109375" style="20" bestFit="1" customWidth="1"/>
    <col min="12478" max="12478" width="12.44140625" style="20" bestFit="1" customWidth="1"/>
    <col min="12479" max="12479" width="7" style="20" bestFit="1" customWidth="1"/>
    <col min="12480" max="12480" width="6.109375" style="20" bestFit="1" customWidth="1"/>
    <col min="12481" max="12481" width="9.109375" style="20" bestFit="1" customWidth="1"/>
    <col min="12482" max="12482" width="11.109375" style="20" customWidth="1"/>
    <col min="12483" max="12483" width="9.109375" style="20" bestFit="1" customWidth="1"/>
    <col min="12484" max="12484" width="11" style="20" bestFit="1" customWidth="1"/>
    <col min="12485" max="12485" width="13" style="20" customWidth="1"/>
    <col min="12486" max="12486" width="12.88671875" style="20" customWidth="1"/>
    <col min="12487" max="12488" width="6.109375" style="20" bestFit="1" customWidth="1"/>
    <col min="12489" max="12489" width="6.21875" style="20" bestFit="1" customWidth="1"/>
    <col min="12490" max="12491" width="6.109375" style="20" bestFit="1" customWidth="1"/>
    <col min="12492" max="12492" width="7.5546875" style="20" customWidth="1"/>
    <col min="12493" max="12493" width="10" style="20" customWidth="1"/>
    <col min="12494" max="12730" width="8.88671875" style="20"/>
    <col min="12731" max="12731" width="7" style="20" bestFit="1" customWidth="1"/>
    <col min="12732" max="12732" width="7.6640625" style="20" bestFit="1" customWidth="1"/>
    <col min="12733" max="12733" width="7.109375" style="20" bestFit="1" customWidth="1"/>
    <col min="12734" max="12734" width="12.44140625" style="20" bestFit="1" customWidth="1"/>
    <col min="12735" max="12735" width="7" style="20" bestFit="1" customWidth="1"/>
    <col min="12736" max="12736" width="6.109375" style="20" bestFit="1" customWidth="1"/>
    <col min="12737" max="12737" width="9.109375" style="20" bestFit="1" customWidth="1"/>
    <col min="12738" max="12738" width="11.109375" style="20" customWidth="1"/>
    <col min="12739" max="12739" width="9.109375" style="20" bestFit="1" customWidth="1"/>
    <col min="12740" max="12740" width="11" style="20" bestFit="1" customWidth="1"/>
    <col min="12741" max="12741" width="13" style="20" customWidth="1"/>
    <col min="12742" max="12742" width="12.88671875" style="20" customWidth="1"/>
    <col min="12743" max="12744" width="6.109375" style="20" bestFit="1" customWidth="1"/>
    <col min="12745" max="12745" width="6.21875" style="20" bestFit="1" customWidth="1"/>
    <col min="12746" max="12747" width="6.109375" style="20" bestFit="1" customWidth="1"/>
    <col min="12748" max="12748" width="7.5546875" style="20" customWidth="1"/>
    <col min="12749" max="12749" width="10" style="20" customWidth="1"/>
    <col min="12750" max="12986" width="8.88671875" style="20"/>
    <col min="12987" max="12987" width="7" style="20" bestFit="1" customWidth="1"/>
    <col min="12988" max="12988" width="7.6640625" style="20" bestFit="1" customWidth="1"/>
    <col min="12989" max="12989" width="7.109375" style="20" bestFit="1" customWidth="1"/>
    <col min="12990" max="12990" width="12.44140625" style="20" bestFit="1" customWidth="1"/>
    <col min="12991" max="12991" width="7" style="20" bestFit="1" customWidth="1"/>
    <col min="12992" max="12992" width="6.109375" style="20" bestFit="1" customWidth="1"/>
    <col min="12993" max="12993" width="9.109375" style="20" bestFit="1" customWidth="1"/>
    <col min="12994" max="12994" width="11.109375" style="20" customWidth="1"/>
    <col min="12995" max="12995" width="9.109375" style="20" bestFit="1" customWidth="1"/>
    <col min="12996" max="12996" width="11" style="20" bestFit="1" customWidth="1"/>
    <col min="12997" max="12997" width="13" style="20" customWidth="1"/>
    <col min="12998" max="12998" width="12.88671875" style="20" customWidth="1"/>
    <col min="12999" max="13000" width="6.109375" style="20" bestFit="1" customWidth="1"/>
    <col min="13001" max="13001" width="6.21875" style="20" bestFit="1" customWidth="1"/>
    <col min="13002" max="13003" width="6.109375" style="20" bestFit="1" customWidth="1"/>
    <col min="13004" max="13004" width="7.5546875" style="20" customWidth="1"/>
    <col min="13005" max="13005" width="10" style="20" customWidth="1"/>
    <col min="13006" max="13242" width="8.88671875" style="20"/>
    <col min="13243" max="13243" width="7" style="20" bestFit="1" customWidth="1"/>
    <col min="13244" max="13244" width="7.6640625" style="20" bestFit="1" customWidth="1"/>
    <col min="13245" max="13245" width="7.109375" style="20" bestFit="1" customWidth="1"/>
    <col min="13246" max="13246" width="12.44140625" style="20" bestFit="1" customWidth="1"/>
    <col min="13247" max="13247" width="7" style="20" bestFit="1" customWidth="1"/>
    <col min="13248" max="13248" width="6.109375" style="20" bestFit="1" customWidth="1"/>
    <col min="13249" max="13249" width="9.109375" style="20" bestFit="1" customWidth="1"/>
    <col min="13250" max="13250" width="11.109375" style="20" customWidth="1"/>
    <col min="13251" max="13251" width="9.109375" style="20" bestFit="1" customWidth="1"/>
    <col min="13252" max="13252" width="11" style="20" bestFit="1" customWidth="1"/>
    <col min="13253" max="13253" width="13" style="20" customWidth="1"/>
    <col min="13254" max="13254" width="12.88671875" style="20" customWidth="1"/>
    <col min="13255" max="13256" width="6.109375" style="20" bestFit="1" customWidth="1"/>
    <col min="13257" max="13257" width="6.21875" style="20" bestFit="1" customWidth="1"/>
    <col min="13258" max="13259" width="6.109375" style="20" bestFit="1" customWidth="1"/>
    <col min="13260" max="13260" width="7.5546875" style="20" customWidth="1"/>
    <col min="13261" max="13261" width="10" style="20" customWidth="1"/>
    <col min="13262" max="13498" width="8.88671875" style="20"/>
    <col min="13499" max="13499" width="7" style="20" bestFit="1" customWidth="1"/>
    <col min="13500" max="13500" width="7.6640625" style="20" bestFit="1" customWidth="1"/>
    <col min="13501" max="13501" width="7.109375" style="20" bestFit="1" customWidth="1"/>
    <col min="13502" max="13502" width="12.44140625" style="20" bestFit="1" customWidth="1"/>
    <col min="13503" max="13503" width="7" style="20" bestFit="1" customWidth="1"/>
    <col min="13504" max="13504" width="6.109375" style="20" bestFit="1" customWidth="1"/>
    <col min="13505" max="13505" width="9.109375" style="20" bestFit="1" customWidth="1"/>
    <col min="13506" max="13506" width="11.109375" style="20" customWidth="1"/>
    <col min="13507" max="13507" width="9.109375" style="20" bestFit="1" customWidth="1"/>
    <col min="13508" max="13508" width="11" style="20" bestFit="1" customWidth="1"/>
    <col min="13509" max="13509" width="13" style="20" customWidth="1"/>
    <col min="13510" max="13510" width="12.88671875" style="20" customWidth="1"/>
    <col min="13511" max="13512" width="6.109375" style="20" bestFit="1" customWidth="1"/>
    <col min="13513" max="13513" width="6.21875" style="20" bestFit="1" customWidth="1"/>
    <col min="13514" max="13515" width="6.109375" style="20" bestFit="1" customWidth="1"/>
    <col min="13516" max="13516" width="7.5546875" style="20" customWidth="1"/>
    <col min="13517" max="13517" width="10" style="20" customWidth="1"/>
    <col min="13518" max="13754" width="8.88671875" style="20"/>
    <col min="13755" max="13755" width="7" style="20" bestFit="1" customWidth="1"/>
    <col min="13756" max="13756" width="7.6640625" style="20" bestFit="1" customWidth="1"/>
    <col min="13757" max="13757" width="7.109375" style="20" bestFit="1" customWidth="1"/>
    <col min="13758" max="13758" width="12.44140625" style="20" bestFit="1" customWidth="1"/>
    <col min="13759" max="13759" width="7" style="20" bestFit="1" customWidth="1"/>
    <col min="13760" max="13760" width="6.109375" style="20" bestFit="1" customWidth="1"/>
    <col min="13761" max="13761" width="9.109375" style="20" bestFit="1" customWidth="1"/>
    <col min="13762" max="13762" width="11.109375" style="20" customWidth="1"/>
    <col min="13763" max="13763" width="9.109375" style="20" bestFit="1" customWidth="1"/>
    <col min="13764" max="13764" width="11" style="20" bestFit="1" customWidth="1"/>
    <col min="13765" max="13765" width="13" style="20" customWidth="1"/>
    <col min="13766" max="13766" width="12.88671875" style="20" customWidth="1"/>
    <col min="13767" max="13768" width="6.109375" style="20" bestFit="1" customWidth="1"/>
    <col min="13769" max="13769" width="6.21875" style="20" bestFit="1" customWidth="1"/>
    <col min="13770" max="13771" width="6.109375" style="20" bestFit="1" customWidth="1"/>
    <col min="13772" max="13772" width="7.5546875" style="20" customWidth="1"/>
    <col min="13773" max="13773" width="10" style="20" customWidth="1"/>
    <col min="13774" max="14010" width="8.88671875" style="20"/>
    <col min="14011" max="14011" width="7" style="20" bestFit="1" customWidth="1"/>
    <col min="14012" max="14012" width="7.6640625" style="20" bestFit="1" customWidth="1"/>
    <col min="14013" max="14013" width="7.109375" style="20" bestFit="1" customWidth="1"/>
    <col min="14014" max="14014" width="12.44140625" style="20" bestFit="1" customWidth="1"/>
    <col min="14015" max="14015" width="7" style="20" bestFit="1" customWidth="1"/>
    <col min="14016" max="14016" width="6.109375" style="20" bestFit="1" customWidth="1"/>
    <col min="14017" max="14017" width="9.109375" style="20" bestFit="1" customWidth="1"/>
    <col min="14018" max="14018" width="11.109375" style="20" customWidth="1"/>
    <col min="14019" max="14019" width="9.109375" style="20" bestFit="1" customWidth="1"/>
    <col min="14020" max="14020" width="11" style="20" bestFit="1" customWidth="1"/>
    <col min="14021" max="14021" width="13" style="20" customWidth="1"/>
    <col min="14022" max="14022" width="12.88671875" style="20" customWidth="1"/>
    <col min="14023" max="14024" width="6.109375" style="20" bestFit="1" customWidth="1"/>
    <col min="14025" max="14025" width="6.21875" style="20" bestFit="1" customWidth="1"/>
    <col min="14026" max="14027" width="6.109375" style="20" bestFit="1" customWidth="1"/>
    <col min="14028" max="14028" width="7.5546875" style="20" customWidth="1"/>
    <col min="14029" max="14029" width="10" style="20" customWidth="1"/>
    <col min="14030" max="14266" width="8.88671875" style="20"/>
    <col min="14267" max="14267" width="7" style="20" bestFit="1" customWidth="1"/>
    <col min="14268" max="14268" width="7.6640625" style="20" bestFit="1" customWidth="1"/>
    <col min="14269" max="14269" width="7.109375" style="20" bestFit="1" customWidth="1"/>
    <col min="14270" max="14270" width="12.44140625" style="20" bestFit="1" customWidth="1"/>
    <col min="14271" max="14271" width="7" style="20" bestFit="1" customWidth="1"/>
    <col min="14272" max="14272" width="6.109375" style="20" bestFit="1" customWidth="1"/>
    <col min="14273" max="14273" width="9.109375" style="20" bestFit="1" customWidth="1"/>
    <col min="14274" max="14274" width="11.109375" style="20" customWidth="1"/>
    <col min="14275" max="14275" width="9.109375" style="20" bestFit="1" customWidth="1"/>
    <col min="14276" max="14276" width="11" style="20" bestFit="1" customWidth="1"/>
    <col min="14277" max="14277" width="13" style="20" customWidth="1"/>
    <col min="14278" max="14278" width="12.88671875" style="20" customWidth="1"/>
    <col min="14279" max="14280" width="6.109375" style="20" bestFit="1" customWidth="1"/>
    <col min="14281" max="14281" width="6.21875" style="20" bestFit="1" customWidth="1"/>
    <col min="14282" max="14283" width="6.109375" style="20" bestFit="1" customWidth="1"/>
    <col min="14284" max="14284" width="7.5546875" style="20" customWidth="1"/>
    <col min="14285" max="14285" width="10" style="20" customWidth="1"/>
    <col min="14286" max="14522" width="8.88671875" style="20"/>
    <col min="14523" max="14523" width="7" style="20" bestFit="1" customWidth="1"/>
    <col min="14524" max="14524" width="7.6640625" style="20" bestFit="1" customWidth="1"/>
    <col min="14525" max="14525" width="7.109375" style="20" bestFit="1" customWidth="1"/>
    <col min="14526" max="14526" width="12.44140625" style="20" bestFit="1" customWidth="1"/>
    <col min="14527" max="14527" width="7" style="20" bestFit="1" customWidth="1"/>
    <col min="14528" max="14528" width="6.109375" style="20" bestFit="1" customWidth="1"/>
    <col min="14529" max="14529" width="9.109375" style="20" bestFit="1" customWidth="1"/>
    <col min="14530" max="14530" width="11.109375" style="20" customWidth="1"/>
    <col min="14531" max="14531" width="9.109375" style="20" bestFit="1" customWidth="1"/>
    <col min="14532" max="14532" width="11" style="20" bestFit="1" customWidth="1"/>
    <col min="14533" max="14533" width="13" style="20" customWidth="1"/>
    <col min="14534" max="14534" width="12.88671875" style="20" customWidth="1"/>
    <col min="14535" max="14536" width="6.109375" style="20" bestFit="1" customWidth="1"/>
    <col min="14537" max="14537" width="6.21875" style="20" bestFit="1" customWidth="1"/>
    <col min="14538" max="14539" width="6.109375" style="20" bestFit="1" customWidth="1"/>
    <col min="14540" max="14540" width="7.5546875" style="20" customWidth="1"/>
    <col min="14541" max="14541" width="10" style="20" customWidth="1"/>
    <col min="14542" max="14778" width="8.88671875" style="20"/>
    <col min="14779" max="14779" width="7" style="20" bestFit="1" customWidth="1"/>
    <col min="14780" max="14780" width="7.6640625" style="20" bestFit="1" customWidth="1"/>
    <col min="14781" max="14781" width="7.109375" style="20" bestFit="1" customWidth="1"/>
    <col min="14782" max="14782" width="12.44140625" style="20" bestFit="1" customWidth="1"/>
    <col min="14783" max="14783" width="7" style="20" bestFit="1" customWidth="1"/>
    <col min="14784" max="14784" width="6.109375" style="20" bestFit="1" customWidth="1"/>
    <col min="14785" max="14785" width="9.109375" style="20" bestFit="1" customWidth="1"/>
    <col min="14786" max="14786" width="11.109375" style="20" customWidth="1"/>
    <col min="14787" max="14787" width="9.109375" style="20" bestFit="1" customWidth="1"/>
    <col min="14788" max="14788" width="11" style="20" bestFit="1" customWidth="1"/>
    <col min="14789" max="14789" width="13" style="20" customWidth="1"/>
    <col min="14790" max="14790" width="12.88671875" style="20" customWidth="1"/>
    <col min="14791" max="14792" width="6.109375" style="20" bestFit="1" customWidth="1"/>
    <col min="14793" max="14793" width="6.21875" style="20" bestFit="1" customWidth="1"/>
    <col min="14794" max="14795" width="6.109375" style="20" bestFit="1" customWidth="1"/>
    <col min="14796" max="14796" width="7.5546875" style="20" customWidth="1"/>
    <col min="14797" max="14797" width="10" style="20" customWidth="1"/>
    <col min="14798" max="15034" width="8.88671875" style="20"/>
    <col min="15035" max="15035" width="7" style="20" bestFit="1" customWidth="1"/>
    <col min="15036" max="15036" width="7.6640625" style="20" bestFit="1" customWidth="1"/>
    <col min="15037" max="15037" width="7.109375" style="20" bestFit="1" customWidth="1"/>
    <col min="15038" max="15038" width="12.44140625" style="20" bestFit="1" customWidth="1"/>
    <col min="15039" max="15039" width="7" style="20" bestFit="1" customWidth="1"/>
    <col min="15040" max="15040" width="6.109375" style="20" bestFit="1" customWidth="1"/>
    <col min="15041" max="15041" width="9.109375" style="20" bestFit="1" customWidth="1"/>
    <col min="15042" max="15042" width="11.109375" style="20" customWidth="1"/>
    <col min="15043" max="15043" width="9.109375" style="20" bestFit="1" customWidth="1"/>
    <col min="15044" max="15044" width="11" style="20" bestFit="1" customWidth="1"/>
    <col min="15045" max="15045" width="13" style="20" customWidth="1"/>
    <col min="15046" max="15046" width="12.88671875" style="20" customWidth="1"/>
    <col min="15047" max="15048" width="6.109375" style="20" bestFit="1" customWidth="1"/>
    <col min="15049" max="15049" width="6.21875" style="20" bestFit="1" customWidth="1"/>
    <col min="15050" max="15051" width="6.109375" style="20" bestFit="1" customWidth="1"/>
    <col min="15052" max="15052" width="7.5546875" style="20" customWidth="1"/>
    <col min="15053" max="15053" width="10" style="20" customWidth="1"/>
    <col min="15054" max="15290" width="8.88671875" style="20"/>
    <col min="15291" max="15291" width="7" style="20" bestFit="1" customWidth="1"/>
    <col min="15292" max="15292" width="7.6640625" style="20" bestFit="1" customWidth="1"/>
    <col min="15293" max="15293" width="7.109375" style="20" bestFit="1" customWidth="1"/>
    <col min="15294" max="15294" width="12.44140625" style="20" bestFit="1" customWidth="1"/>
    <col min="15295" max="15295" width="7" style="20" bestFit="1" customWidth="1"/>
    <col min="15296" max="15296" width="6.109375" style="20" bestFit="1" customWidth="1"/>
    <col min="15297" max="15297" width="9.109375" style="20" bestFit="1" customWidth="1"/>
    <col min="15298" max="15298" width="11.109375" style="20" customWidth="1"/>
    <col min="15299" max="15299" width="9.109375" style="20" bestFit="1" customWidth="1"/>
    <col min="15300" max="15300" width="11" style="20" bestFit="1" customWidth="1"/>
    <col min="15301" max="15301" width="13" style="20" customWidth="1"/>
    <col min="15302" max="15302" width="12.88671875" style="20" customWidth="1"/>
    <col min="15303" max="15304" width="6.109375" style="20" bestFit="1" customWidth="1"/>
    <col min="15305" max="15305" width="6.21875" style="20" bestFit="1" customWidth="1"/>
    <col min="15306" max="15307" width="6.109375" style="20" bestFit="1" customWidth="1"/>
    <col min="15308" max="15308" width="7.5546875" style="20" customWidth="1"/>
    <col min="15309" max="15309" width="10" style="20" customWidth="1"/>
    <col min="15310" max="15546" width="8.88671875" style="20"/>
    <col min="15547" max="15547" width="7" style="20" bestFit="1" customWidth="1"/>
    <col min="15548" max="15548" width="7.6640625" style="20" bestFit="1" customWidth="1"/>
    <col min="15549" max="15549" width="7.109375" style="20" bestFit="1" customWidth="1"/>
    <col min="15550" max="15550" width="12.44140625" style="20" bestFit="1" customWidth="1"/>
    <col min="15551" max="15551" width="7" style="20" bestFit="1" customWidth="1"/>
    <col min="15552" max="15552" width="6.109375" style="20" bestFit="1" customWidth="1"/>
    <col min="15553" max="15553" width="9.109375" style="20" bestFit="1" customWidth="1"/>
    <col min="15554" max="15554" width="11.109375" style="20" customWidth="1"/>
    <col min="15555" max="15555" width="9.109375" style="20" bestFit="1" customWidth="1"/>
    <col min="15556" max="15556" width="11" style="20" bestFit="1" customWidth="1"/>
    <col min="15557" max="15557" width="13" style="20" customWidth="1"/>
    <col min="15558" max="15558" width="12.88671875" style="20" customWidth="1"/>
    <col min="15559" max="15560" width="6.109375" style="20" bestFit="1" customWidth="1"/>
    <col min="15561" max="15561" width="6.21875" style="20" bestFit="1" customWidth="1"/>
    <col min="15562" max="15563" width="6.109375" style="20" bestFit="1" customWidth="1"/>
    <col min="15564" max="15564" width="7.5546875" style="20" customWidth="1"/>
    <col min="15565" max="15565" width="10" style="20" customWidth="1"/>
    <col min="15566" max="15802" width="8.88671875" style="20"/>
    <col min="15803" max="15803" width="7" style="20" bestFit="1" customWidth="1"/>
    <col min="15804" max="15804" width="7.6640625" style="20" bestFit="1" customWidth="1"/>
    <col min="15805" max="15805" width="7.109375" style="20" bestFit="1" customWidth="1"/>
    <col min="15806" max="15806" width="12.44140625" style="20" bestFit="1" customWidth="1"/>
    <col min="15807" max="15807" width="7" style="20" bestFit="1" customWidth="1"/>
    <col min="15808" max="15808" width="6.109375" style="20" bestFit="1" customWidth="1"/>
    <col min="15809" max="15809" width="9.109375" style="20" bestFit="1" customWidth="1"/>
    <col min="15810" max="15810" width="11.109375" style="20" customWidth="1"/>
    <col min="15811" max="15811" width="9.109375" style="20" bestFit="1" customWidth="1"/>
    <col min="15812" max="15812" width="11" style="20" bestFit="1" customWidth="1"/>
    <col min="15813" max="15813" width="13" style="20" customWidth="1"/>
    <col min="15814" max="15814" width="12.88671875" style="20" customWidth="1"/>
    <col min="15815" max="15816" width="6.109375" style="20" bestFit="1" customWidth="1"/>
    <col min="15817" max="15817" width="6.21875" style="20" bestFit="1" customWidth="1"/>
    <col min="15818" max="15819" width="6.109375" style="20" bestFit="1" customWidth="1"/>
    <col min="15820" max="15820" width="7.5546875" style="20" customWidth="1"/>
    <col min="15821" max="15821" width="10" style="20" customWidth="1"/>
    <col min="15822" max="16058" width="8.88671875" style="20"/>
    <col min="16059" max="16059" width="7" style="20" bestFit="1" customWidth="1"/>
    <col min="16060" max="16060" width="7.6640625" style="20" bestFit="1" customWidth="1"/>
    <col min="16061" max="16061" width="7.109375" style="20" bestFit="1" customWidth="1"/>
    <col min="16062" max="16062" width="12.44140625" style="20" bestFit="1" customWidth="1"/>
    <col min="16063" max="16063" width="7" style="20" bestFit="1" customWidth="1"/>
    <col min="16064" max="16064" width="6.109375" style="20" bestFit="1" customWidth="1"/>
    <col min="16065" max="16065" width="9.109375" style="20" bestFit="1" customWidth="1"/>
    <col min="16066" max="16066" width="11.109375" style="20" customWidth="1"/>
    <col min="16067" max="16067" width="9.109375" style="20" bestFit="1" customWidth="1"/>
    <col min="16068" max="16068" width="11" style="20" bestFit="1" customWidth="1"/>
    <col min="16069" max="16069" width="13" style="20" customWidth="1"/>
    <col min="16070" max="16070" width="12.88671875" style="20" customWidth="1"/>
    <col min="16071" max="16072" width="6.109375" style="20" bestFit="1" customWidth="1"/>
    <col min="16073" max="16073" width="6.21875" style="20" bestFit="1" customWidth="1"/>
    <col min="16074" max="16075" width="6.109375" style="20" bestFit="1" customWidth="1"/>
    <col min="16076" max="16076" width="7.5546875" style="20" customWidth="1"/>
    <col min="16077" max="16077" width="10" style="20" customWidth="1"/>
    <col min="16078" max="16384" width="8.88671875" style="20"/>
  </cols>
  <sheetData>
    <row r="1" spans="1:5" ht="15.75">
      <c r="A1" s="18" t="s">
        <v>108</v>
      </c>
      <c r="B1" s="19" t="s">
        <v>109</v>
      </c>
      <c r="C1" s="19" t="s">
        <v>110</v>
      </c>
      <c r="D1" s="19" t="s">
        <v>111</v>
      </c>
      <c r="E1" s="19" t="s">
        <v>115</v>
      </c>
    </row>
    <row r="2" spans="1:5">
      <c r="A2" s="21">
        <v>1998</v>
      </c>
      <c r="B2" s="22">
        <v>1422.8</v>
      </c>
      <c r="C2" s="23">
        <v>4670.17</v>
      </c>
      <c r="D2" s="23">
        <v>1042.9100000000001</v>
      </c>
      <c r="E2" s="24">
        <f>SUM(B2:D2)</f>
        <v>7135.88</v>
      </c>
    </row>
    <row r="3" spans="1:5">
      <c r="A3" s="21">
        <v>1999</v>
      </c>
      <c r="B3" s="22">
        <v>2332.9899999999998</v>
      </c>
      <c r="C3" s="23">
        <v>7589.87</v>
      </c>
      <c r="D3" s="23">
        <v>1257.99</v>
      </c>
      <c r="E3" s="24">
        <f t="shared" ref="E3:E17" si="0">SUM(B3:D3)</f>
        <v>11180.85</v>
      </c>
    </row>
    <row r="4" spans="1:5">
      <c r="A4" s="21">
        <v>2000</v>
      </c>
      <c r="B4" s="22">
        <v>3055.24</v>
      </c>
      <c r="C4" s="23">
        <v>8389.25</v>
      </c>
      <c r="D4" s="23">
        <v>1612.28</v>
      </c>
      <c r="E4" s="24">
        <f t="shared" si="0"/>
        <v>13056.77</v>
      </c>
    </row>
    <row r="5" spans="1:5">
      <c r="A5" s="21">
        <v>2001</v>
      </c>
      <c r="B5" s="22">
        <v>4440.38</v>
      </c>
      <c r="C5" s="23">
        <v>10558.67</v>
      </c>
      <c r="D5" s="23">
        <v>2029.47</v>
      </c>
      <c r="E5" s="24">
        <f t="shared" si="0"/>
        <v>17028.52</v>
      </c>
    </row>
    <row r="6" spans="1:5">
      <c r="A6" s="21">
        <v>2002</v>
      </c>
      <c r="B6" s="22">
        <v>3125.18</v>
      </c>
      <c r="C6" s="23">
        <v>5712.11</v>
      </c>
      <c r="D6" s="23">
        <v>1064.27</v>
      </c>
      <c r="E6" s="24">
        <f t="shared" si="0"/>
        <v>9901.56</v>
      </c>
    </row>
    <row r="7" spans="1:5">
      <c r="A7" s="21">
        <v>2003</v>
      </c>
      <c r="B7" s="22">
        <v>6861.08</v>
      </c>
      <c r="C7" s="23">
        <v>18409.89</v>
      </c>
      <c r="D7" s="23">
        <v>3260.43</v>
      </c>
      <c r="E7" s="24">
        <f t="shared" si="0"/>
        <v>28531.4</v>
      </c>
    </row>
    <row r="8" spans="1:5">
      <c r="A8" s="21">
        <v>2004</v>
      </c>
      <c r="B8" s="22">
        <v>9847.89</v>
      </c>
      <c r="C8" s="23">
        <v>20260.54</v>
      </c>
      <c r="D8" s="23">
        <v>3731.5</v>
      </c>
      <c r="E8" s="24">
        <f t="shared" si="0"/>
        <v>33839.93</v>
      </c>
    </row>
    <row r="9" spans="1:5">
      <c r="A9" s="21">
        <v>2005</v>
      </c>
      <c r="B9" s="22">
        <v>8622.5400000000009</v>
      </c>
      <c r="C9" s="23">
        <v>21925</v>
      </c>
      <c r="D9" s="23">
        <v>3984</v>
      </c>
      <c r="E9" s="24">
        <f t="shared" si="0"/>
        <v>34531.54</v>
      </c>
    </row>
    <row r="10" spans="1:5">
      <c r="A10" s="21">
        <v>2006</v>
      </c>
      <c r="B10" s="22">
        <v>10832.27</v>
      </c>
      <c r="C10" s="23">
        <v>27678.799999999999</v>
      </c>
      <c r="D10" s="23">
        <v>4777.6499999999996</v>
      </c>
      <c r="E10" s="24">
        <f t="shared" si="0"/>
        <v>43288.72</v>
      </c>
    </row>
    <row r="11" spans="1:5">
      <c r="A11" s="21">
        <v>2007</v>
      </c>
      <c r="B11" s="22">
        <v>10700.38</v>
      </c>
      <c r="C11" s="23">
        <v>23325.51</v>
      </c>
      <c r="D11" s="23">
        <v>3879.09</v>
      </c>
      <c r="E11" s="24">
        <f t="shared" si="0"/>
        <v>37904.979999999996</v>
      </c>
    </row>
    <row r="12" spans="1:5">
      <c r="A12" s="21">
        <v>2008</v>
      </c>
      <c r="B12" s="22">
        <v>7143.9</v>
      </c>
      <c r="C12" s="23">
        <v>3032.62</v>
      </c>
      <c r="D12" s="23"/>
      <c r="E12" s="24">
        <f t="shared" si="0"/>
        <v>10176.52</v>
      </c>
    </row>
    <row r="13" spans="1:5">
      <c r="A13" s="21">
        <v>2009</v>
      </c>
      <c r="B13" s="22">
        <v>6400.57</v>
      </c>
      <c r="C13" s="23">
        <v>230.27</v>
      </c>
      <c r="D13" s="23"/>
      <c r="E13" s="24">
        <f t="shared" si="0"/>
        <v>6630.84</v>
      </c>
    </row>
    <row r="14" spans="1:5">
      <c r="A14" s="21">
        <v>2010</v>
      </c>
      <c r="B14" s="22">
        <v>5181.03</v>
      </c>
      <c r="C14" s="23">
        <v>1591.62</v>
      </c>
      <c r="D14" s="23">
        <v>263.70999999999998</v>
      </c>
      <c r="E14" s="24">
        <f t="shared" si="0"/>
        <v>7036.36</v>
      </c>
    </row>
    <row r="15" spans="1:5">
      <c r="A15" s="21">
        <v>2011</v>
      </c>
      <c r="B15" s="22">
        <v>665.77</v>
      </c>
      <c r="C15" s="23">
        <v>1205.6300000000001</v>
      </c>
      <c r="D15" s="23">
        <v>134.85</v>
      </c>
      <c r="E15" s="24">
        <f t="shared" si="0"/>
        <v>2006.25</v>
      </c>
    </row>
    <row r="16" spans="1:5">
      <c r="A16" s="21">
        <v>2012</v>
      </c>
      <c r="B16" s="22">
        <v>323.75</v>
      </c>
      <c r="C16" s="23">
        <v>328.83</v>
      </c>
      <c r="D16" s="23">
        <v>44.38</v>
      </c>
      <c r="E16" s="24">
        <f t="shared" si="0"/>
        <v>696.95999999999992</v>
      </c>
    </row>
    <row r="17" spans="1:5">
      <c r="A17" s="21">
        <v>2013</v>
      </c>
      <c r="B17" s="22">
        <v>71.599999999999994</v>
      </c>
      <c r="C17" s="23">
        <v>40.31</v>
      </c>
      <c r="D17" s="23">
        <v>7.75</v>
      </c>
      <c r="E17" s="24">
        <f t="shared" si="0"/>
        <v>119.66</v>
      </c>
    </row>
    <row r="18" spans="1:5" ht="15.75">
      <c r="A18" s="25"/>
      <c r="B18" s="26">
        <f>SUM(B2:B17)</f>
        <v>81027.37000000001</v>
      </c>
      <c r="C18" s="27">
        <f>SUM(C2:C17)</f>
        <v>154949.08999999997</v>
      </c>
      <c r="D18" s="27">
        <f>SUM(D2:D17)</f>
        <v>27090.28</v>
      </c>
      <c r="E18" s="28">
        <f>SUM(B18:D18)</f>
        <v>263066.74</v>
      </c>
    </row>
    <row r="19" spans="1:5" ht="15.75">
      <c r="D19" s="29">
        <f>C18+D18</f>
        <v>182039.36999999997</v>
      </c>
    </row>
    <row r="21" spans="1:5">
      <c r="A21" s="61" t="s">
        <v>112</v>
      </c>
      <c r="B21" s="61"/>
      <c r="C21" s="61"/>
      <c r="D21" s="61"/>
      <c r="E21" s="61"/>
    </row>
    <row r="22" spans="1:5">
      <c r="C22" s="30"/>
      <c r="D22" s="31"/>
    </row>
  </sheetData>
  <mergeCells count="1">
    <mergeCell ref="A21:E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>
      <pane ySplit="1" topLeftCell="A44" activePane="bottomLeft" state="frozen"/>
      <selection pane="bottomLeft" activeCell="B58" sqref="B58"/>
    </sheetView>
  </sheetViews>
  <sheetFormatPr defaultRowHeight="11.25"/>
  <cols>
    <col min="1" max="1" width="11.77734375" style="10" customWidth="1"/>
    <col min="2" max="16384" width="8.88671875" style="10"/>
  </cols>
  <sheetData>
    <row r="1" spans="1:3">
      <c r="A1" s="9"/>
      <c r="B1" s="9" t="s">
        <v>6</v>
      </c>
      <c r="C1" s="9" t="s">
        <v>7</v>
      </c>
    </row>
    <row r="2" spans="1:3">
      <c r="A2" s="9"/>
      <c r="B2" s="12"/>
      <c r="C2" s="9"/>
    </row>
    <row r="3" spans="1:3">
      <c r="A3" s="9"/>
      <c r="B3" s="12"/>
      <c r="C3" s="9"/>
    </row>
    <row r="4" spans="1:3">
      <c r="A4" s="9" t="s">
        <v>11</v>
      </c>
      <c r="B4" s="13">
        <v>359.72</v>
      </c>
      <c r="C4" s="11" t="s">
        <v>9</v>
      </c>
    </row>
    <row r="5" spans="1:3">
      <c r="A5" s="9"/>
      <c r="B5" s="13"/>
      <c r="C5" s="9"/>
    </row>
    <row r="6" spans="1:3">
      <c r="A6" s="9" t="s">
        <v>16</v>
      </c>
      <c r="B6" s="13">
        <v>364.25</v>
      </c>
      <c r="C6" s="9" t="s">
        <v>15</v>
      </c>
    </row>
    <row r="7" spans="1:3">
      <c r="A7" s="9" t="s">
        <v>14</v>
      </c>
      <c r="B7" s="13">
        <v>59.58</v>
      </c>
      <c r="C7" s="9" t="s">
        <v>18</v>
      </c>
    </row>
    <row r="8" spans="1:3">
      <c r="A8" s="9" t="s">
        <v>17</v>
      </c>
      <c r="B8" s="13">
        <v>197.44</v>
      </c>
      <c r="C8" s="9" t="s">
        <v>18</v>
      </c>
    </row>
    <row r="9" spans="1:3">
      <c r="A9" s="9" t="s">
        <v>10</v>
      </c>
      <c r="B9" s="13">
        <v>360.92</v>
      </c>
      <c r="C9" s="9" t="s">
        <v>19</v>
      </c>
    </row>
    <row r="10" spans="1:3">
      <c r="A10" s="9" t="s">
        <v>11</v>
      </c>
      <c r="B10" s="13">
        <v>344.76</v>
      </c>
      <c r="C10" s="9" t="s">
        <v>19</v>
      </c>
    </row>
    <row r="11" spans="1:3">
      <c r="A11" s="9" t="s">
        <v>12</v>
      </c>
      <c r="B11" s="13">
        <v>144.19999999999999</v>
      </c>
      <c r="C11" s="9" t="s">
        <v>19</v>
      </c>
    </row>
    <row r="12" spans="1:3">
      <c r="A12" s="9" t="s">
        <v>13</v>
      </c>
      <c r="B12" s="13">
        <v>441.18</v>
      </c>
      <c r="C12" s="9" t="s">
        <v>19</v>
      </c>
    </row>
    <row r="13" spans="1:3">
      <c r="A13" s="9"/>
      <c r="B13" s="14">
        <f>SUM(B6:B12)</f>
        <v>1912.3300000000002</v>
      </c>
      <c r="C13" s="9"/>
    </row>
    <row r="14" spans="1:3">
      <c r="A14" s="9" t="s">
        <v>20</v>
      </c>
      <c r="B14" s="13">
        <v>108.95</v>
      </c>
      <c r="C14" s="9" t="s">
        <v>21</v>
      </c>
    </row>
    <row r="15" spans="1:3">
      <c r="A15" s="9" t="s">
        <v>22</v>
      </c>
      <c r="B15" s="13">
        <v>248.91</v>
      </c>
      <c r="C15" s="9" t="s">
        <v>25</v>
      </c>
    </row>
    <row r="16" spans="1:3">
      <c r="A16" s="9" t="s">
        <v>23</v>
      </c>
      <c r="B16" s="13">
        <v>249.78</v>
      </c>
      <c r="C16" s="9" t="s">
        <v>25</v>
      </c>
    </row>
    <row r="17" spans="1:3">
      <c r="A17" s="9" t="s">
        <v>24</v>
      </c>
      <c r="B17" s="13">
        <v>120.76</v>
      </c>
      <c r="C17" s="9" t="s">
        <v>25</v>
      </c>
    </row>
    <row r="18" spans="1:3">
      <c r="A18" s="9" t="s">
        <v>26</v>
      </c>
      <c r="B18" s="13">
        <v>123.07</v>
      </c>
      <c r="C18" s="9" t="s">
        <v>27</v>
      </c>
    </row>
    <row r="19" spans="1:3">
      <c r="A19" s="9"/>
      <c r="B19" s="14">
        <f>SUM(B14:B18)</f>
        <v>851.47</v>
      </c>
      <c r="C19" s="9"/>
    </row>
    <row r="20" spans="1:3">
      <c r="A20" s="9" t="s">
        <v>28</v>
      </c>
      <c r="B20" s="13">
        <v>227.17</v>
      </c>
      <c r="C20" s="9" t="s">
        <v>29</v>
      </c>
    </row>
    <row r="21" spans="1:3">
      <c r="A21" s="9"/>
      <c r="B21" s="13"/>
      <c r="C21" s="9"/>
    </row>
    <row r="22" spans="1:3">
      <c r="A22" s="9" t="s">
        <v>31</v>
      </c>
      <c r="B22" s="13">
        <v>426</v>
      </c>
      <c r="C22" s="9" t="s">
        <v>35</v>
      </c>
    </row>
    <row r="23" spans="1:3">
      <c r="A23" s="9" t="s">
        <v>32</v>
      </c>
      <c r="B23" s="13">
        <v>381</v>
      </c>
      <c r="C23" s="9" t="s">
        <v>35</v>
      </c>
    </row>
    <row r="24" spans="1:3">
      <c r="A24" s="9" t="s">
        <v>33</v>
      </c>
      <c r="B24" s="13">
        <v>631</v>
      </c>
      <c r="C24" s="9" t="s">
        <v>35</v>
      </c>
    </row>
    <row r="25" spans="1:3">
      <c r="A25" s="9" t="s">
        <v>34</v>
      </c>
      <c r="B25" s="13">
        <v>357</v>
      </c>
      <c r="C25" s="9" t="s">
        <v>35</v>
      </c>
    </row>
    <row r="26" spans="1:3">
      <c r="A26" s="9" t="s">
        <v>36</v>
      </c>
      <c r="B26" s="13">
        <v>758</v>
      </c>
      <c r="C26" s="9" t="s">
        <v>41</v>
      </c>
    </row>
    <row r="27" spans="1:3">
      <c r="A27" s="9" t="s">
        <v>37</v>
      </c>
      <c r="B27" s="13">
        <v>431</v>
      </c>
      <c r="C27" s="9" t="s">
        <v>41</v>
      </c>
    </row>
    <row r="28" spans="1:3">
      <c r="A28" s="9" t="s">
        <v>38</v>
      </c>
      <c r="B28" s="13">
        <v>1115</v>
      </c>
      <c r="C28" s="9" t="s">
        <v>41</v>
      </c>
    </row>
    <row r="29" spans="1:3">
      <c r="A29" s="9" t="s">
        <v>39</v>
      </c>
      <c r="B29" s="13">
        <v>614</v>
      </c>
      <c r="C29" s="9" t="s">
        <v>41</v>
      </c>
    </row>
    <row r="30" spans="1:3">
      <c r="A30" s="9" t="s">
        <v>30</v>
      </c>
      <c r="B30" s="13">
        <v>899</v>
      </c>
      <c r="C30" s="9" t="s">
        <v>41</v>
      </c>
    </row>
    <row r="31" spans="1:3">
      <c r="A31" s="9" t="s">
        <v>40</v>
      </c>
      <c r="B31" s="13">
        <v>557</v>
      </c>
      <c r="C31" s="9" t="s">
        <v>41</v>
      </c>
    </row>
    <row r="32" spans="1:3">
      <c r="A32" s="9"/>
      <c r="B32" s="14">
        <f>SUM(B22:B31)</f>
        <v>6169</v>
      </c>
      <c r="C32" s="9"/>
    </row>
    <row r="33" spans="1:3">
      <c r="A33" s="9" t="s">
        <v>44</v>
      </c>
      <c r="B33" s="13">
        <v>115</v>
      </c>
      <c r="C33" s="9" t="s">
        <v>45</v>
      </c>
    </row>
    <row r="34" spans="1:3">
      <c r="A34" s="9" t="s">
        <v>46</v>
      </c>
      <c r="B34" s="13">
        <v>367</v>
      </c>
      <c r="C34" s="9" t="s">
        <v>47</v>
      </c>
    </row>
    <row r="35" spans="1:3">
      <c r="A35" s="9" t="s">
        <v>48</v>
      </c>
      <c r="B35" s="13">
        <v>382</v>
      </c>
      <c r="C35" s="9" t="s">
        <v>47</v>
      </c>
    </row>
    <row r="36" spans="1:3">
      <c r="A36" s="9" t="s">
        <v>49</v>
      </c>
      <c r="B36" s="13">
        <v>339</v>
      </c>
      <c r="C36" s="9" t="s">
        <v>47</v>
      </c>
    </row>
    <row r="37" spans="1:3">
      <c r="A37" s="9" t="s">
        <v>50</v>
      </c>
      <c r="B37" s="13">
        <v>230</v>
      </c>
      <c r="C37" s="9" t="s">
        <v>47</v>
      </c>
    </row>
    <row r="38" spans="1:3">
      <c r="A38" s="9" t="s">
        <v>51</v>
      </c>
      <c r="B38" s="13">
        <v>338</v>
      </c>
      <c r="C38" s="9" t="s">
        <v>47</v>
      </c>
    </row>
    <row r="39" spans="1:3">
      <c r="A39" s="9" t="s">
        <v>52</v>
      </c>
      <c r="B39" s="13">
        <v>366</v>
      </c>
      <c r="C39" s="9" t="s">
        <v>47</v>
      </c>
    </row>
    <row r="40" spans="1:3">
      <c r="A40" s="9" t="s">
        <v>53</v>
      </c>
      <c r="B40" s="13">
        <v>585</v>
      </c>
      <c r="C40" s="9" t="s">
        <v>47</v>
      </c>
    </row>
    <row r="41" spans="1:3">
      <c r="A41" s="9" t="s">
        <v>54</v>
      </c>
      <c r="B41" s="13">
        <v>537</v>
      </c>
      <c r="C41" s="9" t="s">
        <v>47</v>
      </c>
    </row>
    <row r="42" spans="1:3">
      <c r="A42" s="9" t="s">
        <v>55</v>
      </c>
      <c r="B42" s="13">
        <v>431</v>
      </c>
      <c r="C42" s="9" t="s">
        <v>47</v>
      </c>
    </row>
    <row r="43" spans="1:3">
      <c r="A43" s="9" t="s">
        <v>56</v>
      </c>
      <c r="B43" s="13">
        <v>761</v>
      </c>
      <c r="C43" s="9" t="s">
        <v>47</v>
      </c>
    </row>
    <row r="44" spans="1:3">
      <c r="A44" s="9" t="s">
        <v>57</v>
      </c>
      <c r="B44" s="13">
        <v>506</v>
      </c>
      <c r="C44" s="9" t="s">
        <v>47</v>
      </c>
    </row>
    <row r="45" spans="1:3">
      <c r="A45" s="9"/>
      <c r="B45" s="14">
        <f>SUM(B33:B44)</f>
        <v>4957</v>
      </c>
      <c r="C45" s="9"/>
    </row>
    <row r="46" spans="1:3">
      <c r="A46" s="9" t="s">
        <v>58</v>
      </c>
      <c r="B46" s="13">
        <v>234</v>
      </c>
      <c r="C46" s="9" t="s">
        <v>63</v>
      </c>
    </row>
    <row r="47" spans="1:3">
      <c r="A47" s="9" t="s">
        <v>59</v>
      </c>
      <c r="B47" s="13">
        <v>498</v>
      </c>
      <c r="C47" s="9" t="s">
        <v>63</v>
      </c>
    </row>
    <row r="48" spans="1:3">
      <c r="A48" s="9" t="s">
        <v>60</v>
      </c>
      <c r="B48" s="13">
        <v>66</v>
      </c>
      <c r="C48" s="9" t="s">
        <v>63</v>
      </c>
    </row>
    <row r="49" spans="1:3">
      <c r="A49" s="9" t="s">
        <v>61</v>
      </c>
      <c r="B49" s="13">
        <v>408</v>
      </c>
      <c r="C49" s="9" t="s">
        <v>63</v>
      </c>
    </row>
    <row r="50" spans="1:3">
      <c r="A50" s="9" t="s">
        <v>62</v>
      </c>
      <c r="B50" s="13">
        <v>595</v>
      </c>
      <c r="C50" s="9" t="s">
        <v>63</v>
      </c>
    </row>
    <row r="51" spans="1:3">
      <c r="A51" s="9" t="s">
        <v>64</v>
      </c>
      <c r="B51" s="13">
        <v>392</v>
      </c>
      <c r="C51" s="9" t="s">
        <v>66</v>
      </c>
    </row>
    <row r="52" spans="1:3">
      <c r="A52" s="9" t="s">
        <v>65</v>
      </c>
      <c r="B52" s="13">
        <v>435</v>
      </c>
      <c r="C52" s="9" t="s">
        <v>66</v>
      </c>
    </row>
    <row r="53" spans="1:3">
      <c r="A53" s="9"/>
      <c r="B53" s="14">
        <f>SUM(B46:B52)</f>
        <v>2628</v>
      </c>
      <c r="C53" s="9"/>
    </row>
    <row r="54" spans="1:3">
      <c r="A54" s="9"/>
      <c r="B54" s="13"/>
      <c r="C54" s="9"/>
    </row>
    <row r="55" spans="1:3">
      <c r="A55" s="9" t="s">
        <v>67</v>
      </c>
      <c r="B55" s="13">
        <v>367</v>
      </c>
      <c r="C55" s="9" t="s">
        <v>68</v>
      </c>
    </row>
    <row r="56" spans="1:3">
      <c r="A56" s="9"/>
      <c r="B56" s="13"/>
      <c r="C56" s="9"/>
    </row>
    <row r="57" spans="1:3">
      <c r="A57" s="9" t="s">
        <v>69</v>
      </c>
      <c r="B57" s="13">
        <v>10000</v>
      </c>
      <c r="C57" s="9" t="s">
        <v>70</v>
      </c>
    </row>
    <row r="58" spans="1:3">
      <c r="A58" s="9" t="s">
        <v>71</v>
      </c>
      <c r="B58" s="13">
        <v>13536</v>
      </c>
      <c r="C58" s="9" t="s">
        <v>72</v>
      </c>
    </row>
    <row r="59" spans="1:3">
      <c r="A59" s="9" t="s">
        <v>67</v>
      </c>
      <c r="B59" s="13">
        <v>75</v>
      </c>
      <c r="C59" s="9" t="s">
        <v>73</v>
      </c>
    </row>
    <row r="60" spans="1:3">
      <c r="A60" s="9" t="s">
        <v>67</v>
      </c>
      <c r="B60" s="13">
        <v>1090</v>
      </c>
      <c r="C60" s="9" t="s">
        <v>74</v>
      </c>
    </row>
    <row r="61" spans="1:3">
      <c r="A61" s="9"/>
      <c r="B61" s="14">
        <f>SUM(B57:B60)</f>
        <v>24701</v>
      </c>
      <c r="C61" s="9"/>
    </row>
    <row r="62" spans="1:3">
      <c r="A62" s="9" t="s">
        <v>71</v>
      </c>
      <c r="B62" s="13">
        <v>600</v>
      </c>
      <c r="C62" s="11" t="s">
        <v>76</v>
      </c>
    </row>
    <row r="63" spans="1:3">
      <c r="A63" s="9" t="s">
        <v>71</v>
      </c>
      <c r="B63" s="13">
        <v>740</v>
      </c>
      <c r="C63" s="11" t="s">
        <v>78</v>
      </c>
    </row>
    <row r="64" spans="1:3">
      <c r="A64" s="9"/>
      <c r="B64" s="14">
        <f>SUM(B62:B63)</f>
        <v>1340</v>
      </c>
      <c r="C64" s="9"/>
    </row>
    <row r="65" spans="1:3">
      <c r="A65" s="9" t="s">
        <v>71</v>
      </c>
      <c r="B65" s="13">
        <v>400</v>
      </c>
      <c r="C65" s="9" t="s">
        <v>80</v>
      </c>
    </row>
    <row r="66" spans="1:3">
      <c r="A66" s="9" t="s">
        <v>71</v>
      </c>
      <c r="B66" s="13">
        <v>400</v>
      </c>
      <c r="C66" s="9" t="s">
        <v>81</v>
      </c>
    </row>
    <row r="67" spans="1:3">
      <c r="A67" s="9" t="s">
        <v>71</v>
      </c>
      <c r="B67" s="13">
        <v>5211</v>
      </c>
      <c r="C67" s="9" t="s">
        <v>82</v>
      </c>
    </row>
    <row r="68" spans="1:3">
      <c r="A68" s="9" t="s">
        <v>83</v>
      </c>
      <c r="B68" s="13">
        <v>291</v>
      </c>
      <c r="C68" s="11" t="s">
        <v>82</v>
      </c>
    </row>
    <row r="69" spans="1:3">
      <c r="A69" s="9" t="s">
        <v>84</v>
      </c>
      <c r="B69" s="13">
        <v>467</v>
      </c>
      <c r="C69" s="11" t="s">
        <v>82</v>
      </c>
    </row>
    <row r="70" spans="1:3">
      <c r="A70" s="9" t="s">
        <v>79</v>
      </c>
      <c r="B70" s="13">
        <v>392</v>
      </c>
      <c r="C70" s="9"/>
    </row>
    <row r="71" spans="1:3">
      <c r="A71" s="9"/>
      <c r="B71" s="14">
        <f>SUM(B65:B70)</f>
        <v>7161</v>
      </c>
      <c r="C71" s="9"/>
    </row>
    <row r="72" spans="1:3">
      <c r="A72" s="9" t="s">
        <v>88</v>
      </c>
      <c r="B72" s="13">
        <v>3000</v>
      </c>
      <c r="C72" s="9" t="s">
        <v>89</v>
      </c>
    </row>
    <row r="73" spans="1:3">
      <c r="A73" s="9" t="s">
        <v>90</v>
      </c>
      <c r="B73" s="13">
        <v>8438</v>
      </c>
      <c r="C73" s="9" t="s">
        <v>91</v>
      </c>
    </row>
    <row r="74" spans="1:3">
      <c r="A74" s="9"/>
      <c r="B74" s="14">
        <f>SUM(B72:B73)</f>
        <v>11438</v>
      </c>
      <c r="C74" s="9"/>
    </row>
    <row r="75" spans="1:3">
      <c r="A75" s="9" t="s">
        <v>92</v>
      </c>
      <c r="B75" s="13">
        <v>8565</v>
      </c>
      <c r="C75" s="9"/>
    </row>
    <row r="76" spans="1:3">
      <c r="A76" s="9"/>
      <c r="B76" s="13"/>
      <c r="C76" s="9"/>
    </row>
    <row r="77" spans="1:3">
      <c r="A77" s="9" t="s">
        <v>71</v>
      </c>
      <c r="B77" s="13">
        <v>3169</v>
      </c>
      <c r="C77" s="9" t="s">
        <v>94</v>
      </c>
    </row>
    <row r="78" spans="1:3">
      <c r="A78" s="9" t="s">
        <v>71</v>
      </c>
      <c r="B78" s="13">
        <v>3169</v>
      </c>
      <c r="C78" s="9" t="s">
        <v>95</v>
      </c>
    </row>
    <row r="79" spans="1:3">
      <c r="A79" s="9" t="s">
        <v>71</v>
      </c>
      <c r="B79" s="13">
        <v>3169</v>
      </c>
      <c r="C79" s="9" t="s">
        <v>96</v>
      </c>
    </row>
    <row r="80" spans="1:3">
      <c r="A80" s="9"/>
      <c r="B80" s="14">
        <f>SUM(B77:B79)</f>
        <v>9507</v>
      </c>
      <c r="C80" s="9"/>
    </row>
    <row r="81" spans="1:3">
      <c r="A81" s="9" t="s">
        <v>71</v>
      </c>
      <c r="B81" s="13">
        <v>3170</v>
      </c>
      <c r="C81" s="9" t="s">
        <v>97</v>
      </c>
    </row>
    <row r="82" spans="1:3">
      <c r="A82" s="9" t="s">
        <v>71</v>
      </c>
      <c r="B82" s="13">
        <v>3170</v>
      </c>
      <c r="C82" s="9" t="s">
        <v>97</v>
      </c>
    </row>
    <row r="83" spans="1:3">
      <c r="A83" s="9"/>
      <c r="B83" s="14">
        <f>SUM(B81:B82)</f>
        <v>6340</v>
      </c>
      <c r="C83" s="9"/>
    </row>
    <row r="84" spans="1:3">
      <c r="A84" s="9" t="s">
        <v>71</v>
      </c>
      <c r="B84" s="13">
        <v>1450</v>
      </c>
      <c r="C84" s="9" t="s">
        <v>98</v>
      </c>
    </row>
    <row r="85" spans="1:3">
      <c r="A85" s="9" t="s">
        <v>71</v>
      </c>
      <c r="B85" s="13">
        <v>1050</v>
      </c>
      <c r="C85" s="9" t="s">
        <v>99</v>
      </c>
    </row>
    <row r="86" spans="1:3">
      <c r="A86" s="9" t="s">
        <v>71</v>
      </c>
      <c r="B86" s="13">
        <v>450</v>
      </c>
      <c r="C86" s="9" t="s">
        <v>100</v>
      </c>
    </row>
    <row r="87" spans="1:3">
      <c r="A87" s="9"/>
      <c r="B87" s="14">
        <f>SUM(B84:B86)</f>
        <v>2950</v>
      </c>
      <c r="C87" s="9"/>
    </row>
    <row r="88" spans="1:3">
      <c r="A88" s="9" t="s">
        <v>71</v>
      </c>
      <c r="B88" s="13">
        <v>3200</v>
      </c>
      <c r="C88" s="9" t="s">
        <v>101</v>
      </c>
    </row>
    <row r="89" spans="1:3">
      <c r="A89" s="9"/>
      <c r="B89" s="13"/>
      <c r="C89" s="9"/>
    </row>
    <row r="90" spans="1:3">
      <c r="A90" s="9" t="s">
        <v>71</v>
      </c>
      <c r="B90" s="13">
        <v>1121</v>
      </c>
      <c r="C90" s="9" t="s">
        <v>102</v>
      </c>
    </row>
    <row r="91" spans="1:3">
      <c r="A91" s="9" t="s">
        <v>71</v>
      </c>
      <c r="B91" s="13">
        <v>1122</v>
      </c>
      <c r="C91" s="9" t="s">
        <v>103</v>
      </c>
    </row>
    <row r="92" spans="1:3">
      <c r="A92" s="9" t="s">
        <v>71</v>
      </c>
      <c r="B92" s="13">
        <v>1125</v>
      </c>
      <c r="C92" s="9" t="s">
        <v>104</v>
      </c>
    </row>
    <row r="93" spans="1:3">
      <c r="A93" s="9" t="s">
        <v>71</v>
      </c>
      <c r="B93" s="13">
        <v>1130</v>
      </c>
      <c r="C93" s="9" t="s">
        <v>105</v>
      </c>
    </row>
    <row r="94" spans="1:3">
      <c r="A94" s="9" t="s">
        <v>71</v>
      </c>
      <c r="B94" s="13">
        <v>1130</v>
      </c>
      <c r="C94" s="9" t="s">
        <v>106</v>
      </c>
    </row>
    <row r="95" spans="1:3">
      <c r="A95" s="9" t="s">
        <v>71</v>
      </c>
      <c r="B95" s="13">
        <v>1130</v>
      </c>
      <c r="C95" s="9" t="s">
        <v>107</v>
      </c>
    </row>
    <row r="96" spans="1:3">
      <c r="A96" s="9"/>
      <c r="B96" s="14">
        <f>SUM(B90:B95)</f>
        <v>6758</v>
      </c>
      <c r="C96" s="9"/>
    </row>
    <row r="97" spans="1:3">
      <c r="A97" s="9"/>
      <c r="B97" s="13"/>
      <c r="C97" s="9"/>
    </row>
    <row r="98" spans="1:3">
      <c r="A98" s="9"/>
      <c r="B98" s="13"/>
      <c r="C98" s="9"/>
    </row>
    <row r="100" spans="1:3">
      <c r="A100" s="62" t="s">
        <v>113</v>
      </c>
      <c r="B100" s="62"/>
      <c r="C100" s="62"/>
    </row>
  </sheetData>
  <mergeCells count="1">
    <mergeCell ref="A100:C10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H5" sqref="H5"/>
    </sheetView>
  </sheetViews>
  <sheetFormatPr defaultRowHeight="15"/>
  <cols>
    <col min="1" max="5" width="8.88671875" style="20"/>
    <col min="6" max="6" width="11.44140625" style="20" bestFit="1" customWidth="1"/>
    <col min="7" max="16384" width="8.88671875" style="20"/>
  </cols>
  <sheetData>
    <row r="1" spans="1:6">
      <c r="A1" s="32"/>
      <c r="B1" s="32" t="s">
        <v>6</v>
      </c>
      <c r="C1" s="32" t="s">
        <v>7</v>
      </c>
      <c r="E1" s="64" t="s">
        <v>117</v>
      </c>
      <c r="F1" s="64"/>
    </row>
    <row r="2" spans="1:6">
      <c r="A2" s="32"/>
      <c r="B2" s="32"/>
      <c r="C2" s="33"/>
      <c r="E2" s="65" t="s">
        <v>118</v>
      </c>
      <c r="F2" s="65"/>
    </row>
    <row r="3" spans="1:6" ht="15.75">
      <c r="A3" s="32" t="s">
        <v>8</v>
      </c>
      <c r="B3" s="34">
        <v>60.87</v>
      </c>
      <c r="C3" s="33" t="s">
        <v>9</v>
      </c>
      <c r="E3" s="18" t="s">
        <v>108</v>
      </c>
      <c r="F3" s="19" t="s">
        <v>116</v>
      </c>
    </row>
    <row r="4" spans="1:6">
      <c r="A4" s="32" t="s">
        <v>10</v>
      </c>
      <c r="B4" s="34">
        <v>199.27</v>
      </c>
      <c r="C4" s="33" t="s">
        <v>9</v>
      </c>
      <c r="E4" s="21">
        <v>2000</v>
      </c>
      <c r="F4" s="22">
        <v>800</v>
      </c>
    </row>
    <row r="5" spans="1:6">
      <c r="A5" s="32" t="s">
        <v>12</v>
      </c>
      <c r="B5" s="34">
        <v>105.15</v>
      </c>
      <c r="C5" s="33" t="s">
        <v>9</v>
      </c>
      <c r="E5" s="21">
        <v>2001</v>
      </c>
      <c r="F5" s="22">
        <v>2400</v>
      </c>
    </row>
    <row r="6" spans="1:6">
      <c r="A6" s="32" t="s">
        <v>13</v>
      </c>
      <c r="B6" s="34">
        <v>345.86</v>
      </c>
      <c r="C6" s="33" t="s">
        <v>9</v>
      </c>
      <c r="E6" s="21">
        <v>2002</v>
      </c>
      <c r="F6" s="22">
        <v>2000</v>
      </c>
    </row>
    <row r="7" spans="1:6">
      <c r="A7" s="32"/>
      <c r="B7" s="35">
        <f>SUM(B3:B6)</f>
        <v>711.15</v>
      </c>
      <c r="C7" s="33"/>
      <c r="E7" s="21">
        <v>2003</v>
      </c>
      <c r="F7" s="22">
        <v>2150</v>
      </c>
    </row>
    <row r="8" spans="1:6">
      <c r="A8" s="32" t="s">
        <v>14</v>
      </c>
      <c r="B8" s="34">
        <v>45.42</v>
      </c>
      <c r="C8" s="33" t="s">
        <v>15</v>
      </c>
      <c r="E8" s="21">
        <v>2004</v>
      </c>
      <c r="F8" s="22">
        <v>3000</v>
      </c>
    </row>
    <row r="9" spans="1:6">
      <c r="A9" s="32"/>
      <c r="B9" s="34"/>
      <c r="C9" s="33"/>
      <c r="E9" s="21">
        <v>2005</v>
      </c>
      <c r="F9" s="22">
        <v>3000</v>
      </c>
    </row>
    <row r="10" spans="1:6">
      <c r="A10" s="32" t="s">
        <v>34</v>
      </c>
      <c r="B10" s="34">
        <v>359</v>
      </c>
      <c r="C10" s="33" t="s">
        <v>41</v>
      </c>
      <c r="E10" s="21">
        <v>2006</v>
      </c>
      <c r="F10" s="22">
        <v>3600</v>
      </c>
    </row>
    <row r="11" spans="1:6">
      <c r="A11" s="32" t="s">
        <v>31</v>
      </c>
      <c r="B11" s="34">
        <v>304</v>
      </c>
      <c r="C11" s="33" t="s">
        <v>41</v>
      </c>
      <c r="E11" s="21">
        <v>2007</v>
      </c>
      <c r="F11" s="22">
        <v>3600</v>
      </c>
    </row>
    <row r="12" spans="1:6">
      <c r="A12" s="32" t="s">
        <v>33</v>
      </c>
      <c r="B12" s="34">
        <v>418</v>
      </c>
      <c r="C12" s="33" t="s">
        <v>41</v>
      </c>
      <c r="E12" s="21">
        <v>2008</v>
      </c>
      <c r="F12" s="22">
        <v>300</v>
      </c>
    </row>
    <row r="13" spans="1:6">
      <c r="A13" s="32" t="s">
        <v>32</v>
      </c>
      <c r="B13" s="34">
        <v>242</v>
      </c>
      <c r="C13" s="33" t="s">
        <v>41</v>
      </c>
      <c r="E13" s="21">
        <v>2009</v>
      </c>
      <c r="F13" s="22">
        <v>4200</v>
      </c>
    </row>
    <row r="14" spans="1:6">
      <c r="A14" s="32" t="s">
        <v>39</v>
      </c>
      <c r="B14" s="34">
        <v>311</v>
      </c>
      <c r="C14" s="33" t="s">
        <v>41</v>
      </c>
      <c r="E14" s="21">
        <v>2010</v>
      </c>
      <c r="F14" s="22">
        <v>350</v>
      </c>
    </row>
    <row r="15" spans="1:6">
      <c r="A15" s="32" t="s">
        <v>42</v>
      </c>
      <c r="B15" s="34">
        <v>402</v>
      </c>
      <c r="C15" s="33" t="s">
        <v>41</v>
      </c>
      <c r="E15" s="21">
        <v>2011</v>
      </c>
      <c r="F15" s="22">
        <v>2800</v>
      </c>
    </row>
    <row r="16" spans="1:6">
      <c r="A16" s="32" t="s">
        <v>40</v>
      </c>
      <c r="B16" s="34">
        <v>392</v>
      </c>
      <c r="C16" s="33" t="s">
        <v>43</v>
      </c>
      <c r="E16" s="21">
        <v>2012</v>
      </c>
      <c r="F16" s="22">
        <v>4200</v>
      </c>
    </row>
    <row r="17" spans="1:6">
      <c r="A17" s="32" t="s">
        <v>36</v>
      </c>
      <c r="B17" s="34">
        <v>496</v>
      </c>
      <c r="C17" s="33" t="s">
        <v>43</v>
      </c>
      <c r="E17" s="21">
        <v>2013</v>
      </c>
      <c r="F17" s="22">
        <v>350</v>
      </c>
    </row>
    <row r="18" spans="1:6">
      <c r="A18" s="32" t="s">
        <v>38</v>
      </c>
      <c r="B18" s="34">
        <v>738</v>
      </c>
      <c r="C18" s="33" t="s">
        <v>43</v>
      </c>
      <c r="E18" s="21">
        <v>2014</v>
      </c>
      <c r="F18" s="22"/>
    </row>
    <row r="19" spans="1:6">
      <c r="A19" s="32" t="s">
        <v>37</v>
      </c>
      <c r="B19" s="34">
        <v>269</v>
      </c>
      <c r="C19" s="33" t="s">
        <v>43</v>
      </c>
      <c r="E19" s="21">
        <v>2015</v>
      </c>
      <c r="F19" s="22"/>
    </row>
    <row r="20" spans="1:6">
      <c r="A20" s="32"/>
      <c r="B20" s="35">
        <f>SUM(B10:B19)</f>
        <v>3931</v>
      </c>
      <c r="C20" s="33"/>
      <c r="E20" s="21">
        <v>2016</v>
      </c>
      <c r="F20" s="22"/>
    </row>
    <row r="21" spans="1:6" ht="15.75">
      <c r="A21" s="33" t="s">
        <v>75</v>
      </c>
      <c r="B21" s="34">
        <v>3342</v>
      </c>
      <c r="C21" s="33" t="s">
        <v>77</v>
      </c>
      <c r="E21" s="25"/>
      <c r="F21" s="26">
        <f>SUM(F4:F20)</f>
        <v>32750</v>
      </c>
    </row>
    <row r="22" spans="1:6">
      <c r="A22" s="32"/>
      <c r="B22" s="34"/>
      <c r="C22" s="33"/>
    </row>
    <row r="23" spans="1:6">
      <c r="A23" s="32" t="s">
        <v>83</v>
      </c>
      <c r="B23" s="34">
        <v>50</v>
      </c>
      <c r="C23" s="33" t="s">
        <v>82</v>
      </c>
    </row>
    <row r="24" spans="1:6">
      <c r="A24" s="32" t="s">
        <v>84</v>
      </c>
      <c r="B24" s="34">
        <v>125</v>
      </c>
      <c r="C24" s="33" t="s">
        <v>82</v>
      </c>
    </row>
    <row r="25" spans="1:6">
      <c r="A25" s="32" t="s">
        <v>85</v>
      </c>
      <c r="B25" s="34">
        <v>130</v>
      </c>
      <c r="C25" s="33" t="s">
        <v>82</v>
      </c>
    </row>
    <row r="26" spans="1:6">
      <c r="A26" s="32" t="s">
        <v>76</v>
      </c>
      <c r="B26" s="34">
        <v>40</v>
      </c>
      <c r="C26" s="33" t="s">
        <v>82</v>
      </c>
    </row>
    <row r="27" spans="1:6">
      <c r="A27" s="32" t="s">
        <v>87</v>
      </c>
      <c r="B27" s="34">
        <v>782</v>
      </c>
      <c r="C27" s="33" t="s">
        <v>86</v>
      </c>
    </row>
    <row r="28" spans="1:6">
      <c r="A28" s="32"/>
      <c r="B28" s="35">
        <f>SUM(B23:B27)</f>
        <v>1127</v>
      </c>
      <c r="C28" s="33"/>
    </row>
    <row r="29" spans="1:6">
      <c r="A29" s="32" t="s">
        <v>90</v>
      </c>
      <c r="B29" s="34">
        <v>8466</v>
      </c>
      <c r="C29" s="33" t="s">
        <v>91</v>
      </c>
    </row>
    <row r="30" spans="1:6">
      <c r="A30" s="32"/>
      <c r="B30" s="34"/>
      <c r="C30" s="33"/>
    </row>
    <row r="31" spans="1:6">
      <c r="A31" s="32" t="s">
        <v>92</v>
      </c>
      <c r="B31" s="34">
        <v>4406</v>
      </c>
      <c r="C31" s="33" t="s">
        <v>93</v>
      </c>
    </row>
    <row r="32" spans="1:6">
      <c r="A32" s="32"/>
      <c r="B32" s="34"/>
      <c r="C32" s="33"/>
    </row>
    <row r="33" spans="1:3">
      <c r="A33" s="32"/>
      <c r="B33" s="34"/>
      <c r="C33" s="33"/>
    </row>
    <row r="36" spans="1:3" ht="15.75">
      <c r="A36" s="63" t="s">
        <v>113</v>
      </c>
      <c r="B36" s="63"/>
      <c r="C36" s="63"/>
    </row>
  </sheetData>
  <mergeCells count="3">
    <mergeCell ref="A36:C36"/>
    <mergeCell ref="E1:F1"/>
    <mergeCell ref="E2:F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6"/>
  <sheetViews>
    <sheetView workbookViewId="0">
      <pane ySplit="5" topLeftCell="A126" activePane="bottomLeft" state="frozen"/>
      <selection pane="bottomLeft" activeCell="E15" sqref="E15"/>
    </sheetView>
  </sheetViews>
  <sheetFormatPr defaultRowHeight="15"/>
  <cols>
    <col min="1" max="1" width="9.88671875" style="20" bestFit="1" customWidth="1"/>
    <col min="2" max="2" width="12.44140625" style="20" bestFit="1" customWidth="1"/>
    <col min="3" max="3" width="15.109375" style="20" bestFit="1" customWidth="1"/>
    <col min="4" max="4" width="115.44140625" style="20" bestFit="1" customWidth="1"/>
    <col min="5" max="5" width="11.44140625" style="20" bestFit="1" customWidth="1"/>
    <col min="6" max="16384" width="8.88671875" style="20"/>
  </cols>
  <sheetData>
    <row r="1" spans="1:5" ht="15.75">
      <c r="A1" s="63" t="s">
        <v>170</v>
      </c>
      <c r="B1" s="63"/>
      <c r="C1" s="63"/>
      <c r="D1" s="37" t="s">
        <v>171</v>
      </c>
    </row>
    <row r="2" spans="1:5">
      <c r="A2" s="66" t="s">
        <v>120</v>
      </c>
      <c r="B2" s="66"/>
      <c r="C2" s="66"/>
    </row>
    <row r="3" spans="1:5">
      <c r="A3" s="66" t="s">
        <v>172</v>
      </c>
      <c r="B3" s="66"/>
      <c r="C3" s="66"/>
    </row>
    <row r="4" spans="1:5">
      <c r="A4" s="66" t="s">
        <v>173</v>
      </c>
      <c r="B4" s="66"/>
      <c r="C4" s="66"/>
    </row>
    <row r="5" spans="1:5" ht="15.75">
      <c r="A5" s="38" t="s">
        <v>123</v>
      </c>
      <c r="B5" s="38" t="s">
        <v>124</v>
      </c>
      <c r="C5" s="38" t="s">
        <v>125</v>
      </c>
    </row>
    <row r="6" spans="1:5">
      <c r="A6" s="39">
        <v>40817</v>
      </c>
      <c r="B6" s="40">
        <v>2823.64</v>
      </c>
      <c r="C6" s="40"/>
      <c r="D6" t="s">
        <v>204</v>
      </c>
    </row>
    <row r="7" spans="1:5">
      <c r="A7" s="39">
        <v>40909</v>
      </c>
      <c r="B7" s="40">
        <v>1904.95</v>
      </c>
      <c r="C7" s="40"/>
      <c r="D7" t="s">
        <v>206</v>
      </c>
    </row>
    <row r="8" spans="1:5">
      <c r="A8" s="39">
        <v>41000</v>
      </c>
      <c r="B8" s="40">
        <v>967.15</v>
      </c>
      <c r="C8" s="40"/>
      <c r="D8" s="56" t="s">
        <v>205</v>
      </c>
    </row>
    <row r="9" spans="1:5">
      <c r="A9" s="39">
        <v>41091</v>
      </c>
      <c r="B9" s="40">
        <v>761.81</v>
      </c>
      <c r="C9" s="40"/>
      <c r="D9" s="56" t="s">
        <v>207</v>
      </c>
    </row>
    <row r="10" spans="1:5">
      <c r="A10" s="39">
        <v>41183</v>
      </c>
      <c r="B10" s="40">
        <v>2096.58</v>
      </c>
      <c r="C10" s="40"/>
      <c r="D10" s="56" t="s">
        <v>208</v>
      </c>
    </row>
    <row r="11" spans="1:5">
      <c r="A11" s="39">
        <v>41275</v>
      </c>
      <c r="B11" s="40">
        <v>1294.48</v>
      </c>
      <c r="C11" s="40"/>
      <c r="D11" s="56" t="s">
        <v>209</v>
      </c>
    </row>
    <row r="12" spans="1:5">
      <c r="A12" s="39">
        <v>41365</v>
      </c>
      <c r="B12" s="40">
        <v>1597.3</v>
      </c>
      <c r="C12" s="40"/>
      <c r="D12" s="56" t="s">
        <v>70</v>
      </c>
    </row>
    <row r="13" spans="1:5">
      <c r="A13" s="39">
        <v>41456</v>
      </c>
      <c r="B13" s="40">
        <v>2530.11</v>
      </c>
      <c r="C13" s="40"/>
      <c r="D13" s="56" t="s">
        <v>210</v>
      </c>
    </row>
    <row r="14" spans="1:5">
      <c r="A14" s="39">
        <v>41548</v>
      </c>
      <c r="B14" s="40">
        <v>2151.38</v>
      </c>
      <c r="C14" s="40"/>
      <c r="D14" s="56" t="s">
        <v>72</v>
      </c>
    </row>
    <row r="15" spans="1:5" ht="15.75">
      <c r="A15" s="39">
        <v>41579</v>
      </c>
      <c r="B15" s="40"/>
      <c r="C15" s="40">
        <v>151.26</v>
      </c>
      <c r="D15" s="20" t="s">
        <v>174</v>
      </c>
      <c r="E15" s="47">
        <f>SUM(C13:C15)</f>
        <v>151.26</v>
      </c>
    </row>
    <row r="16" spans="1:5">
      <c r="A16" s="39">
        <v>41640</v>
      </c>
      <c r="B16" s="40">
        <v>2279.52</v>
      </c>
      <c r="C16" s="40"/>
      <c r="D16" s="56" t="s">
        <v>211</v>
      </c>
    </row>
    <row r="17" spans="1:5">
      <c r="A17" s="39">
        <v>41729</v>
      </c>
      <c r="B17" s="40"/>
      <c r="C17" s="40">
        <v>250</v>
      </c>
      <c r="D17" s="20" t="s">
        <v>148</v>
      </c>
    </row>
    <row r="18" spans="1:5">
      <c r="A18" s="39">
        <v>41730</v>
      </c>
      <c r="B18" s="40">
        <v>1983.33</v>
      </c>
      <c r="C18" s="40"/>
      <c r="D18" s="56" t="s">
        <v>212</v>
      </c>
    </row>
    <row r="19" spans="1:5">
      <c r="A19" s="39">
        <v>41757</v>
      </c>
      <c r="B19" s="40"/>
      <c r="C19" s="40">
        <v>1215.8900000000001</v>
      </c>
      <c r="D19" s="20" t="s">
        <v>148</v>
      </c>
    </row>
    <row r="20" spans="1:5">
      <c r="A20" s="39">
        <v>41796</v>
      </c>
      <c r="B20" s="40"/>
      <c r="C20" s="40">
        <v>400</v>
      </c>
      <c r="D20" s="20" t="s">
        <v>175</v>
      </c>
    </row>
    <row r="21" spans="1:5">
      <c r="A21" s="39">
        <v>41821</v>
      </c>
      <c r="B21" s="40">
        <v>1505.86</v>
      </c>
      <c r="C21" s="40"/>
      <c r="D21" t="s">
        <v>213</v>
      </c>
    </row>
    <row r="22" spans="1:5">
      <c r="A22" s="39">
        <v>41913</v>
      </c>
      <c r="B22" s="40">
        <v>3261.74</v>
      </c>
      <c r="C22" s="40"/>
      <c r="D22" t="s">
        <v>214</v>
      </c>
    </row>
    <row r="23" spans="1:5">
      <c r="A23" s="39">
        <v>41922</v>
      </c>
      <c r="B23" s="40"/>
      <c r="C23" s="40">
        <v>2254.0500000000002</v>
      </c>
      <c r="D23" s="20" t="s">
        <v>149</v>
      </c>
    </row>
    <row r="24" spans="1:5">
      <c r="A24" s="39">
        <v>41922</v>
      </c>
      <c r="B24" s="40"/>
      <c r="C24" s="40">
        <v>500</v>
      </c>
      <c r="D24" s="20" t="s">
        <v>176</v>
      </c>
    </row>
    <row r="25" spans="1:5">
      <c r="A25" s="39">
        <v>41969</v>
      </c>
      <c r="B25" s="40"/>
      <c r="C25" s="40">
        <v>444.12</v>
      </c>
      <c r="D25" s="20" t="s">
        <v>177</v>
      </c>
    </row>
    <row r="26" spans="1:5" ht="15.75">
      <c r="A26" s="39">
        <v>41988</v>
      </c>
      <c r="B26" s="40"/>
      <c r="C26" s="40">
        <v>444.12</v>
      </c>
      <c r="D26" s="20" t="s">
        <v>178</v>
      </c>
      <c r="E26" s="47">
        <f>SUM(C17:C26)</f>
        <v>5508.18</v>
      </c>
    </row>
    <row r="27" spans="1:5">
      <c r="A27" s="39">
        <v>42005</v>
      </c>
      <c r="B27" s="40">
        <v>4173.6499999999996</v>
      </c>
      <c r="C27" s="40"/>
      <c r="D27" s="20" t="s">
        <v>77</v>
      </c>
    </row>
    <row r="28" spans="1:5">
      <c r="A28" s="39">
        <v>42018</v>
      </c>
      <c r="B28" s="40"/>
      <c r="C28" s="40">
        <v>444.14</v>
      </c>
      <c r="D28" s="20" t="s">
        <v>178</v>
      </c>
    </row>
    <row r="29" spans="1:5">
      <c r="A29" s="39">
        <v>42052</v>
      </c>
      <c r="B29" s="40"/>
      <c r="C29" s="40">
        <v>444.12</v>
      </c>
      <c r="D29" s="20" t="s">
        <v>177</v>
      </c>
    </row>
    <row r="30" spans="1:5">
      <c r="A30" s="39">
        <v>42094</v>
      </c>
      <c r="B30" s="40"/>
      <c r="C30" s="40">
        <v>444.12</v>
      </c>
      <c r="D30" s="20" t="s">
        <v>177</v>
      </c>
    </row>
    <row r="31" spans="1:5">
      <c r="A31" s="39">
        <v>42095</v>
      </c>
      <c r="B31" s="40">
        <v>3702.87</v>
      </c>
      <c r="C31" s="40"/>
      <c r="D31" s="20" t="s">
        <v>80</v>
      </c>
    </row>
    <row r="32" spans="1:5">
      <c r="A32" s="39">
        <v>42160</v>
      </c>
      <c r="B32" s="40"/>
      <c r="C32" s="40">
        <v>250</v>
      </c>
      <c r="D32" s="20" t="s">
        <v>179</v>
      </c>
    </row>
    <row r="33" spans="1:5">
      <c r="A33" s="39">
        <v>42186</v>
      </c>
      <c r="B33" s="40">
        <v>2934.67</v>
      </c>
      <c r="C33" s="40"/>
      <c r="D33" s="20" t="s">
        <v>81</v>
      </c>
    </row>
    <row r="34" spans="1:5">
      <c r="A34" s="39">
        <v>42212</v>
      </c>
      <c r="B34" s="40"/>
      <c r="C34" s="40">
        <v>391.43</v>
      </c>
      <c r="D34" s="20" t="s">
        <v>71</v>
      </c>
    </row>
    <row r="35" spans="1:5">
      <c r="A35" s="39">
        <v>42223</v>
      </c>
      <c r="B35" s="40"/>
      <c r="C35" s="40">
        <v>391.43</v>
      </c>
      <c r="D35" s="20" t="s">
        <v>71</v>
      </c>
    </row>
    <row r="36" spans="1:5">
      <c r="A36" s="39">
        <v>42254</v>
      </c>
      <c r="B36" s="40"/>
      <c r="C36" s="40">
        <v>391.43</v>
      </c>
      <c r="D36" s="20" t="s">
        <v>71</v>
      </c>
    </row>
    <row r="37" spans="1:5">
      <c r="A37" s="39">
        <v>42278</v>
      </c>
      <c r="B37" s="40">
        <v>4421.46</v>
      </c>
      <c r="C37" s="40"/>
      <c r="D37" s="20" t="s">
        <v>215</v>
      </c>
    </row>
    <row r="38" spans="1:5">
      <c r="A38" s="39">
        <v>42288</v>
      </c>
      <c r="B38" s="40"/>
      <c r="C38" s="40">
        <v>391.43</v>
      </c>
      <c r="D38" s="20" t="s">
        <v>71</v>
      </c>
    </row>
    <row r="39" spans="1:5">
      <c r="A39" s="39">
        <v>42330</v>
      </c>
      <c r="B39" s="40"/>
      <c r="C39" s="40">
        <v>418.36</v>
      </c>
      <c r="D39" s="20" t="s">
        <v>71</v>
      </c>
    </row>
    <row r="40" spans="1:5" ht="15.75">
      <c r="A40" s="39">
        <v>42340</v>
      </c>
      <c r="B40" s="40"/>
      <c r="C40" s="40">
        <v>418.36</v>
      </c>
      <c r="D40" s="20" t="s">
        <v>71</v>
      </c>
      <c r="E40" s="47">
        <f>SUM(C27:C40)</f>
        <v>3984.82</v>
      </c>
    </row>
    <row r="41" spans="1:5">
      <c r="A41" s="39">
        <v>42370</v>
      </c>
      <c r="B41" s="40">
        <v>5279</v>
      </c>
      <c r="C41" s="40"/>
      <c r="D41" s="20" t="s">
        <v>82</v>
      </c>
    </row>
    <row r="42" spans="1:5">
      <c r="A42" s="39">
        <v>42412</v>
      </c>
      <c r="B42" s="24"/>
      <c r="C42" s="40">
        <v>420</v>
      </c>
      <c r="D42" s="20" t="s">
        <v>71</v>
      </c>
    </row>
    <row r="43" spans="1:5">
      <c r="A43" s="39">
        <v>42461</v>
      </c>
      <c r="B43" s="40">
        <v>1058.6099999999999</v>
      </c>
      <c r="C43" s="40"/>
      <c r="D43" s="20" t="s">
        <v>216</v>
      </c>
    </row>
    <row r="44" spans="1:5">
      <c r="A44" s="39">
        <v>42464</v>
      </c>
      <c r="B44" s="24"/>
      <c r="C44" s="40">
        <v>419.41</v>
      </c>
      <c r="D44" s="20" t="s">
        <v>71</v>
      </c>
    </row>
    <row r="45" spans="1:5" s="30" customFormat="1">
      <c r="A45" s="39">
        <v>42483</v>
      </c>
      <c r="B45" s="24"/>
      <c r="C45" s="40">
        <v>419.86</v>
      </c>
      <c r="D45" s="20" t="s">
        <v>71</v>
      </c>
    </row>
    <row r="46" spans="1:5" s="30" customFormat="1">
      <c r="A46" s="39">
        <v>42485</v>
      </c>
      <c r="B46" s="24"/>
      <c r="C46" s="40">
        <v>418.36</v>
      </c>
      <c r="D46" s="20" t="s">
        <v>71</v>
      </c>
    </row>
    <row r="47" spans="1:5" s="30" customFormat="1">
      <c r="A47" s="39">
        <v>42544</v>
      </c>
      <c r="B47" s="24"/>
      <c r="C47" s="40">
        <v>419.41</v>
      </c>
      <c r="D47" s="20" t="s">
        <v>71</v>
      </c>
    </row>
    <row r="48" spans="1:5">
      <c r="A48" s="39">
        <v>42551</v>
      </c>
      <c r="B48" s="24"/>
      <c r="C48" s="40">
        <v>418.36</v>
      </c>
      <c r="D48" s="20" t="s">
        <v>71</v>
      </c>
    </row>
    <row r="49" spans="1:5">
      <c r="A49" s="39">
        <v>42552</v>
      </c>
      <c r="B49" s="40">
        <v>6245.15</v>
      </c>
      <c r="C49" s="40"/>
      <c r="D49" s="20" t="s">
        <v>217</v>
      </c>
    </row>
    <row r="50" spans="1:5">
      <c r="A50" s="39">
        <v>42564</v>
      </c>
      <c r="B50" s="24"/>
      <c r="C50" s="40">
        <v>418.36</v>
      </c>
      <c r="D50" s="20" t="s">
        <v>71</v>
      </c>
    </row>
    <row r="51" spans="1:5">
      <c r="A51" s="39">
        <v>42588</v>
      </c>
      <c r="B51" s="24"/>
      <c r="C51" s="40">
        <v>418.36</v>
      </c>
      <c r="D51" s="20" t="s">
        <v>71</v>
      </c>
    </row>
    <row r="52" spans="1:5">
      <c r="A52" s="39">
        <v>42644</v>
      </c>
      <c r="B52" s="40">
        <v>6838.79</v>
      </c>
      <c r="C52" s="40"/>
      <c r="D52" s="20" t="s">
        <v>218</v>
      </c>
    </row>
    <row r="53" spans="1:5" ht="15.75">
      <c r="A53" s="39">
        <v>42716</v>
      </c>
      <c r="B53" s="24"/>
      <c r="C53" s="40">
        <v>418.36</v>
      </c>
      <c r="D53" s="20" t="s">
        <v>71</v>
      </c>
      <c r="E53" s="47">
        <f>SUM(C42:C53)</f>
        <v>3770.4800000000005</v>
      </c>
    </row>
    <row r="54" spans="1:5">
      <c r="A54" s="39">
        <v>42736</v>
      </c>
      <c r="B54" s="24">
        <v>5802.51</v>
      </c>
      <c r="C54" s="40"/>
      <c r="D54" s="20" t="s">
        <v>219</v>
      </c>
    </row>
    <row r="55" spans="1:5">
      <c r="A55" s="39">
        <v>42826</v>
      </c>
      <c r="B55" s="24">
        <v>2958.42</v>
      </c>
      <c r="C55" s="40"/>
      <c r="D55" s="20" t="s">
        <v>220</v>
      </c>
    </row>
    <row r="56" spans="1:5">
      <c r="A56" s="39">
        <v>42917</v>
      </c>
      <c r="B56" s="24">
        <v>2805.48</v>
      </c>
      <c r="C56" s="40"/>
      <c r="D56" s="20" t="s">
        <v>221</v>
      </c>
    </row>
    <row r="57" spans="1:5">
      <c r="A57" s="39">
        <v>43009</v>
      </c>
      <c r="B57" s="24">
        <v>3180</v>
      </c>
      <c r="C57" s="40"/>
      <c r="D57" s="20" t="s">
        <v>222</v>
      </c>
    </row>
    <row r="58" spans="1:5">
      <c r="A58" s="39">
        <v>43032</v>
      </c>
      <c r="B58" s="24"/>
      <c r="C58" s="40">
        <v>1233.8499999999999</v>
      </c>
      <c r="D58" s="57" t="s">
        <v>180</v>
      </c>
    </row>
    <row r="59" spans="1:5">
      <c r="A59" s="39">
        <v>43068</v>
      </c>
      <c r="B59" s="24"/>
      <c r="C59" s="40">
        <v>911.97</v>
      </c>
      <c r="D59" s="57" t="s">
        <v>180</v>
      </c>
    </row>
    <row r="60" spans="1:5">
      <c r="A60" s="39">
        <v>43045</v>
      </c>
      <c r="B60" s="24"/>
      <c r="C60" s="40">
        <v>4542.84</v>
      </c>
      <c r="D60" s="44" t="s">
        <v>181</v>
      </c>
    </row>
    <row r="61" spans="1:5">
      <c r="A61" s="39">
        <v>43098</v>
      </c>
      <c r="B61" s="24"/>
      <c r="C61" s="40">
        <v>1072.9100000000001</v>
      </c>
      <c r="D61" s="57" t="s">
        <v>180</v>
      </c>
    </row>
    <row r="62" spans="1:5" ht="15.75">
      <c r="A62" s="39" t="s">
        <v>182</v>
      </c>
      <c r="B62" s="24"/>
      <c r="C62" s="40">
        <v>50</v>
      </c>
      <c r="D62" s="44" t="s">
        <v>183</v>
      </c>
      <c r="E62" s="47">
        <f>SUM(C56:C62)</f>
        <v>7811.57</v>
      </c>
    </row>
    <row r="63" spans="1:5">
      <c r="A63" s="39">
        <v>43101</v>
      </c>
      <c r="B63" s="24">
        <v>2141.31</v>
      </c>
      <c r="C63" s="40"/>
      <c r="D63" s="44" t="s">
        <v>223</v>
      </c>
    </row>
    <row r="64" spans="1:5">
      <c r="A64" s="39">
        <v>43105</v>
      </c>
      <c r="B64" s="40"/>
      <c r="C64" s="40">
        <v>1072.9100000000001</v>
      </c>
      <c r="D64" s="44" t="s">
        <v>180</v>
      </c>
    </row>
    <row r="65" spans="1:5">
      <c r="A65" s="39">
        <v>43159</v>
      </c>
      <c r="B65" s="40"/>
      <c r="C65" s="40">
        <v>1073</v>
      </c>
      <c r="D65" s="44" t="s">
        <v>180</v>
      </c>
    </row>
    <row r="66" spans="1:5">
      <c r="A66" s="39">
        <v>43191</v>
      </c>
      <c r="B66" s="40">
        <v>4503.75</v>
      </c>
      <c r="C66" s="40"/>
      <c r="D66" s="44" t="s">
        <v>224</v>
      </c>
    </row>
    <row r="67" spans="1:5">
      <c r="A67" s="39">
        <v>43282</v>
      </c>
      <c r="B67" s="40">
        <v>4327.4399999999996</v>
      </c>
      <c r="C67" s="40"/>
      <c r="D67" s="44" t="s">
        <v>225</v>
      </c>
    </row>
    <row r="68" spans="1:5">
      <c r="A68" s="39">
        <v>43288</v>
      </c>
      <c r="B68" s="40"/>
      <c r="C68" s="40">
        <v>4692</v>
      </c>
      <c r="D68" s="30" t="s">
        <v>184</v>
      </c>
    </row>
    <row r="69" spans="1:5">
      <c r="A69" s="39">
        <v>43320</v>
      </c>
      <c r="B69" s="40"/>
      <c r="C69" s="40">
        <v>4392</v>
      </c>
      <c r="D69" s="20" t="s">
        <v>184</v>
      </c>
    </row>
    <row r="70" spans="1:5">
      <c r="A70" s="39">
        <v>43352</v>
      </c>
      <c r="B70" s="40"/>
      <c r="C70" s="40">
        <v>7249</v>
      </c>
      <c r="D70" s="20" t="s">
        <v>184</v>
      </c>
    </row>
    <row r="71" spans="1:5">
      <c r="A71" s="39">
        <v>43374</v>
      </c>
      <c r="B71" s="40">
        <v>4624</v>
      </c>
      <c r="C71" s="40"/>
      <c r="D71" s="20" t="s">
        <v>226</v>
      </c>
    </row>
    <row r="72" spans="1:5">
      <c r="A72" s="39">
        <v>43383</v>
      </c>
      <c r="B72" s="40"/>
      <c r="C72" s="40">
        <v>4363</v>
      </c>
      <c r="D72" s="20" t="s">
        <v>184</v>
      </c>
    </row>
    <row r="73" spans="1:5">
      <c r="A73" s="39">
        <v>43415</v>
      </c>
      <c r="B73" s="40"/>
      <c r="C73" s="54">
        <v>0.01</v>
      </c>
      <c r="D73" s="20" t="s">
        <v>184</v>
      </c>
    </row>
    <row r="74" spans="1:5" ht="15.75">
      <c r="A74" s="39">
        <v>43446</v>
      </c>
      <c r="B74" s="40"/>
      <c r="C74" s="54">
        <v>0.01</v>
      </c>
      <c r="D74" s="20" t="s">
        <v>184</v>
      </c>
      <c r="E74" s="47">
        <f>SUM(C64:C74)</f>
        <v>22841.929999999997</v>
      </c>
    </row>
    <row r="75" spans="1:5">
      <c r="A75" s="39">
        <v>43466</v>
      </c>
      <c r="B75" s="40">
        <v>5342.33</v>
      </c>
      <c r="C75" s="40"/>
      <c r="D75" s="20" t="s">
        <v>227</v>
      </c>
    </row>
    <row r="76" spans="1:5">
      <c r="A76" s="33">
        <v>43556</v>
      </c>
      <c r="B76" s="40">
        <v>4741.7</v>
      </c>
      <c r="C76" s="40"/>
      <c r="D76" s="20" t="s">
        <v>228</v>
      </c>
    </row>
    <row r="77" spans="1:5">
      <c r="A77" s="33">
        <v>43647</v>
      </c>
      <c r="B77" s="40">
        <v>3932.86</v>
      </c>
      <c r="C77" s="40"/>
      <c r="D77" s="20" t="s">
        <v>229</v>
      </c>
    </row>
    <row r="78" spans="1:5">
      <c r="A78" s="33">
        <v>43739</v>
      </c>
      <c r="B78" s="40">
        <v>5076.5</v>
      </c>
      <c r="C78" s="40"/>
      <c r="D78" s="20" t="s">
        <v>230</v>
      </c>
    </row>
    <row r="79" spans="1:5">
      <c r="A79" s="33">
        <v>43748</v>
      </c>
      <c r="B79" s="40"/>
      <c r="C79" s="40">
        <v>1469.06</v>
      </c>
      <c r="D79" s="30" t="s">
        <v>185</v>
      </c>
    </row>
    <row r="80" spans="1:5" ht="15.75">
      <c r="A80" s="33">
        <v>43798</v>
      </c>
      <c r="B80" s="40"/>
      <c r="C80" s="40">
        <v>1469.06</v>
      </c>
      <c r="D80" s="30" t="s">
        <v>186</v>
      </c>
      <c r="E80" s="47">
        <f>SUM(C75:C80)</f>
        <v>2938.12</v>
      </c>
    </row>
    <row r="81" spans="1:5">
      <c r="A81" s="33">
        <v>43831</v>
      </c>
      <c r="B81" s="40">
        <v>5715.06</v>
      </c>
      <c r="C81" s="40"/>
      <c r="D81" s="30" t="s">
        <v>231</v>
      </c>
    </row>
    <row r="82" spans="1:5">
      <c r="A82" s="33">
        <v>43922</v>
      </c>
      <c r="B82" s="40">
        <v>3646.05</v>
      </c>
      <c r="C82" s="40"/>
      <c r="D82" s="30" t="s">
        <v>232</v>
      </c>
    </row>
    <row r="83" spans="1:5" ht="15.75">
      <c r="A83" s="33">
        <v>43988</v>
      </c>
      <c r="B83" s="40"/>
      <c r="C83" s="40">
        <v>5800</v>
      </c>
      <c r="D83" s="30" t="s">
        <v>187</v>
      </c>
      <c r="E83" s="47">
        <f>SUM(C82:C83)</f>
        <v>5800</v>
      </c>
    </row>
    <row r="84" spans="1:5">
      <c r="A84" s="33">
        <v>44013</v>
      </c>
      <c r="B84" s="40">
        <v>2656.87</v>
      </c>
      <c r="C84" s="40"/>
      <c r="D84" s="30" t="s">
        <v>97</v>
      </c>
    </row>
    <row r="85" spans="1:5">
      <c r="A85" s="33">
        <v>44105</v>
      </c>
      <c r="B85" s="40">
        <v>4342.05</v>
      </c>
      <c r="C85" s="40"/>
      <c r="D85" s="30" t="s">
        <v>233</v>
      </c>
    </row>
    <row r="86" spans="1:5" ht="15.75">
      <c r="A86" s="33">
        <v>44197</v>
      </c>
      <c r="B86" s="40">
        <v>4619.17</v>
      </c>
      <c r="C86" s="40"/>
      <c r="D86" s="30" t="s">
        <v>234</v>
      </c>
      <c r="E86" s="53"/>
    </row>
    <row r="87" spans="1:5">
      <c r="A87" s="33">
        <v>44287</v>
      </c>
      <c r="B87" s="2">
        <v>1786.07</v>
      </c>
      <c r="C87" s="40"/>
      <c r="D87" s="30" t="s">
        <v>235</v>
      </c>
    </row>
    <row r="88" spans="1:5">
      <c r="A88" s="33">
        <v>44378</v>
      </c>
      <c r="B88" s="2">
        <v>7325.71</v>
      </c>
      <c r="C88" s="40"/>
      <c r="D88" s="30" t="s">
        <v>236</v>
      </c>
    </row>
    <row r="89" spans="1:5">
      <c r="A89" s="33">
        <v>44384</v>
      </c>
      <c r="B89" s="2"/>
      <c r="C89" s="54">
        <v>200</v>
      </c>
      <c r="D89" s="30" t="s">
        <v>188</v>
      </c>
    </row>
    <row r="90" spans="1:5">
      <c r="A90" s="33">
        <v>44384</v>
      </c>
      <c r="B90" s="2"/>
      <c r="C90" s="54">
        <v>970</v>
      </c>
      <c r="D90" s="20" t="s">
        <v>188</v>
      </c>
    </row>
    <row r="91" spans="1:5">
      <c r="A91" s="33">
        <v>44390</v>
      </c>
      <c r="B91" s="2"/>
      <c r="C91" s="40">
        <v>954.62</v>
      </c>
      <c r="D91" s="55" t="s">
        <v>189</v>
      </c>
    </row>
    <row r="92" spans="1:5">
      <c r="A92" s="39">
        <v>44393</v>
      </c>
      <c r="B92" s="2"/>
      <c r="C92" s="40">
        <v>106.1</v>
      </c>
      <c r="D92" s="30" t="s">
        <v>190</v>
      </c>
    </row>
    <row r="93" spans="1:5">
      <c r="A93" s="33">
        <v>44400</v>
      </c>
      <c r="B93" s="2"/>
      <c r="C93" s="40">
        <v>177.1</v>
      </c>
      <c r="D93" s="20" t="s">
        <v>191</v>
      </c>
    </row>
    <row r="94" spans="1:5">
      <c r="A94" s="33">
        <v>44404</v>
      </c>
      <c r="B94" s="2"/>
      <c r="C94" s="40">
        <v>1836.95</v>
      </c>
      <c r="D94" s="20" t="s">
        <v>191</v>
      </c>
    </row>
    <row r="95" spans="1:5">
      <c r="A95" s="33">
        <v>44405</v>
      </c>
      <c r="B95" s="2"/>
      <c r="C95" s="40">
        <v>364.3</v>
      </c>
      <c r="D95" s="20" t="s">
        <v>191</v>
      </c>
    </row>
    <row r="96" spans="1:5">
      <c r="A96" s="33">
        <v>44421</v>
      </c>
      <c r="B96" s="2"/>
      <c r="C96" s="40">
        <v>803.36</v>
      </c>
      <c r="D96" s="20" t="s">
        <v>191</v>
      </c>
    </row>
    <row r="97" spans="1:5">
      <c r="A97" s="33">
        <v>44416</v>
      </c>
      <c r="B97" s="2"/>
      <c r="C97" s="54">
        <v>532</v>
      </c>
      <c r="D97" s="30" t="s">
        <v>192</v>
      </c>
    </row>
    <row r="98" spans="1:5">
      <c r="A98" s="33">
        <v>44416</v>
      </c>
      <c r="B98" s="2"/>
      <c r="C98" s="54">
        <v>430</v>
      </c>
      <c r="D98" s="20" t="s">
        <v>192</v>
      </c>
    </row>
    <row r="99" spans="1:5">
      <c r="A99" s="33">
        <v>44416</v>
      </c>
      <c r="B99" s="2"/>
      <c r="C99" s="54">
        <v>9</v>
      </c>
      <c r="D99" s="20" t="s">
        <v>193</v>
      </c>
    </row>
    <row r="100" spans="1:5">
      <c r="A100" s="33">
        <v>44435</v>
      </c>
      <c r="B100" s="2"/>
      <c r="C100" s="40">
        <v>510.3</v>
      </c>
      <c r="D100" s="20" t="s">
        <v>191</v>
      </c>
    </row>
    <row r="101" spans="1:5">
      <c r="A101" s="39">
        <v>44439</v>
      </c>
      <c r="B101" s="40"/>
      <c r="C101" s="40">
        <v>2061.38</v>
      </c>
    </row>
    <row r="102" spans="1:5">
      <c r="A102" s="33">
        <v>44469</v>
      </c>
      <c r="B102" s="2"/>
      <c r="C102" s="40">
        <v>723.12</v>
      </c>
      <c r="D102" s="30" t="s">
        <v>194</v>
      </c>
    </row>
    <row r="103" spans="1:5">
      <c r="A103" s="33">
        <v>44470</v>
      </c>
      <c r="B103" s="2">
        <v>7606.79</v>
      </c>
      <c r="C103" s="40"/>
      <c r="D103" s="30" t="s">
        <v>237</v>
      </c>
    </row>
    <row r="104" spans="1:5">
      <c r="A104" s="33">
        <v>44502</v>
      </c>
      <c r="B104" s="2"/>
      <c r="C104" s="40">
        <v>725</v>
      </c>
      <c r="D104" s="20" t="s">
        <v>194</v>
      </c>
    </row>
    <row r="105" spans="1:5">
      <c r="A105" s="33">
        <v>44503</v>
      </c>
      <c r="B105" s="2"/>
      <c r="C105" s="40">
        <v>3149</v>
      </c>
      <c r="D105" s="30" t="s">
        <v>195</v>
      </c>
    </row>
    <row r="106" spans="1:5">
      <c r="A106" s="33">
        <v>44529</v>
      </c>
      <c r="B106" s="2"/>
      <c r="C106" s="40">
        <v>758</v>
      </c>
      <c r="D106" s="20" t="s">
        <v>196</v>
      </c>
    </row>
    <row r="107" spans="1:5">
      <c r="A107" s="33">
        <v>44540</v>
      </c>
      <c r="B107" s="2"/>
      <c r="C107" s="40">
        <v>722.52</v>
      </c>
      <c r="D107" s="20" t="s">
        <v>197</v>
      </c>
    </row>
    <row r="108" spans="1:5">
      <c r="A108" s="33">
        <v>44540</v>
      </c>
      <c r="B108" s="2"/>
      <c r="C108" s="40">
        <v>3147.7</v>
      </c>
      <c r="D108" s="20" t="s">
        <v>195</v>
      </c>
    </row>
    <row r="109" spans="1:5">
      <c r="A109" s="33">
        <v>44540</v>
      </c>
      <c r="B109" s="2"/>
      <c r="C109" s="40">
        <v>102.4</v>
      </c>
      <c r="D109" s="30" t="s">
        <v>190</v>
      </c>
    </row>
    <row r="110" spans="1:5">
      <c r="A110" s="33">
        <v>44542</v>
      </c>
      <c r="B110" s="2"/>
      <c r="C110" s="54">
        <v>1420</v>
      </c>
      <c r="D110" s="30" t="s">
        <v>198</v>
      </c>
    </row>
    <row r="111" spans="1:5">
      <c r="A111" s="39">
        <v>44558</v>
      </c>
      <c r="B111" s="40"/>
      <c r="C111" s="40">
        <v>6229.27</v>
      </c>
      <c r="D111" s="30" t="s">
        <v>199</v>
      </c>
    </row>
    <row r="112" spans="1:5" ht="15.75">
      <c r="A112" s="39">
        <v>44558</v>
      </c>
      <c r="B112" s="40"/>
      <c r="C112" s="40">
        <v>8245.51</v>
      </c>
      <c r="D112" s="30"/>
      <c r="E112" s="47">
        <f>SUM(C89:C112)</f>
        <v>34177.630000000005</v>
      </c>
    </row>
    <row r="113" spans="1:4">
      <c r="A113" s="33">
        <v>44562</v>
      </c>
      <c r="B113" s="2">
        <v>8821.6200000000008</v>
      </c>
      <c r="C113" s="40"/>
      <c r="D113" s="30" t="s">
        <v>238</v>
      </c>
    </row>
    <row r="114" spans="1:4">
      <c r="A114" s="33">
        <v>44580</v>
      </c>
      <c r="B114" s="2"/>
      <c r="C114" s="40">
        <v>3148.35</v>
      </c>
      <c r="D114" s="20" t="s">
        <v>195</v>
      </c>
    </row>
    <row r="115" spans="1:4">
      <c r="A115" s="33">
        <v>44580</v>
      </c>
      <c r="B115" s="2"/>
      <c r="C115" s="40">
        <v>723.12</v>
      </c>
      <c r="D115" s="20" t="s">
        <v>196</v>
      </c>
    </row>
    <row r="116" spans="1:4">
      <c r="A116" s="33">
        <v>44623</v>
      </c>
      <c r="B116" s="2"/>
      <c r="C116" s="54">
        <v>79</v>
      </c>
      <c r="D116" s="20" t="s">
        <v>200</v>
      </c>
    </row>
    <row r="117" spans="1:4">
      <c r="A117" s="33">
        <v>44650</v>
      </c>
      <c r="B117" s="2"/>
      <c r="C117" s="40">
        <v>1482.4</v>
      </c>
      <c r="D117" s="20" t="s">
        <v>197</v>
      </c>
    </row>
    <row r="118" spans="1:4">
      <c r="A118" s="33">
        <v>44650</v>
      </c>
      <c r="B118" s="2"/>
      <c r="C118" s="40">
        <v>6454.12</v>
      </c>
      <c r="D118" s="20" t="s">
        <v>201</v>
      </c>
    </row>
    <row r="119" spans="1:4">
      <c r="A119" s="33">
        <v>44650</v>
      </c>
      <c r="B119" s="2"/>
      <c r="C119" s="40">
        <v>1050</v>
      </c>
      <c r="D119" s="30" t="s">
        <v>202</v>
      </c>
    </row>
    <row r="120" spans="1:4">
      <c r="A120" s="33">
        <v>44652</v>
      </c>
      <c r="B120" s="2">
        <v>6863.71</v>
      </c>
      <c r="C120" s="40"/>
      <c r="D120" s="30" t="s">
        <v>101</v>
      </c>
    </row>
    <row r="121" spans="1:4">
      <c r="A121" s="33">
        <v>44743</v>
      </c>
      <c r="B121" s="2">
        <v>3580</v>
      </c>
      <c r="C121" s="40"/>
      <c r="D121" s="30" t="s">
        <v>239</v>
      </c>
    </row>
    <row r="122" spans="1:4">
      <c r="A122" s="33">
        <v>44749</v>
      </c>
      <c r="B122" s="2"/>
      <c r="C122" s="40">
        <v>6457</v>
      </c>
      <c r="D122" s="20" t="s">
        <v>203</v>
      </c>
    </row>
    <row r="123" spans="1:4">
      <c r="A123" s="33">
        <v>44781</v>
      </c>
      <c r="B123" s="2"/>
      <c r="C123" s="40">
        <v>3692</v>
      </c>
      <c r="D123" s="20" t="s">
        <v>203</v>
      </c>
    </row>
    <row r="124" spans="1:4">
      <c r="A124" s="33">
        <v>44804</v>
      </c>
      <c r="B124" s="2"/>
      <c r="C124" s="40">
        <v>1719.8</v>
      </c>
      <c r="D124" s="20" t="s">
        <v>203</v>
      </c>
    </row>
    <row r="125" spans="1:4">
      <c r="A125" s="33">
        <v>44804</v>
      </c>
      <c r="B125" s="2"/>
      <c r="C125" s="40">
        <v>691.8</v>
      </c>
      <c r="D125" s="20" t="s">
        <v>203</v>
      </c>
    </row>
    <row r="126" spans="1:4">
      <c r="A126" s="33">
        <v>44804</v>
      </c>
      <c r="B126" s="2"/>
      <c r="C126" s="40">
        <v>1243.1199999999999</v>
      </c>
      <c r="D126" s="20" t="s">
        <v>203</v>
      </c>
    </row>
    <row r="127" spans="1:4">
      <c r="A127" s="33">
        <v>44827</v>
      </c>
      <c r="B127" s="40"/>
      <c r="C127" s="40">
        <v>4616.51</v>
      </c>
      <c r="D127" s="20" t="s">
        <v>203</v>
      </c>
    </row>
    <row r="128" spans="1:4">
      <c r="A128" s="33">
        <v>44827</v>
      </c>
      <c r="B128" s="2"/>
      <c r="C128" s="40">
        <v>4.1100000000000003</v>
      </c>
      <c r="D128" s="20" t="s">
        <v>138</v>
      </c>
    </row>
    <row r="129" spans="1:5">
      <c r="A129" s="33">
        <v>44839</v>
      </c>
      <c r="B129" s="2"/>
      <c r="C129" s="40">
        <v>4000</v>
      </c>
      <c r="D129" s="20" t="s">
        <v>203</v>
      </c>
    </row>
    <row r="130" spans="1:5">
      <c r="A130" s="33">
        <v>44845</v>
      </c>
      <c r="B130" s="2"/>
      <c r="C130" s="40">
        <v>3576</v>
      </c>
      <c r="D130" s="20" t="s">
        <v>203</v>
      </c>
    </row>
    <row r="131" spans="1:5">
      <c r="A131" s="33">
        <v>44846</v>
      </c>
      <c r="B131" s="2"/>
      <c r="C131" s="40">
        <v>3247</v>
      </c>
      <c r="D131" s="20" t="s">
        <v>203</v>
      </c>
    </row>
    <row r="132" spans="1:5">
      <c r="A132" s="33">
        <v>44851</v>
      </c>
      <c r="B132" s="2"/>
      <c r="C132" s="40">
        <v>244.8</v>
      </c>
      <c r="D132" s="20" t="s">
        <v>203</v>
      </c>
    </row>
    <row r="133" spans="1:5">
      <c r="A133" s="33">
        <v>44853</v>
      </c>
      <c r="B133" s="2"/>
      <c r="C133" s="40">
        <v>3997</v>
      </c>
      <c r="D133" s="20" t="s">
        <v>203</v>
      </c>
    </row>
    <row r="134" spans="1:5">
      <c r="A134" s="33">
        <v>44859</v>
      </c>
      <c r="B134" s="2"/>
      <c r="C134" s="40">
        <v>1600</v>
      </c>
      <c r="D134" s="20" t="s">
        <v>203</v>
      </c>
    </row>
    <row r="135" spans="1:5">
      <c r="A135" s="33">
        <v>44865</v>
      </c>
      <c r="B135" s="2"/>
      <c r="C135" s="40">
        <v>4032.8</v>
      </c>
      <c r="D135" s="20" t="s">
        <v>203</v>
      </c>
    </row>
    <row r="136" spans="1:5">
      <c r="A136" s="33">
        <v>44894</v>
      </c>
      <c r="B136" s="2"/>
      <c r="C136" s="40">
        <v>4032.8</v>
      </c>
      <c r="D136" s="20" t="s">
        <v>203</v>
      </c>
    </row>
    <row r="137" spans="1:5">
      <c r="A137" s="33">
        <v>44895</v>
      </c>
      <c r="B137" s="2"/>
      <c r="C137" s="40">
        <v>958.86</v>
      </c>
      <c r="D137" s="20" t="s">
        <v>203</v>
      </c>
    </row>
    <row r="138" spans="1:5" ht="15.75">
      <c r="A138" s="33">
        <v>44895</v>
      </c>
      <c r="B138" s="2"/>
      <c r="C138" s="40">
        <v>3744.15</v>
      </c>
      <c r="D138" s="20" t="s">
        <v>203</v>
      </c>
      <c r="E138" s="47">
        <f>SUM(C114:C138)</f>
        <v>60794.740000000005</v>
      </c>
    </row>
    <row r="139" spans="1:5">
      <c r="A139" s="33">
        <v>44988</v>
      </c>
      <c r="B139" s="2"/>
      <c r="C139" s="40">
        <v>1140</v>
      </c>
      <c r="D139" s="20" t="s">
        <v>168</v>
      </c>
    </row>
    <row r="140" spans="1:5">
      <c r="A140" s="33">
        <v>45020</v>
      </c>
      <c r="B140" s="2"/>
      <c r="C140" s="40">
        <v>570</v>
      </c>
      <c r="D140" t="s">
        <v>168</v>
      </c>
    </row>
    <row r="141" spans="1:5">
      <c r="A141" s="33">
        <v>45051</v>
      </c>
      <c r="B141" s="2"/>
      <c r="C141" s="40">
        <v>570</v>
      </c>
      <c r="D141" t="s">
        <v>168</v>
      </c>
    </row>
    <row r="142" spans="1:5">
      <c r="A142" s="33">
        <v>45083</v>
      </c>
      <c r="B142" s="2"/>
      <c r="C142" s="40">
        <v>570</v>
      </c>
      <c r="D142" t="s">
        <v>168</v>
      </c>
    </row>
    <row r="143" spans="1:5" ht="15.75">
      <c r="A143" s="33">
        <v>45083</v>
      </c>
      <c r="B143" s="2"/>
      <c r="C143" s="40">
        <v>1500</v>
      </c>
      <c r="D143" t="s">
        <v>169</v>
      </c>
      <c r="E143" s="47">
        <f>SUM(C139:C143)</f>
        <v>4350</v>
      </c>
    </row>
    <row r="144" spans="1:5">
      <c r="A144" s="33"/>
      <c r="B144" s="2"/>
      <c r="C144" s="40"/>
    </row>
    <row r="145" spans="1:4">
      <c r="A145" s="33"/>
      <c r="B145" s="2">
        <f>SUM(B6:B133)</f>
        <v>166211.44999999998</v>
      </c>
      <c r="C145" s="2">
        <f>SUM(C6:C138)</f>
        <v>147778.72999999995</v>
      </c>
    </row>
    <row r="146" spans="1:4">
      <c r="C146" s="31"/>
      <c r="D146" s="45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0"/>
  <sheetViews>
    <sheetView workbookViewId="0">
      <pane ySplit="5" topLeftCell="A123" activePane="bottomLeft" state="frozen"/>
      <selection pane="bottomLeft" activeCell="C143" sqref="C143"/>
    </sheetView>
  </sheetViews>
  <sheetFormatPr defaultRowHeight="15"/>
  <cols>
    <col min="1" max="1" width="10.109375" style="20" bestFit="1" customWidth="1"/>
    <col min="2" max="3" width="12.44140625" style="20" bestFit="1" customWidth="1"/>
    <col min="4" max="4" width="12.44140625" style="20" customWidth="1"/>
    <col min="5" max="5" width="19.109375" style="20" customWidth="1"/>
    <col min="6" max="6" width="12.6640625" style="20" customWidth="1"/>
    <col min="7" max="7" width="11.44140625" style="20" bestFit="1" customWidth="1"/>
    <col min="8" max="8" width="8.88671875" style="20"/>
    <col min="9" max="9" width="13.88671875" style="20" bestFit="1" customWidth="1"/>
    <col min="10" max="10" width="12.5546875" style="20" customWidth="1"/>
    <col min="11" max="11" width="13.88671875" style="20" bestFit="1" customWidth="1"/>
    <col min="12" max="15" width="8.88671875" style="20"/>
    <col min="16" max="16" width="11.44140625" style="20" bestFit="1" customWidth="1"/>
    <col min="17" max="16384" width="8.88671875" style="20"/>
  </cols>
  <sheetData>
    <row r="1" spans="1:12" ht="15.75">
      <c r="A1" s="63" t="s">
        <v>119</v>
      </c>
      <c r="B1" s="63"/>
      <c r="C1" s="63"/>
      <c r="D1" s="49"/>
      <c r="E1" s="37"/>
      <c r="F1" s="37"/>
      <c r="G1" s="37"/>
      <c r="H1" s="37"/>
      <c r="I1" s="37"/>
      <c r="J1" s="37"/>
      <c r="K1" s="37"/>
      <c r="L1" s="37"/>
    </row>
    <row r="2" spans="1:12">
      <c r="A2" s="66" t="s">
        <v>120</v>
      </c>
      <c r="B2" s="66"/>
      <c r="C2" s="66"/>
      <c r="D2" s="36"/>
    </row>
    <row r="3" spans="1:12">
      <c r="A3" s="66" t="s">
        <v>121</v>
      </c>
      <c r="B3" s="66"/>
      <c r="C3" s="66"/>
      <c r="D3" s="36"/>
    </row>
    <row r="4" spans="1:12">
      <c r="A4" s="48" t="s">
        <v>122</v>
      </c>
      <c r="B4" s="48"/>
      <c r="C4" s="48"/>
      <c r="D4" s="48"/>
    </row>
    <row r="5" spans="1:12" ht="15.75">
      <c r="A5" s="38" t="s">
        <v>123</v>
      </c>
      <c r="B5" s="38" t="s">
        <v>124</v>
      </c>
      <c r="C5" s="38" t="s">
        <v>125</v>
      </c>
      <c r="D5" s="38" t="s">
        <v>163</v>
      </c>
    </row>
    <row r="6" spans="1:12">
      <c r="A6" s="39">
        <v>38735</v>
      </c>
      <c r="B6" s="40">
        <v>18219.400000000001</v>
      </c>
      <c r="C6" s="40"/>
      <c r="D6" s="40" t="s">
        <v>166</v>
      </c>
      <c r="E6" s="20" t="s">
        <v>126</v>
      </c>
      <c r="H6" s="3"/>
    </row>
    <row r="7" spans="1:12">
      <c r="A7" s="39">
        <v>38748</v>
      </c>
      <c r="B7" s="40"/>
      <c r="C7" s="40">
        <v>342.07</v>
      </c>
      <c r="D7" s="40"/>
      <c r="E7" s="20" t="s">
        <v>127</v>
      </c>
      <c r="H7" s="3"/>
    </row>
    <row r="8" spans="1:12">
      <c r="A8" s="39">
        <v>38776</v>
      </c>
      <c r="B8" s="40"/>
      <c r="C8" s="40">
        <v>7219</v>
      </c>
      <c r="D8" s="40"/>
      <c r="E8" s="20" t="s">
        <v>126</v>
      </c>
      <c r="H8" s="3"/>
    </row>
    <row r="9" spans="1:12" ht="15.75">
      <c r="A9" s="39">
        <v>38807</v>
      </c>
      <c r="B9" s="40"/>
      <c r="C9" s="40">
        <v>11000</v>
      </c>
      <c r="D9" s="40"/>
      <c r="E9" s="20" t="s">
        <v>126</v>
      </c>
      <c r="F9" s="52">
        <f>C7+C8+C9</f>
        <v>18561.07</v>
      </c>
      <c r="H9" s="3"/>
    </row>
    <row r="10" spans="1:12">
      <c r="A10" s="39">
        <v>39148</v>
      </c>
      <c r="B10" s="40">
        <v>12819.48</v>
      </c>
      <c r="C10" s="40"/>
      <c r="D10" s="40" t="s">
        <v>166</v>
      </c>
      <c r="E10" s="20" t="s">
        <v>128</v>
      </c>
      <c r="H10" s="3"/>
    </row>
    <row r="11" spans="1:12">
      <c r="A11" s="39">
        <v>39148</v>
      </c>
      <c r="B11" s="40"/>
      <c r="C11" s="40">
        <v>2563.9</v>
      </c>
      <c r="D11" s="40"/>
      <c r="E11" s="20" t="s">
        <v>129</v>
      </c>
      <c r="F11" s="30"/>
      <c r="H11" s="3"/>
    </row>
    <row r="12" spans="1:12">
      <c r="A12" s="39">
        <v>39202</v>
      </c>
      <c r="B12" s="40"/>
      <c r="C12" s="40">
        <v>2581.85</v>
      </c>
      <c r="D12" s="40"/>
      <c r="E12" s="20" t="s">
        <v>129</v>
      </c>
      <c r="F12" s="30"/>
      <c r="H12" s="3"/>
    </row>
    <row r="13" spans="1:12">
      <c r="A13" s="39">
        <v>39233</v>
      </c>
      <c r="B13" s="40"/>
      <c r="C13" s="40">
        <v>2599.79</v>
      </c>
      <c r="D13" s="40"/>
      <c r="E13" s="20" t="s">
        <v>129</v>
      </c>
      <c r="F13" s="30"/>
      <c r="H13" s="3"/>
    </row>
    <row r="14" spans="1:12">
      <c r="A14" s="39">
        <v>39262</v>
      </c>
      <c r="B14" s="40"/>
      <c r="C14" s="40">
        <v>2617.7399999999998</v>
      </c>
      <c r="D14" s="40"/>
      <c r="E14" s="20" t="s">
        <v>129</v>
      </c>
      <c r="F14" s="30"/>
      <c r="H14" s="3"/>
    </row>
    <row r="15" spans="1:12">
      <c r="A15" s="39">
        <v>39294</v>
      </c>
      <c r="B15" s="40"/>
      <c r="C15" s="40">
        <v>2563.88</v>
      </c>
      <c r="D15" s="40"/>
      <c r="E15" s="20" t="s">
        <v>129</v>
      </c>
      <c r="F15" s="30"/>
      <c r="H15" s="3"/>
    </row>
    <row r="16" spans="1:12" ht="15.75">
      <c r="A16" s="39">
        <v>39386</v>
      </c>
      <c r="B16" s="40">
        <v>15567.52</v>
      </c>
      <c r="C16" s="40"/>
      <c r="D16" s="40" t="s">
        <v>166</v>
      </c>
      <c r="E16" s="20" t="s">
        <v>130</v>
      </c>
      <c r="F16" s="52">
        <f>SUM(C11:C15)</f>
        <v>12927.16</v>
      </c>
      <c r="H16" s="3"/>
    </row>
    <row r="17" spans="1:16">
      <c r="A17" s="39">
        <v>39477</v>
      </c>
      <c r="B17" s="40"/>
      <c r="C17" s="40">
        <v>1010</v>
      </c>
      <c r="D17" s="40"/>
      <c r="E17" s="20" t="s">
        <v>131</v>
      </c>
      <c r="F17" s="30"/>
      <c r="H17" s="3"/>
    </row>
    <row r="18" spans="1:16">
      <c r="A18" s="39">
        <v>39507</v>
      </c>
      <c r="B18" s="40"/>
      <c r="C18" s="40">
        <v>1017</v>
      </c>
      <c r="D18" s="40"/>
      <c r="E18" s="20" t="s">
        <v>131</v>
      </c>
      <c r="F18" s="30"/>
      <c r="H18" s="3"/>
    </row>
    <row r="19" spans="1:16">
      <c r="A19" s="39">
        <v>39535</v>
      </c>
      <c r="B19" s="40"/>
      <c r="C19" s="40">
        <v>1024</v>
      </c>
      <c r="D19" s="40"/>
      <c r="E19" s="20" t="s">
        <v>131</v>
      </c>
      <c r="F19" s="30"/>
      <c r="H19" s="3"/>
    </row>
    <row r="20" spans="1:16">
      <c r="A20" s="39">
        <v>39568</v>
      </c>
      <c r="B20" s="40"/>
      <c r="C20" s="40">
        <v>1031</v>
      </c>
      <c r="D20" s="40"/>
      <c r="E20" s="20" t="s">
        <v>131</v>
      </c>
      <c r="F20" s="30"/>
      <c r="H20" s="3"/>
    </row>
    <row r="21" spans="1:16">
      <c r="A21" s="39">
        <v>39598</v>
      </c>
      <c r="B21" s="40"/>
      <c r="C21" s="40">
        <v>1038</v>
      </c>
      <c r="D21" s="40"/>
      <c r="E21" s="20" t="s">
        <v>131</v>
      </c>
      <c r="F21" s="30"/>
      <c r="H21" s="3"/>
    </row>
    <row r="22" spans="1:16">
      <c r="A22" s="39">
        <v>39629</v>
      </c>
      <c r="B22" s="40"/>
      <c r="C22" s="40">
        <v>1045</v>
      </c>
      <c r="D22" s="40"/>
      <c r="E22" s="20" t="s">
        <v>131</v>
      </c>
      <c r="F22" s="30"/>
      <c r="H22" s="3"/>
    </row>
    <row r="23" spans="1:16">
      <c r="A23" s="39">
        <v>39660</v>
      </c>
      <c r="B23" s="40"/>
      <c r="C23" s="40">
        <v>1052</v>
      </c>
      <c r="D23" s="40"/>
      <c r="E23" s="20" t="s">
        <v>131</v>
      </c>
      <c r="F23" s="30"/>
      <c r="H23" s="3"/>
    </row>
    <row r="24" spans="1:16">
      <c r="A24" s="39">
        <v>39692</v>
      </c>
      <c r="B24" s="40"/>
      <c r="C24" s="40">
        <v>1060</v>
      </c>
      <c r="D24" s="40"/>
      <c r="E24" s="20" t="s">
        <v>131</v>
      </c>
      <c r="F24" s="30"/>
      <c r="H24" s="3"/>
    </row>
    <row r="25" spans="1:16">
      <c r="A25" s="39">
        <v>39710</v>
      </c>
      <c r="B25" s="40">
        <v>21594.29</v>
      </c>
      <c r="C25" s="40"/>
      <c r="D25" s="40" t="s">
        <v>166</v>
      </c>
      <c r="E25" s="20" t="s">
        <v>132</v>
      </c>
      <c r="F25" s="30"/>
      <c r="H25" s="3"/>
    </row>
    <row r="26" spans="1:16">
      <c r="A26" s="39">
        <v>39720</v>
      </c>
      <c r="B26" s="40"/>
      <c r="C26" s="40">
        <v>1066</v>
      </c>
      <c r="D26" s="40"/>
      <c r="E26" s="20" t="s">
        <v>131</v>
      </c>
      <c r="F26" s="30"/>
      <c r="H26" s="3"/>
    </row>
    <row r="27" spans="1:16">
      <c r="A27" s="39">
        <v>39751</v>
      </c>
      <c r="B27" s="40"/>
      <c r="C27" s="40">
        <v>1073</v>
      </c>
      <c r="D27" s="40"/>
      <c r="E27" s="20" t="s">
        <v>131</v>
      </c>
      <c r="F27" s="30"/>
      <c r="H27" s="3"/>
    </row>
    <row r="28" spans="1:16">
      <c r="A28" s="39">
        <v>39786</v>
      </c>
      <c r="B28" s="40"/>
      <c r="C28" s="40">
        <v>1198.97</v>
      </c>
      <c r="D28" s="40"/>
      <c r="E28" s="20" t="s">
        <v>131</v>
      </c>
      <c r="F28" s="30"/>
      <c r="H28" s="3"/>
    </row>
    <row r="29" spans="1:16" ht="15.75">
      <c r="A29" s="39">
        <v>39794</v>
      </c>
      <c r="B29" s="40"/>
      <c r="C29" s="40">
        <v>1188.27</v>
      </c>
      <c r="D29" s="40"/>
      <c r="E29" s="20" t="s">
        <v>131</v>
      </c>
      <c r="F29" s="30"/>
      <c r="H29" s="3"/>
      <c r="P29" s="47">
        <f>SUM(C17:C29)</f>
        <v>12803.24</v>
      </c>
    </row>
    <row r="30" spans="1:16">
      <c r="A30" s="39">
        <v>40086</v>
      </c>
      <c r="B30" s="40">
        <v>15924.44</v>
      </c>
      <c r="C30" s="40"/>
      <c r="D30" s="40" t="s">
        <v>166</v>
      </c>
      <c r="E30" s="20" t="s">
        <v>133</v>
      </c>
      <c r="F30" s="30"/>
      <c r="H30" s="3"/>
    </row>
    <row r="31" spans="1:16">
      <c r="A31" s="39">
        <v>40179</v>
      </c>
      <c r="B31" s="40"/>
      <c r="C31" s="40">
        <v>1659.44</v>
      </c>
      <c r="D31" s="40"/>
      <c r="E31" s="20" t="s">
        <v>134</v>
      </c>
      <c r="F31" s="30"/>
      <c r="H31" s="3"/>
    </row>
    <row r="32" spans="1:16">
      <c r="A32" s="39">
        <v>40179</v>
      </c>
      <c r="B32" s="40"/>
      <c r="C32" s="40">
        <v>663.52</v>
      </c>
      <c r="D32" s="40"/>
      <c r="E32" s="20" t="s">
        <v>135</v>
      </c>
      <c r="F32" s="30"/>
      <c r="H32" s="3"/>
    </row>
    <row r="33" spans="1:8">
      <c r="A33" s="39">
        <v>40211</v>
      </c>
      <c r="B33" s="40"/>
      <c r="C33" s="40">
        <v>1659.44</v>
      </c>
      <c r="D33" s="40"/>
      <c r="E33" s="20" t="s">
        <v>134</v>
      </c>
      <c r="F33" s="30"/>
      <c r="H33" s="3"/>
    </row>
    <row r="34" spans="1:8">
      <c r="A34" s="39">
        <v>40211</v>
      </c>
      <c r="B34" s="40"/>
      <c r="C34" s="40">
        <v>663.52</v>
      </c>
      <c r="D34" s="40"/>
      <c r="E34" s="20" t="s">
        <v>135</v>
      </c>
      <c r="F34" s="30"/>
      <c r="H34" s="3"/>
    </row>
    <row r="35" spans="1:8">
      <c r="A35" s="39">
        <v>40240</v>
      </c>
      <c r="B35" s="40"/>
      <c r="C35" s="40">
        <v>1659.44</v>
      </c>
      <c r="D35" s="40"/>
      <c r="E35" s="20" t="s">
        <v>134</v>
      </c>
      <c r="F35" s="30"/>
      <c r="H35" s="3"/>
    </row>
    <row r="36" spans="1:8">
      <c r="A36" s="39">
        <v>40240</v>
      </c>
      <c r="B36" s="40"/>
      <c r="C36" s="40">
        <v>663.52</v>
      </c>
      <c r="D36" s="40"/>
      <c r="E36" s="20" t="s">
        <v>135</v>
      </c>
      <c r="F36" s="30"/>
      <c r="H36" s="3"/>
    </row>
    <row r="37" spans="1:8">
      <c r="A37" s="39">
        <v>40272</v>
      </c>
      <c r="B37" s="40"/>
      <c r="C37" s="40">
        <v>1661.17</v>
      </c>
      <c r="D37" s="40"/>
      <c r="E37" s="20" t="s">
        <v>134</v>
      </c>
      <c r="F37" s="30"/>
      <c r="H37" s="3"/>
    </row>
    <row r="38" spans="1:8">
      <c r="A38" s="39">
        <v>40272</v>
      </c>
      <c r="B38" s="40"/>
      <c r="C38" s="40">
        <v>663.52</v>
      </c>
      <c r="D38" s="40"/>
      <c r="E38" s="20" t="s">
        <v>135</v>
      </c>
      <c r="F38" s="30"/>
      <c r="H38" s="3"/>
    </row>
    <row r="39" spans="1:8">
      <c r="A39" s="39">
        <v>40303</v>
      </c>
      <c r="B39" s="40"/>
      <c r="C39" s="40">
        <v>1672.61</v>
      </c>
      <c r="D39" s="40"/>
      <c r="E39" s="20" t="s">
        <v>134</v>
      </c>
      <c r="F39" s="30"/>
      <c r="H39" s="3"/>
    </row>
    <row r="40" spans="1:8">
      <c r="A40" s="39">
        <v>40303</v>
      </c>
      <c r="B40" s="40"/>
      <c r="C40" s="40">
        <v>663.52</v>
      </c>
      <c r="D40" s="40"/>
      <c r="E40" s="20" t="s">
        <v>135</v>
      </c>
      <c r="F40" s="30"/>
      <c r="H40" s="3"/>
    </row>
    <row r="41" spans="1:8">
      <c r="A41" s="39">
        <v>40335</v>
      </c>
      <c r="B41" s="40"/>
      <c r="C41" s="40">
        <v>1672.61</v>
      </c>
      <c r="D41" s="40"/>
      <c r="E41" s="20" t="s">
        <v>134</v>
      </c>
      <c r="F41" s="30"/>
      <c r="H41" s="3"/>
    </row>
    <row r="42" spans="1:8">
      <c r="A42" s="39">
        <v>40335</v>
      </c>
      <c r="B42" s="40"/>
      <c r="C42" s="40">
        <v>663.52</v>
      </c>
      <c r="D42" s="40"/>
      <c r="E42" s="20" t="s">
        <v>135</v>
      </c>
      <c r="F42" s="30"/>
      <c r="H42" s="3"/>
    </row>
    <row r="43" spans="1:8">
      <c r="A43" s="39">
        <v>40347</v>
      </c>
      <c r="B43" s="40">
        <v>6185.87</v>
      </c>
      <c r="C43" s="40"/>
      <c r="D43" s="40" t="s">
        <v>166</v>
      </c>
      <c r="E43" s="20" t="s">
        <v>136</v>
      </c>
      <c r="F43" s="30"/>
      <c r="H43" s="3"/>
    </row>
    <row r="44" spans="1:8">
      <c r="A44" s="39">
        <v>40366</v>
      </c>
      <c r="B44" s="40"/>
      <c r="C44" s="40">
        <v>1672.61</v>
      </c>
      <c r="D44" s="40"/>
      <c r="E44" s="20" t="s">
        <v>134</v>
      </c>
      <c r="F44" s="30"/>
      <c r="H44" s="3"/>
    </row>
    <row r="45" spans="1:8">
      <c r="A45" s="39">
        <v>40366</v>
      </c>
      <c r="B45" s="40"/>
      <c r="C45" s="40">
        <v>663.52</v>
      </c>
      <c r="D45" s="40"/>
      <c r="E45" s="20" t="s">
        <v>135</v>
      </c>
      <c r="F45" s="30"/>
      <c r="H45" s="3"/>
    </row>
    <row r="46" spans="1:8">
      <c r="A46" s="39">
        <v>40398</v>
      </c>
      <c r="B46" s="40"/>
      <c r="C46" s="40">
        <v>1672.61</v>
      </c>
      <c r="D46" s="40"/>
      <c r="E46" s="20" t="s">
        <v>134</v>
      </c>
      <c r="F46" s="30"/>
      <c r="H46" s="3"/>
    </row>
    <row r="47" spans="1:8">
      <c r="A47" s="39">
        <v>40398</v>
      </c>
      <c r="B47" s="40"/>
      <c r="C47" s="40">
        <v>663.52</v>
      </c>
      <c r="D47" s="40"/>
      <c r="E47" s="20" t="s">
        <v>135</v>
      </c>
      <c r="F47" s="30"/>
      <c r="H47" s="3"/>
    </row>
    <row r="48" spans="1:8">
      <c r="A48" s="39">
        <v>40430</v>
      </c>
      <c r="B48" s="40"/>
      <c r="C48" s="40">
        <v>1672.61</v>
      </c>
      <c r="D48" s="40"/>
      <c r="E48" s="20" t="s">
        <v>134</v>
      </c>
      <c r="F48" s="30"/>
      <c r="H48" s="3"/>
    </row>
    <row r="49" spans="1:16">
      <c r="A49" s="39">
        <v>40430</v>
      </c>
      <c r="B49" s="40"/>
      <c r="C49" s="40">
        <v>663.52</v>
      </c>
      <c r="D49" s="40"/>
      <c r="E49" s="20" t="s">
        <v>135</v>
      </c>
      <c r="F49" s="30"/>
      <c r="H49" s="3"/>
    </row>
    <row r="50" spans="1:16">
      <c r="A50" s="39">
        <v>40461</v>
      </c>
      <c r="B50" s="40"/>
      <c r="C50" s="40">
        <v>1672.61</v>
      </c>
      <c r="D50" s="40"/>
      <c r="E50" s="20" t="s">
        <v>134</v>
      </c>
      <c r="F50" s="30"/>
      <c r="H50" s="3"/>
    </row>
    <row r="51" spans="1:16">
      <c r="A51" s="39">
        <v>40461</v>
      </c>
      <c r="B51" s="40"/>
      <c r="C51" s="40">
        <v>663.52</v>
      </c>
      <c r="D51" s="40"/>
      <c r="E51" s="20" t="s">
        <v>135</v>
      </c>
      <c r="F51" s="30"/>
      <c r="H51" s="3"/>
    </row>
    <row r="52" spans="1:16">
      <c r="A52" s="39">
        <v>40493</v>
      </c>
      <c r="B52" s="40"/>
      <c r="C52" s="40">
        <v>1702.61</v>
      </c>
      <c r="D52" s="40"/>
      <c r="E52" s="20" t="s">
        <v>134</v>
      </c>
      <c r="F52" s="30"/>
      <c r="H52" s="3"/>
    </row>
    <row r="53" spans="1:16">
      <c r="A53" s="39">
        <v>40493</v>
      </c>
      <c r="B53" s="40"/>
      <c r="C53" s="40">
        <v>663.52</v>
      </c>
      <c r="D53" s="40"/>
      <c r="E53" s="20" t="s">
        <v>135</v>
      </c>
      <c r="F53" s="30"/>
      <c r="H53" s="3"/>
    </row>
    <row r="54" spans="1:16">
      <c r="A54" s="39">
        <v>40493</v>
      </c>
      <c r="B54" s="40"/>
      <c r="C54" s="40">
        <v>514.64</v>
      </c>
      <c r="D54" s="40"/>
      <c r="E54" s="20" t="s">
        <v>137</v>
      </c>
      <c r="F54" s="30"/>
      <c r="H54" s="3"/>
    </row>
    <row r="55" spans="1:16">
      <c r="A55" s="39">
        <v>40524</v>
      </c>
      <c r="B55" s="40"/>
      <c r="C55" s="40">
        <v>1672.61</v>
      </c>
      <c r="D55" s="40"/>
      <c r="E55" s="20" t="s">
        <v>134</v>
      </c>
      <c r="F55" s="30"/>
      <c r="H55" s="3"/>
    </row>
    <row r="56" spans="1:16" s="30" customFormat="1" ht="15.75">
      <c r="A56" s="39">
        <v>40524</v>
      </c>
      <c r="B56" s="40"/>
      <c r="C56" s="40">
        <v>663.52</v>
      </c>
      <c r="D56" s="40"/>
      <c r="E56" s="30" t="s">
        <v>135</v>
      </c>
      <c r="H56" s="41"/>
      <c r="P56" s="52">
        <f>SUM(C31:C56)</f>
        <v>28527.250000000007</v>
      </c>
    </row>
    <row r="57" spans="1:16">
      <c r="A57" s="39">
        <v>40574</v>
      </c>
      <c r="B57" s="40"/>
      <c r="C57" s="40">
        <v>1685.99</v>
      </c>
      <c r="D57" s="40"/>
      <c r="E57" s="20" t="s">
        <v>134</v>
      </c>
      <c r="F57" s="30"/>
      <c r="H57" s="3"/>
    </row>
    <row r="58" spans="1:16">
      <c r="A58" s="39">
        <v>40574</v>
      </c>
      <c r="B58" s="40"/>
      <c r="C58" s="40">
        <v>723.9</v>
      </c>
      <c r="D58" s="40"/>
      <c r="E58" s="20" t="s">
        <v>135</v>
      </c>
      <c r="F58" s="30"/>
      <c r="H58" s="3"/>
    </row>
    <row r="59" spans="1:16">
      <c r="A59" s="39">
        <v>40596</v>
      </c>
      <c r="B59" s="40"/>
      <c r="C59" s="40">
        <v>1685.99</v>
      </c>
      <c r="D59" s="40"/>
      <c r="E59" s="20" t="s">
        <v>134</v>
      </c>
      <c r="F59" s="30"/>
      <c r="H59" s="3"/>
    </row>
    <row r="60" spans="1:16">
      <c r="A60" s="39">
        <v>40599</v>
      </c>
      <c r="B60" s="40"/>
      <c r="C60" s="40">
        <v>728.55</v>
      </c>
      <c r="D60" s="40"/>
      <c r="E60" s="20" t="s">
        <v>135</v>
      </c>
      <c r="F60" s="30"/>
      <c r="H60" s="3"/>
    </row>
    <row r="61" spans="1:16">
      <c r="A61" s="39">
        <v>40633</v>
      </c>
      <c r="B61" s="40"/>
      <c r="C61" s="40">
        <v>733.19</v>
      </c>
      <c r="D61" s="40"/>
      <c r="E61" s="20" t="s">
        <v>135</v>
      </c>
      <c r="F61" s="30"/>
      <c r="H61" s="3"/>
    </row>
    <row r="62" spans="1:16">
      <c r="A62" s="39">
        <v>40742</v>
      </c>
      <c r="B62" s="40">
        <v>17787.740000000002</v>
      </c>
      <c r="C62" s="40"/>
      <c r="D62" s="40" t="s">
        <v>166</v>
      </c>
      <c r="E62" s="20" t="s">
        <v>138</v>
      </c>
      <c r="F62" s="30"/>
      <c r="H62" s="3"/>
    </row>
    <row r="63" spans="1:16" s="30" customFormat="1">
      <c r="A63" s="39">
        <v>40786</v>
      </c>
      <c r="B63" s="40"/>
      <c r="C63" s="40">
        <v>721.2</v>
      </c>
      <c r="D63" s="40"/>
      <c r="E63" s="20" t="s">
        <v>134</v>
      </c>
      <c r="G63" s="20"/>
      <c r="H63" s="3"/>
    </row>
    <row r="64" spans="1:16" s="30" customFormat="1">
      <c r="A64" s="42">
        <v>40795</v>
      </c>
      <c r="B64" s="40"/>
      <c r="C64" s="40">
        <v>492.05</v>
      </c>
      <c r="D64" s="40"/>
      <c r="E64" s="20" t="s">
        <v>139</v>
      </c>
      <c r="G64" s="20"/>
      <c r="H64" s="3"/>
    </row>
    <row r="65" spans="1:8" s="30" customFormat="1">
      <c r="A65" s="39">
        <v>40815</v>
      </c>
      <c r="B65" s="40"/>
      <c r="C65" s="40">
        <v>727.39</v>
      </c>
      <c r="D65" s="40"/>
      <c r="E65" s="20" t="s">
        <v>134</v>
      </c>
      <c r="G65" s="20"/>
      <c r="H65" s="3"/>
    </row>
    <row r="66" spans="1:8" s="30" customFormat="1">
      <c r="A66" s="42">
        <v>40826</v>
      </c>
      <c r="B66" s="40"/>
      <c r="C66" s="40">
        <v>492.05</v>
      </c>
      <c r="D66" s="40"/>
      <c r="E66" s="20" t="s">
        <v>139</v>
      </c>
      <c r="G66" s="20"/>
      <c r="H66" s="3"/>
    </row>
    <row r="67" spans="1:8" s="30" customFormat="1">
      <c r="A67" s="39">
        <v>40840</v>
      </c>
      <c r="B67" s="40"/>
      <c r="C67" s="40">
        <v>984.1</v>
      </c>
      <c r="D67" s="40"/>
      <c r="E67" s="20" t="s">
        <v>140</v>
      </c>
      <c r="G67" s="20"/>
      <c r="H67" s="3"/>
    </row>
    <row r="68" spans="1:8" s="30" customFormat="1">
      <c r="A68" s="39">
        <v>40847</v>
      </c>
      <c r="B68" s="40"/>
      <c r="C68" s="40">
        <v>733.57</v>
      </c>
      <c r="D68" s="40"/>
      <c r="E68" s="20" t="s">
        <v>135</v>
      </c>
      <c r="G68" s="20"/>
      <c r="H68" s="3"/>
    </row>
    <row r="69" spans="1:8" s="30" customFormat="1">
      <c r="A69" s="39">
        <v>40872</v>
      </c>
      <c r="B69" s="40"/>
      <c r="C69" s="40">
        <v>739.76</v>
      </c>
      <c r="D69" s="40"/>
      <c r="E69" s="20" t="s">
        <v>134</v>
      </c>
      <c r="G69" s="20"/>
      <c r="H69" s="3"/>
    </row>
    <row r="70" spans="1:8" s="30" customFormat="1">
      <c r="A70" s="39">
        <v>40905</v>
      </c>
      <c r="B70" s="40"/>
      <c r="C70" s="40">
        <v>745.94</v>
      </c>
      <c r="D70" s="40"/>
      <c r="E70" s="20" t="s">
        <v>134</v>
      </c>
      <c r="G70" s="20"/>
      <c r="H70" s="3"/>
    </row>
    <row r="71" spans="1:8" s="30" customFormat="1" ht="15.75">
      <c r="A71" s="39">
        <v>40907</v>
      </c>
      <c r="B71" s="40"/>
      <c r="C71" s="40">
        <v>989.02</v>
      </c>
      <c r="D71" s="40"/>
      <c r="E71" s="20" t="s">
        <v>139</v>
      </c>
      <c r="G71" s="47">
        <f>SUM(C57:C71)</f>
        <v>12182.700000000003</v>
      </c>
      <c r="H71" s="3"/>
    </row>
    <row r="72" spans="1:8" s="30" customFormat="1">
      <c r="A72" s="39">
        <v>41121</v>
      </c>
      <c r="B72" s="40"/>
      <c r="C72" s="40">
        <v>1736.4</v>
      </c>
      <c r="D72" s="40"/>
      <c r="E72" s="20" t="s">
        <v>141</v>
      </c>
      <c r="G72" s="20"/>
      <c r="H72" s="3"/>
    </row>
    <row r="73" spans="1:8" s="30" customFormat="1">
      <c r="A73" s="39">
        <v>41152</v>
      </c>
      <c r="B73" s="40"/>
      <c r="C73" s="40">
        <v>1747.35</v>
      </c>
      <c r="D73" s="40"/>
      <c r="E73" s="20" t="s">
        <v>141</v>
      </c>
      <c r="G73" s="20"/>
      <c r="H73" s="3"/>
    </row>
    <row r="74" spans="1:8" s="30" customFormat="1">
      <c r="A74" s="39">
        <v>41180</v>
      </c>
      <c r="B74" s="40"/>
      <c r="C74" s="40">
        <v>1758.3</v>
      </c>
      <c r="D74" s="40"/>
      <c r="E74" s="20" t="s">
        <v>141</v>
      </c>
      <c r="G74" s="20"/>
      <c r="H74" s="3"/>
    </row>
    <row r="75" spans="1:8" s="30" customFormat="1" ht="15.75">
      <c r="A75" s="39">
        <v>41213</v>
      </c>
      <c r="B75" s="40"/>
      <c r="C75" s="40">
        <v>1762.68</v>
      </c>
      <c r="D75" s="40"/>
      <c r="E75" s="20" t="s">
        <v>141</v>
      </c>
      <c r="G75" s="47">
        <f>SUM(C72:C75)</f>
        <v>7004.7300000000005</v>
      </c>
      <c r="H75" s="3"/>
    </row>
    <row r="76" spans="1:8" s="30" customFormat="1">
      <c r="A76" s="39">
        <v>41305</v>
      </c>
      <c r="B76" s="40"/>
      <c r="C76" s="40">
        <v>732.57</v>
      </c>
      <c r="D76" s="40"/>
      <c r="E76" s="20" t="s">
        <v>142</v>
      </c>
      <c r="G76" s="20"/>
      <c r="H76" s="3"/>
    </row>
    <row r="77" spans="1:8" s="30" customFormat="1">
      <c r="A77" s="39">
        <v>41305</v>
      </c>
      <c r="B77" s="40"/>
      <c r="C77" s="40">
        <v>2798.97</v>
      </c>
      <c r="D77" s="40"/>
      <c r="E77" s="20" t="s">
        <v>143</v>
      </c>
      <c r="G77" s="20"/>
      <c r="H77" s="3"/>
    </row>
    <row r="78" spans="1:8" s="30" customFormat="1">
      <c r="A78" s="39">
        <v>41306</v>
      </c>
      <c r="B78" s="50">
        <v>379.03</v>
      </c>
      <c r="C78" s="40"/>
      <c r="D78" s="50">
        <v>4675.96</v>
      </c>
      <c r="E78" s="20" t="s">
        <v>144</v>
      </c>
      <c r="F78" s="51" t="s">
        <v>165</v>
      </c>
      <c r="G78" s="20"/>
      <c r="H78" s="3"/>
    </row>
    <row r="79" spans="1:8" s="30" customFormat="1">
      <c r="A79" s="39">
        <v>41520</v>
      </c>
      <c r="B79" s="40"/>
      <c r="C79" s="40">
        <v>169.6</v>
      </c>
      <c r="D79" s="40"/>
      <c r="E79" s="20" t="s">
        <v>145</v>
      </c>
      <c r="G79" s="20"/>
      <c r="H79" s="3"/>
    </row>
    <row r="80" spans="1:8" s="30" customFormat="1">
      <c r="A80" s="39">
        <v>41520</v>
      </c>
      <c r="B80" s="40"/>
      <c r="C80" s="40">
        <v>183.43</v>
      </c>
      <c r="D80" s="40"/>
      <c r="E80" s="20" t="s">
        <v>145</v>
      </c>
      <c r="G80" s="20"/>
      <c r="H80" s="3"/>
    </row>
    <row r="81" spans="1:10" s="30" customFormat="1">
      <c r="A81" s="39">
        <v>41593</v>
      </c>
      <c r="B81" s="40"/>
      <c r="C81" s="40">
        <v>730.54</v>
      </c>
      <c r="D81" s="40"/>
      <c r="E81" s="20" t="s">
        <v>146</v>
      </c>
      <c r="G81" s="20"/>
      <c r="H81" s="3"/>
    </row>
    <row r="82" spans="1:10" s="30" customFormat="1">
      <c r="A82" s="39">
        <v>41607</v>
      </c>
      <c r="B82" s="40"/>
      <c r="C82" s="40">
        <v>183.4</v>
      </c>
      <c r="D82" s="40"/>
      <c r="E82" s="20" t="s">
        <v>145</v>
      </c>
      <c r="G82" s="20"/>
      <c r="H82" s="3"/>
    </row>
    <row r="83" spans="1:10" s="30" customFormat="1">
      <c r="A83" s="39">
        <v>41607</v>
      </c>
      <c r="B83" s="40"/>
      <c r="C83" s="40">
        <v>198</v>
      </c>
      <c r="D83" s="40"/>
      <c r="E83" s="20" t="s">
        <v>145</v>
      </c>
      <c r="G83" s="20"/>
      <c r="H83" s="3"/>
    </row>
    <row r="84" spans="1:10" s="30" customFormat="1">
      <c r="A84" s="39">
        <v>41613</v>
      </c>
      <c r="B84" s="40"/>
      <c r="C84" s="40">
        <v>875.75</v>
      </c>
      <c r="D84" s="40"/>
      <c r="E84" s="43" t="s">
        <v>147</v>
      </c>
      <c r="G84" s="20"/>
      <c r="H84" s="3"/>
    </row>
    <row r="85" spans="1:10" s="30" customFormat="1">
      <c r="A85" s="39">
        <v>41620</v>
      </c>
      <c r="B85" s="40">
        <v>2102.04</v>
      </c>
      <c r="C85" s="40"/>
      <c r="D85" s="50">
        <v>659.36</v>
      </c>
      <c r="E85" s="30" t="s">
        <v>148</v>
      </c>
      <c r="F85" s="51" t="s">
        <v>164</v>
      </c>
      <c r="G85" s="20"/>
      <c r="H85" s="3"/>
    </row>
    <row r="86" spans="1:10" s="30" customFormat="1" ht="15.75">
      <c r="A86" s="39">
        <v>41639</v>
      </c>
      <c r="B86" s="40"/>
      <c r="C86" s="40">
        <v>635.25</v>
      </c>
      <c r="D86" s="40"/>
      <c r="E86" s="20" t="s">
        <v>146</v>
      </c>
      <c r="G86" s="47">
        <f>SUM(C79:C86)</f>
        <v>2975.9700000000003</v>
      </c>
      <c r="H86" s="3"/>
    </row>
    <row r="87" spans="1:10" s="30" customFormat="1">
      <c r="A87" s="39">
        <v>41670</v>
      </c>
      <c r="B87" s="40"/>
      <c r="C87" s="40">
        <v>539.96</v>
      </c>
      <c r="D87" s="40"/>
      <c r="E87" s="20" t="s">
        <v>146</v>
      </c>
      <c r="H87" s="41"/>
      <c r="J87" s="43"/>
    </row>
    <row r="88" spans="1:10">
      <c r="A88" s="39">
        <v>41729</v>
      </c>
      <c r="B88" s="40"/>
      <c r="C88" s="40">
        <v>300</v>
      </c>
      <c r="D88" s="40"/>
      <c r="E88" s="30"/>
      <c r="H88" s="3"/>
      <c r="J88" s="43"/>
    </row>
    <row r="89" spans="1:10">
      <c r="A89" s="39">
        <v>41969</v>
      </c>
      <c r="B89" s="40">
        <v>12697.87</v>
      </c>
      <c r="C89" s="40"/>
      <c r="D89" s="50">
        <v>650</v>
      </c>
      <c r="E89" s="30" t="s">
        <v>149</v>
      </c>
      <c r="F89" s="51" t="s">
        <v>164</v>
      </c>
      <c r="G89" s="44"/>
      <c r="H89" s="3"/>
      <c r="J89" s="45"/>
    </row>
    <row r="90" spans="1:10">
      <c r="A90" s="39">
        <v>41969</v>
      </c>
      <c r="B90" s="40"/>
      <c r="C90" s="40">
        <v>525.52</v>
      </c>
      <c r="D90" s="40"/>
      <c r="E90" s="30" t="s">
        <v>150</v>
      </c>
      <c r="F90" s="45"/>
      <c r="G90" s="44"/>
      <c r="H90" s="3"/>
    </row>
    <row r="91" spans="1:10" ht="15.75">
      <c r="A91" s="39">
        <v>41988</v>
      </c>
      <c r="B91" s="40"/>
      <c r="C91" s="40">
        <v>525.52</v>
      </c>
      <c r="D91" s="40"/>
      <c r="E91" s="30" t="s">
        <v>150</v>
      </c>
      <c r="F91" s="45"/>
      <c r="G91" s="47">
        <f>SUM(C87:C91)</f>
        <v>1891</v>
      </c>
      <c r="H91" s="3"/>
    </row>
    <row r="92" spans="1:10">
      <c r="A92" s="39">
        <v>42017</v>
      </c>
      <c r="B92" s="40"/>
      <c r="C92" s="40">
        <v>525.52</v>
      </c>
      <c r="D92" s="40"/>
      <c r="E92" s="30" t="s">
        <v>150</v>
      </c>
      <c r="F92" s="45"/>
      <c r="G92" s="44"/>
      <c r="H92" s="3"/>
      <c r="J92" s="45"/>
    </row>
    <row r="93" spans="1:10">
      <c r="A93" s="39">
        <v>42037</v>
      </c>
      <c r="B93" s="40"/>
      <c r="C93" s="40">
        <v>60</v>
      </c>
      <c r="D93" s="40"/>
      <c r="E93" s="20" t="s">
        <v>151</v>
      </c>
      <c r="F93" s="45"/>
      <c r="G93" s="44"/>
      <c r="H93" s="3"/>
      <c r="J93" s="45"/>
    </row>
    <row r="94" spans="1:10">
      <c r="A94" s="39">
        <v>42041</v>
      </c>
      <c r="B94" s="40"/>
      <c r="C94" s="40">
        <v>525.52</v>
      </c>
      <c r="D94" s="40"/>
      <c r="E94" s="30" t="s">
        <v>150</v>
      </c>
      <c r="G94" s="44"/>
      <c r="H94" s="3"/>
      <c r="J94" s="45"/>
    </row>
    <row r="95" spans="1:10">
      <c r="A95" s="39">
        <v>42094</v>
      </c>
      <c r="B95" s="40"/>
      <c r="C95" s="40">
        <v>525.52</v>
      </c>
      <c r="D95" s="40"/>
      <c r="E95" s="20" t="s">
        <v>150</v>
      </c>
      <c r="F95" s="45"/>
      <c r="G95" s="44"/>
      <c r="H95" s="3"/>
      <c r="J95" s="45"/>
    </row>
    <row r="96" spans="1:10">
      <c r="A96" s="39">
        <v>42114</v>
      </c>
      <c r="B96" s="40"/>
      <c r="C96" s="40">
        <v>220</v>
      </c>
      <c r="D96" s="40"/>
      <c r="E96" s="20" t="s">
        <v>152</v>
      </c>
      <c r="G96" s="44"/>
      <c r="H96" s="3"/>
      <c r="J96" s="45"/>
    </row>
    <row r="97" spans="1:10">
      <c r="A97" s="39">
        <v>42160</v>
      </c>
      <c r="B97" s="40"/>
      <c r="C97" s="40">
        <v>250</v>
      </c>
      <c r="D97" s="40"/>
      <c r="E97" s="20" t="s">
        <v>152</v>
      </c>
      <c r="F97" s="45"/>
      <c r="G97" s="44"/>
      <c r="H97" s="3"/>
      <c r="J97" s="45"/>
    </row>
    <row r="98" spans="1:10">
      <c r="A98" s="39">
        <v>42212</v>
      </c>
      <c r="B98" s="40"/>
      <c r="C98" s="40">
        <v>496.36</v>
      </c>
      <c r="D98" s="40"/>
      <c r="E98" s="20" t="s">
        <v>152</v>
      </c>
      <c r="F98" s="45"/>
      <c r="G98" s="44"/>
      <c r="H98" s="3"/>
      <c r="J98" s="45"/>
    </row>
    <row r="99" spans="1:10">
      <c r="A99" s="39">
        <v>42245</v>
      </c>
      <c r="B99" s="40">
        <v>5852.31</v>
      </c>
      <c r="C99" s="40"/>
      <c r="D99" s="40">
        <v>1590.8</v>
      </c>
      <c r="E99" s="30" t="s">
        <v>153</v>
      </c>
      <c r="F99" s="45"/>
      <c r="G99" s="44"/>
      <c r="H99" s="3"/>
      <c r="J99" s="45"/>
    </row>
    <row r="100" spans="1:10">
      <c r="A100" s="39">
        <v>42254</v>
      </c>
      <c r="B100" s="40"/>
      <c r="C100" s="40">
        <v>497.6</v>
      </c>
      <c r="D100" s="40"/>
      <c r="E100" s="20" t="s">
        <v>152</v>
      </c>
      <c r="F100" s="45"/>
      <c r="G100" s="44"/>
      <c r="H100" s="3"/>
      <c r="J100" s="45"/>
    </row>
    <row r="101" spans="1:10">
      <c r="A101" s="39">
        <v>42256</v>
      </c>
      <c r="B101" s="40"/>
      <c r="C101" s="40">
        <v>496.36</v>
      </c>
      <c r="D101" s="40"/>
      <c r="E101" s="20" t="s">
        <v>152</v>
      </c>
      <c r="F101" s="45"/>
      <c r="G101" s="44"/>
      <c r="H101" s="3"/>
      <c r="J101" s="45"/>
    </row>
    <row r="102" spans="1:10">
      <c r="A102" s="39">
        <v>42256</v>
      </c>
      <c r="B102" s="40"/>
      <c r="C102" s="40">
        <v>1965.01</v>
      </c>
      <c r="D102" s="40"/>
      <c r="E102" s="20" t="s">
        <v>154</v>
      </c>
      <c r="F102" s="45"/>
      <c r="G102" s="44"/>
      <c r="H102" s="3"/>
      <c r="J102" s="46"/>
    </row>
    <row r="103" spans="1:10">
      <c r="A103" s="39">
        <v>42277</v>
      </c>
      <c r="B103" s="40"/>
      <c r="C103" s="40">
        <v>1950.77</v>
      </c>
      <c r="D103" s="40"/>
      <c r="E103" s="20" t="s">
        <v>154</v>
      </c>
      <c r="F103" s="45"/>
      <c r="G103" s="44"/>
      <c r="H103" s="3"/>
      <c r="J103" s="46"/>
    </row>
    <row r="104" spans="1:10">
      <c r="A104" s="39">
        <v>42298</v>
      </c>
      <c r="B104" s="40"/>
      <c r="C104" s="40">
        <v>528.97</v>
      </c>
      <c r="D104" s="40"/>
      <c r="E104" s="20" t="s">
        <v>152</v>
      </c>
      <c r="F104" s="45"/>
      <c r="G104" s="44"/>
      <c r="H104" s="3"/>
      <c r="J104" s="45"/>
    </row>
    <row r="105" spans="1:10">
      <c r="A105" s="39">
        <v>42299</v>
      </c>
      <c r="B105" s="40"/>
      <c r="C105" s="40">
        <v>1950.77</v>
      </c>
      <c r="D105" s="40"/>
      <c r="E105" s="20" t="s">
        <v>154</v>
      </c>
      <c r="F105" s="45"/>
      <c r="G105" s="44"/>
      <c r="H105" s="3"/>
      <c r="J105" s="45"/>
    </row>
    <row r="106" spans="1:10">
      <c r="A106" s="39">
        <v>42334</v>
      </c>
      <c r="B106" s="40"/>
      <c r="C106" s="40">
        <v>528.97</v>
      </c>
      <c r="D106" s="40"/>
      <c r="E106" s="20" t="s">
        <v>152</v>
      </c>
      <c r="G106" s="44"/>
      <c r="H106" s="3"/>
    </row>
    <row r="107" spans="1:10" ht="15.75">
      <c r="A107" s="39">
        <v>42345</v>
      </c>
      <c r="B107" s="40"/>
      <c r="C107" s="40">
        <v>528.97</v>
      </c>
      <c r="D107" s="40"/>
      <c r="E107" s="20" t="s">
        <v>152</v>
      </c>
      <c r="F107" s="45"/>
      <c r="G107" s="47">
        <f>SUM(C92:C107)</f>
        <v>11050.339999999998</v>
      </c>
      <c r="H107" s="3"/>
      <c r="J107" s="45"/>
    </row>
    <row r="108" spans="1:10">
      <c r="A108" s="39">
        <v>42415</v>
      </c>
      <c r="B108" s="24"/>
      <c r="C108" s="40">
        <v>500</v>
      </c>
      <c r="D108" s="40"/>
      <c r="E108" s="20" t="s">
        <v>152</v>
      </c>
      <c r="F108" s="45"/>
      <c r="G108" s="44"/>
      <c r="H108" s="3"/>
      <c r="J108" s="45"/>
    </row>
    <row r="109" spans="1:10">
      <c r="A109" s="39">
        <v>42483</v>
      </c>
      <c r="B109" s="40"/>
      <c r="C109" s="40">
        <v>529.20000000000005</v>
      </c>
      <c r="D109" s="40"/>
      <c r="E109" s="20" t="s">
        <v>152</v>
      </c>
      <c r="G109" s="44"/>
      <c r="H109" s="3"/>
    </row>
    <row r="110" spans="1:10">
      <c r="A110" s="39">
        <v>42485</v>
      </c>
      <c r="B110" s="40"/>
      <c r="C110" s="40">
        <v>530.29</v>
      </c>
      <c r="D110" s="40"/>
      <c r="E110" s="20" t="s">
        <v>152</v>
      </c>
      <c r="G110" s="44"/>
      <c r="H110" s="3"/>
    </row>
    <row r="111" spans="1:10">
      <c r="A111" s="39">
        <v>42485</v>
      </c>
      <c r="B111" s="40"/>
      <c r="C111" s="40">
        <v>528.97</v>
      </c>
      <c r="D111" s="40"/>
      <c r="E111" s="20" t="s">
        <v>152</v>
      </c>
      <c r="F111" s="45"/>
      <c r="G111" s="44"/>
      <c r="H111" s="3"/>
      <c r="J111" s="45"/>
    </row>
    <row r="112" spans="1:10">
      <c r="A112" s="39">
        <v>42544</v>
      </c>
      <c r="B112" s="24"/>
      <c r="C112" s="40">
        <v>530.26</v>
      </c>
      <c r="D112" s="40"/>
      <c r="E112" s="20" t="s">
        <v>152</v>
      </c>
      <c r="F112" s="45"/>
      <c r="G112" s="44"/>
      <c r="H112" s="3"/>
      <c r="J112" s="45"/>
    </row>
    <row r="113" spans="1:10">
      <c r="A113" s="39">
        <v>42551</v>
      </c>
      <c r="B113" s="40"/>
      <c r="C113" s="40">
        <v>528.97</v>
      </c>
      <c r="D113" s="40"/>
      <c r="E113" s="20" t="s">
        <v>152</v>
      </c>
      <c r="G113" s="44"/>
      <c r="H113" s="3"/>
    </row>
    <row r="114" spans="1:10">
      <c r="A114" s="39">
        <v>42571</v>
      </c>
      <c r="B114" s="40"/>
      <c r="C114" s="40">
        <v>529</v>
      </c>
      <c r="D114" s="40"/>
      <c r="E114" s="20" t="s">
        <v>152</v>
      </c>
      <c r="G114" s="44"/>
      <c r="H114" s="3"/>
    </row>
    <row r="115" spans="1:10">
      <c r="A115" s="39">
        <v>42591</v>
      </c>
      <c r="B115" s="24"/>
      <c r="C115" s="40">
        <v>528.97</v>
      </c>
      <c r="D115" s="40"/>
      <c r="E115" s="20" t="s">
        <v>152</v>
      </c>
      <c r="F115" s="45"/>
      <c r="G115" s="44"/>
      <c r="H115" s="3"/>
      <c r="J115" s="45"/>
    </row>
    <row r="116" spans="1:10">
      <c r="A116" s="39">
        <v>42716</v>
      </c>
      <c r="B116" s="24"/>
      <c r="C116" s="40">
        <v>528.97</v>
      </c>
      <c r="D116" s="40"/>
      <c r="E116" s="20" t="s">
        <v>152</v>
      </c>
      <c r="F116" s="45"/>
      <c r="G116" s="44"/>
      <c r="H116" s="3"/>
      <c r="J116" s="45"/>
    </row>
    <row r="117" spans="1:10" ht="15.75">
      <c r="A117" s="39">
        <v>42727</v>
      </c>
      <c r="B117" s="24">
        <v>24664.06</v>
      </c>
      <c r="C117" s="40"/>
      <c r="D117" s="40">
        <v>3303.4</v>
      </c>
      <c r="E117" s="30" t="s">
        <v>90</v>
      </c>
      <c r="F117" s="45"/>
      <c r="G117" s="47">
        <f>SUM(C108:C116)</f>
        <v>4734.630000000001</v>
      </c>
      <c r="H117" s="3"/>
      <c r="J117" s="45"/>
    </row>
    <row r="118" spans="1:10">
      <c r="A118" s="39">
        <v>42926</v>
      </c>
      <c r="B118" s="24">
        <v>19085.14</v>
      </c>
      <c r="C118" s="40"/>
      <c r="D118" s="40">
        <v>2262.6799999999998</v>
      </c>
      <c r="E118" s="20" t="s">
        <v>92</v>
      </c>
      <c r="F118" s="45"/>
      <c r="H118" s="3"/>
      <c r="J118" s="45"/>
    </row>
    <row r="119" spans="1:10">
      <c r="A119" s="39">
        <v>43032</v>
      </c>
      <c r="B119" s="24"/>
      <c r="C119" s="40">
        <v>66.22</v>
      </c>
      <c r="D119" s="40"/>
      <c r="E119" s="20" t="s">
        <v>155</v>
      </c>
      <c r="F119" s="45"/>
      <c r="H119" s="3"/>
      <c r="J119" s="45"/>
    </row>
    <row r="120" spans="1:10">
      <c r="A120" s="39">
        <v>43068</v>
      </c>
      <c r="B120" s="24"/>
      <c r="C120" s="40">
        <v>50</v>
      </c>
      <c r="D120" s="40"/>
      <c r="E120" s="20" t="s">
        <v>155</v>
      </c>
      <c r="F120" s="45"/>
      <c r="H120" s="3"/>
      <c r="J120" s="45"/>
    </row>
    <row r="121" spans="1:10" ht="15.75">
      <c r="A121" s="39">
        <v>43078</v>
      </c>
      <c r="B121" s="24"/>
      <c r="C121" s="40">
        <v>60</v>
      </c>
      <c r="D121" s="40"/>
      <c r="E121" s="20" t="s">
        <v>155</v>
      </c>
      <c r="F121" s="45"/>
      <c r="G121" s="47">
        <f>SUM(C119:C121)</f>
        <v>176.22</v>
      </c>
      <c r="H121" s="3"/>
      <c r="J121" s="45"/>
    </row>
    <row r="122" spans="1:10">
      <c r="A122" s="39">
        <v>43105</v>
      </c>
      <c r="B122" s="24"/>
      <c r="C122" s="40">
        <v>57.58</v>
      </c>
      <c r="D122" s="40"/>
      <c r="E122" s="20" t="s">
        <v>155</v>
      </c>
      <c r="F122" s="45"/>
      <c r="H122" s="3"/>
      <c r="I122" s="45"/>
      <c r="J122" s="45"/>
    </row>
    <row r="123" spans="1:10">
      <c r="A123" s="39">
        <v>43115</v>
      </c>
      <c r="B123" s="40"/>
      <c r="C123" s="40">
        <v>65</v>
      </c>
      <c r="D123" s="40"/>
      <c r="E123" s="20" t="s">
        <v>155</v>
      </c>
      <c r="F123" s="45"/>
      <c r="H123" s="3"/>
      <c r="I123" s="45"/>
      <c r="J123" s="45"/>
    </row>
    <row r="124" spans="1:10" ht="15.75">
      <c r="A124" s="39">
        <v>43159</v>
      </c>
      <c r="B124" s="40"/>
      <c r="C124" s="40">
        <v>58</v>
      </c>
      <c r="D124" s="40"/>
      <c r="F124" s="45"/>
      <c r="G124" s="47">
        <f>SUM(C122:C124)</f>
        <v>180.57999999999998</v>
      </c>
      <c r="H124" s="3"/>
    </row>
    <row r="125" spans="1:10">
      <c r="A125" s="39">
        <v>43748</v>
      </c>
      <c r="B125" s="40"/>
      <c r="C125" s="40">
        <v>1102.8800000000001</v>
      </c>
      <c r="D125" s="40"/>
      <c r="H125" s="3"/>
    </row>
    <row r="126" spans="1:10">
      <c r="A126" s="39">
        <v>43749</v>
      </c>
      <c r="B126" s="40"/>
      <c r="C126" s="40">
        <v>1102.8800000000001</v>
      </c>
      <c r="D126" s="40"/>
      <c r="E126" s="20" t="s">
        <v>155</v>
      </c>
      <c r="H126" s="3"/>
    </row>
    <row r="127" spans="1:10">
      <c r="A127" s="39">
        <v>43744</v>
      </c>
      <c r="B127" s="40">
        <v>8475.43</v>
      </c>
      <c r="C127" s="40"/>
      <c r="D127" s="40">
        <v>653.26</v>
      </c>
      <c r="E127" s="30" t="s">
        <v>156</v>
      </c>
      <c r="F127" s="51" t="s">
        <v>164</v>
      </c>
      <c r="H127" s="3"/>
    </row>
    <row r="128" spans="1:10">
      <c r="A128" s="39">
        <v>43744</v>
      </c>
      <c r="B128" s="40">
        <v>27679.65</v>
      </c>
      <c r="C128" s="40"/>
      <c r="D128" s="40">
        <v>650</v>
      </c>
      <c r="E128" s="30" t="s">
        <v>157</v>
      </c>
      <c r="F128" s="51" t="s">
        <v>164</v>
      </c>
      <c r="H128" s="3"/>
      <c r="J128" s="45"/>
    </row>
    <row r="129" spans="1:9">
      <c r="A129" s="39">
        <v>43744</v>
      </c>
      <c r="B129" s="40">
        <v>4018.97</v>
      </c>
      <c r="C129" s="40"/>
      <c r="D129" s="40"/>
      <c r="E129" s="20" t="s">
        <v>158</v>
      </c>
      <c r="H129" s="3"/>
    </row>
    <row r="130" spans="1:9" ht="15.75">
      <c r="A130" s="39">
        <v>43816</v>
      </c>
      <c r="B130" s="40"/>
      <c r="C130" s="40">
        <v>1124.94</v>
      </c>
      <c r="D130" s="40"/>
      <c r="G130" s="47">
        <f>SUM(C125:C130)</f>
        <v>3330.7000000000003</v>
      </c>
      <c r="H130" s="3"/>
    </row>
    <row r="131" spans="1:9">
      <c r="A131" s="39">
        <v>44400</v>
      </c>
      <c r="B131" s="40">
        <v>8626.6299999999992</v>
      </c>
      <c r="C131" s="40"/>
      <c r="D131" s="40"/>
      <c r="E131" s="20" t="s">
        <v>159</v>
      </c>
      <c r="H131" s="3"/>
    </row>
    <row r="132" spans="1:9">
      <c r="A132" s="39">
        <v>44428</v>
      </c>
      <c r="B132" s="40"/>
      <c r="C132" s="40">
        <v>430.5</v>
      </c>
      <c r="D132" s="40"/>
      <c r="E132" s="20" t="s">
        <v>138</v>
      </c>
      <c r="H132" s="3"/>
    </row>
    <row r="133" spans="1:9">
      <c r="A133" s="39">
        <v>44435</v>
      </c>
      <c r="B133" s="40"/>
      <c r="C133" s="40">
        <v>432.44</v>
      </c>
      <c r="D133" s="40"/>
      <c r="E133" s="20" t="s">
        <v>144</v>
      </c>
      <c r="H133" s="3"/>
    </row>
    <row r="134" spans="1:9">
      <c r="A134" s="39">
        <v>44557</v>
      </c>
      <c r="B134" s="40"/>
      <c r="C134" s="40">
        <v>2201.7399999999998</v>
      </c>
      <c r="D134" s="40"/>
      <c r="E134" s="20" t="s">
        <v>160</v>
      </c>
      <c r="H134" s="3"/>
      <c r="I134" s="3"/>
    </row>
    <row r="135" spans="1:9">
      <c r="A135" s="39">
        <v>44559</v>
      </c>
      <c r="B135" s="40"/>
      <c r="C135" s="40">
        <v>439.14</v>
      </c>
      <c r="D135" s="40"/>
      <c r="E135" s="30"/>
      <c r="H135" s="3"/>
      <c r="I135" s="3"/>
    </row>
    <row r="136" spans="1:9">
      <c r="A136" s="39">
        <v>44559</v>
      </c>
      <c r="B136" s="40"/>
      <c r="C136" s="40">
        <v>385.99</v>
      </c>
      <c r="D136" s="40"/>
      <c r="E136" s="30"/>
      <c r="H136" s="3"/>
      <c r="I136" s="3"/>
    </row>
    <row r="137" spans="1:9" ht="15.75">
      <c r="A137" s="39">
        <v>44560</v>
      </c>
      <c r="B137" s="40"/>
      <c r="C137" s="40">
        <v>34</v>
      </c>
      <c r="D137" s="40"/>
      <c r="E137" s="30"/>
      <c r="G137" s="47">
        <f>SUM(C132:C137)</f>
        <v>3923.8099999999995</v>
      </c>
      <c r="H137" s="3"/>
      <c r="I137" s="3"/>
    </row>
    <row r="138" spans="1:9">
      <c r="A138" s="39">
        <v>44580</v>
      </c>
      <c r="B138" s="40"/>
      <c r="C138" s="40">
        <v>2201.7399999999998</v>
      </c>
      <c r="D138" s="40"/>
      <c r="E138" s="20" t="s">
        <v>160</v>
      </c>
      <c r="H138" s="3"/>
      <c r="I138" s="3"/>
    </row>
    <row r="139" spans="1:9">
      <c r="A139" s="39">
        <v>44594</v>
      </c>
      <c r="B139" s="40"/>
      <c r="C139" s="40">
        <v>600</v>
      </c>
      <c r="D139" s="40"/>
      <c r="E139" s="20" t="s">
        <v>161</v>
      </c>
      <c r="H139" s="3"/>
      <c r="I139" s="3"/>
    </row>
    <row r="140" spans="1:9">
      <c r="A140" s="39">
        <v>44722</v>
      </c>
      <c r="B140" s="40"/>
      <c r="C140" s="40">
        <v>552.76</v>
      </c>
      <c r="D140" s="40"/>
      <c r="E140" s="20" t="s">
        <v>160</v>
      </c>
      <c r="G140" s="31"/>
      <c r="H140" s="3"/>
      <c r="I140" s="3"/>
    </row>
    <row r="141" spans="1:9" ht="15.75">
      <c r="A141" s="33">
        <v>44840</v>
      </c>
      <c r="B141" s="2">
        <v>25630.85</v>
      </c>
      <c r="C141" s="40"/>
      <c r="D141" s="40">
        <v>1946.55</v>
      </c>
      <c r="E141" s="20" t="s">
        <v>162</v>
      </c>
      <c r="G141" s="47">
        <f>SUM(C138:C140)</f>
        <v>3354.5</v>
      </c>
      <c r="I141" s="3"/>
    </row>
    <row r="142" spans="1:9">
      <c r="A142" s="33"/>
      <c r="B142" s="2"/>
      <c r="C142" s="40"/>
      <c r="D142" s="40"/>
      <c r="I142" s="3"/>
    </row>
    <row r="143" spans="1:9">
      <c r="A143" s="33"/>
      <c r="B143" s="2"/>
      <c r="C143" s="40"/>
      <c r="D143" s="40"/>
      <c r="I143" s="3"/>
    </row>
    <row r="144" spans="1:9">
      <c r="A144" s="33"/>
      <c r="B144" s="2"/>
      <c r="C144" s="40"/>
      <c r="D144" s="40"/>
      <c r="I144" s="3"/>
    </row>
    <row r="145" spans="1:9">
      <c r="A145" s="33"/>
      <c r="B145" s="2"/>
      <c r="C145" s="40"/>
      <c r="D145" s="40"/>
      <c r="I145" s="3"/>
    </row>
    <row r="146" spans="1:9">
      <c r="A146" s="33"/>
      <c r="B146" s="2"/>
      <c r="C146" s="40"/>
      <c r="D146" s="40"/>
      <c r="I146" s="3"/>
    </row>
    <row r="147" spans="1:9">
      <c r="A147" s="33"/>
      <c r="B147" s="2">
        <f>SUM(B6:B141)</f>
        <v>247310.72</v>
      </c>
      <c r="C147" s="2">
        <f>SUM(C6:C141)</f>
        <v>127155.44000000006</v>
      </c>
      <c r="D147" s="2"/>
      <c r="I147" s="3"/>
    </row>
    <row r="148" spans="1:9">
      <c r="B148" s="31"/>
    </row>
    <row r="150" spans="1:9" ht="15.75">
      <c r="C150" s="47"/>
      <c r="D150" s="4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7" sqref="C3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287ι</vt:lpstr>
      <vt:lpstr>κ-15-17-18 από δίκηΤΑΝ= χρέος</vt:lpstr>
      <vt:lpstr>κ-15-17-18 μετακύλιση πληρωμών</vt:lpstr>
      <vt:lpstr>ΤΑΣ</vt:lpstr>
      <vt:lpstr>ΦΠΑ</vt:lpstr>
      <vt:lpstr>φόρος</vt:lpstr>
      <vt:lpstr>ΙΚΑ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2023-06-13T16:34:00Z</dcterms:created>
  <dcterms:modified xsi:type="dcterms:W3CDTF">2023-07-23T05:14:28Z</dcterms:modified>
</cp:coreProperties>
</file>