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αθρΣφαλμα" sheetId="32" r:id="rId1"/>
  </sheets>
  <calcPr calcId="125725"/>
</workbook>
</file>

<file path=xl/calcChain.xml><?xml version="1.0" encoding="utf-8"?>
<calcChain xmlns="http://schemas.openxmlformats.org/spreadsheetml/2006/main">
  <c r="U21" i="32"/>
  <c r="V68"/>
  <c r="U68"/>
  <c r="T9" l="1"/>
  <c r="E21" l="1"/>
  <c r="F21" s="1"/>
  <c r="S22"/>
  <c r="S23" l="1"/>
  <c r="E30"/>
  <c r="F30" s="1"/>
  <c r="E32"/>
  <c r="F32" s="1"/>
  <c r="E34"/>
  <c r="F34" s="1"/>
  <c r="S47" l="1"/>
  <c r="E54"/>
  <c r="F54" s="1"/>
  <c r="E49"/>
  <c r="F49" s="1"/>
  <c r="E50"/>
  <c r="F50" s="1"/>
  <c r="E52" l="1"/>
  <c r="F52" s="1"/>
  <c r="E53"/>
  <c r="F53" s="1"/>
  <c r="E56" l="1"/>
  <c r="F56" s="1"/>
  <c r="E57"/>
  <c r="F57" s="1"/>
  <c r="E59"/>
  <c r="F59" s="1"/>
  <c r="E58"/>
  <c r="F58" s="1"/>
  <c r="E62" l="1"/>
  <c r="E64"/>
  <c r="F64" s="1"/>
  <c r="L66"/>
  <c r="E66"/>
  <c r="F66" s="1"/>
  <c r="S68" l="1"/>
  <c r="T68"/>
  <c r="L12" l="1"/>
  <c r="E12"/>
  <c r="L11"/>
  <c r="E11"/>
  <c r="L13"/>
  <c r="E13"/>
  <c r="O9"/>
  <c r="I9"/>
  <c r="E9"/>
  <c r="F9" s="1"/>
  <c r="F7"/>
  <c r="E8"/>
  <c r="F8" s="1"/>
  <c r="L6"/>
  <c r="E6"/>
  <c r="F6" s="1"/>
</calcChain>
</file>

<file path=xl/sharedStrings.xml><?xml version="1.0" encoding="utf-8"?>
<sst xmlns="http://schemas.openxmlformats.org/spreadsheetml/2006/main" count="159" uniqueCount="82">
  <si>
    <t>ΕΙΔΟΣ</t>
  </si>
  <si>
    <t>ΑΞΙΑ ΠΡΑΞΗΣ</t>
  </si>
  <si>
    <t>ημερ</t>
  </si>
  <si>
    <t>δωρεά</t>
  </si>
  <si>
    <t>αρ</t>
  </si>
  <si>
    <t>ελεγχος</t>
  </si>
  <si>
    <t>ΤΑΝ-0,65% =κ15</t>
  </si>
  <si>
    <t>παρατηρήσεις</t>
  </si>
  <si>
    <t>ΤΑΝ-1,3% =κ15</t>
  </si>
  <si>
    <t>ΤΑΝ-0,125% =κ17</t>
  </si>
  <si>
    <t>μισθωτήριο</t>
  </si>
  <si>
    <t>ραλλου</t>
  </si>
  <si>
    <t>μισθωση ακινήτου</t>
  </si>
  <si>
    <t>4ος</t>
  </si>
  <si>
    <t>11ος</t>
  </si>
  <si>
    <t>12ος</t>
  </si>
  <si>
    <t>7ος</t>
  </si>
  <si>
    <t>5ος</t>
  </si>
  <si>
    <t>ΤΑΝ-9% ή 5%</t>
  </si>
  <si>
    <t>3ος</t>
  </si>
  <si>
    <t>2ος</t>
  </si>
  <si>
    <t>1ος</t>
  </si>
  <si>
    <t>γονική</t>
  </si>
  <si>
    <t>10ος</t>
  </si>
  <si>
    <t>9ος</t>
  </si>
  <si>
    <t>8ος</t>
  </si>
  <si>
    <t>6ος</t>
  </si>
  <si>
    <t>20+D*1</t>
  </si>
  <si>
    <t>12+D*1,2%</t>
  </si>
  <si>
    <t>παράταση εκμ μαρμ</t>
  </si>
  <si>
    <t>2,93 + 3%χ + D*1,2%</t>
  </si>
  <si>
    <t>αγοραπωλησία</t>
  </si>
  <si>
    <t>14 -κ18</t>
  </si>
  <si>
    <t>14 -κ15-17</t>
  </si>
  <si>
    <t>14-</t>
  </si>
  <si>
    <t>14 + 72 + 210 + ΓΚΛΑΒΑΚΗΣ -ΚΟΥΤΡΟΥΛΟΣ &amp; ΣΙΑ ΟΕ</t>
  </si>
  <si>
    <t>14 +211</t>
  </si>
  <si>
    <t>???????</t>
  </si>
  <si>
    <t>209 =έβαλε το ποσό του 10126 συμβολαίου</t>
  </si>
  <si>
    <t>211 = δεν έβαλε ποσά στην κατάσταση προς ΤΑΝ</t>
  </si>
  <si>
    <t>210 =έδωσε εντολή στον πελάτη να πληρώσει κ15 =9,23 ( το ποσό είναι αυτό που αναλωγει στο κ18 )</t>
  </si>
  <si>
    <t>14 = σφάλμα στην κατάσταση προς ΤΑΝ</t>
  </si>
  <si>
    <t>14 + 209</t>
  </si>
  <si>
    <t>αγοραπωλησια -προσύμφ -8403 =5.000</t>
  </si>
  <si>
    <t>212 = στην κατάσταση πληρώνει 4,18 ,ΕΝΏ στο συμβόλαιο ΚΑΙ στο βιβλίο συμβολαίων καταχωρεί πάγια -κ18=1</t>
  </si>
  <si>
    <t>14 + 211</t>
  </si>
  <si>
    <t>213 = ένα μεγάλο συμβόλαιο θα κάνει τον χρόνο και όπου συμπληρώνει στοιχεία γι'αυτό τα κάνει σκατά . Στην κατάσταση το πέρασε για 12.000</t>
  </si>
  <si>
    <t>14 + 213</t>
  </si>
  <si>
    <t>214 = έδωσε εντολή για μικρότερες πληρωμές</t>
  </si>
  <si>
    <t>216-</t>
  </si>
  <si>
    <t>216 -</t>
  </si>
  <si>
    <t>227 = ως πάγιο στην κατάσταση υπερ ΤΑΝ ΚΑΙ ??? ως αναλογική αξίας 8.400 στο βιβλίο ???</t>
  </si>
  <si>
    <t>228 = με αξία 8799,71 αντι 9995</t>
  </si>
  <si>
    <t>προσύμφωνο αγοραπωλήσίας</t>
  </si>
  <si>
    <t>229 = αντί 8.000 αξία πράξης πληρώθηκε από πολίτη με υπολογισμό στα 800</t>
  </si>
  <si>
    <t>14 + 229</t>
  </si>
  <si>
    <t>14 + καταχώρησε ως πάγια</t>
  </si>
  <si>
    <t>14 + 252</t>
  </si>
  <si>
    <t>14 + 253</t>
  </si>
  <si>
    <t>14 + 248</t>
  </si>
  <si>
    <t>14 + 249</t>
  </si>
  <si>
    <t>14 + 250</t>
  </si>
  <si>
    <t>14 + 251</t>
  </si>
  <si>
    <t>14 + 254</t>
  </si>
  <si>
    <t>14 + 255</t>
  </si>
  <si>
    <t>14 + 256</t>
  </si>
  <si>
    <t>14 + 257</t>
  </si>
  <si>
    <t>250 = δεν πρόσθεσε το 3ο από τα 4 φύλλα =[κ18 =136.878δρχ = 401,7] &amp; [κ15 =525.779δρχ =1.543,01] &amp; [κ17 =101.212δρχ =297,03</t>
  </si>
  <si>
    <t xml:space="preserve">248 = δεν καταχώρησε στην κατάσταση προς ΤΑΝ ( και δεν πλήρωσε ) όσα ο έλεγχος καταχωρεί </t>
  </si>
  <si>
    <t xml:space="preserve"> 249 = χρέωσε και πλήρωσε 7.875δρχ =23,11€ =[να αφαιρεθούν κ17 =20,8</t>
  </si>
  <si>
    <t>251 = στην κατάσταση προς ΤΑΝ στο 3ο φύλο στην τελική άθροιση αντι 27.951 βάζει 7.951 =[ 20.000δρχ =58,69€</t>
  </si>
  <si>
    <t>252 = στην κατάσταση προς ΤΑΝ χρέωσε 2.358 δρχ αντί 3.114 =[ αφαίρεση κ18 =3,00</t>
  </si>
  <si>
    <t xml:space="preserve">253 = δεν καταχώρησε την πράξη στην κατάσταση υπερ ΤΑΝ =[αφαίρεση κ18  &amp; κ15  &amp; κ17 </t>
  </si>
  <si>
    <t>254 = στην κατάσταση προς ΤΑΝ στο 3ο φύλο στην μεταφορά ποσού από την 2η αντι 9.668δρχ , βάζει το ποσό του 1ου φύλλου 1.875δρχ =[ 7.813δρχ =22,93€</t>
  </si>
  <si>
    <t>255 = στην κατάσταση προς ΤΑΝ χρέωσε 558 δρχ αντί 5.577 =[ αφαίρεση κ15 =14,73</t>
  </si>
  <si>
    <t>256 = στην κατάσταση προς ΤΑΝ χρέωσε 1.676 δρχ αντί 16.744 =[ αφαίρεση κ15 =44,22</t>
  </si>
  <si>
    <t>257 = στην κατάσταση προς ΤΑΝ χρέωσε 1.922 δρχ αντί 19.705 =[ αφαίρεση κ15 =52,19</t>
  </si>
  <si>
    <t>14 =7759</t>
  </si>
  <si>
    <t>14 + 212</t>
  </si>
  <si>
    <t>ΑΓΑΠΕ-14</t>
  </si>
  <si>
    <t>216 = χρέωσε στον πολίτη ΚΑΙ απέδωσε λιγότερα στο ΤΑΝ =</t>
  </si>
  <si>
    <t>ΤΑΣ-14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</si>
</sst>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8"/>
      <color rgb="FF0070C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43" fontId="12" fillId="0" borderId="1" xfId="1" applyFont="1" applyFill="1" applyBorder="1"/>
    <xf numFmtId="0" fontId="13" fillId="0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164" fontId="12" fillId="8" borderId="1" xfId="1" applyNumberFormat="1" applyFont="1" applyFill="1" applyBorder="1" applyAlignment="1">
      <alignment horizontal="right" vertical="center"/>
    </xf>
    <xf numFmtId="43" fontId="12" fillId="3" borderId="1" xfId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43" fontId="12" fillId="0" borderId="1" xfId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14" fontId="12" fillId="3" borderId="5" xfId="0" applyNumberFormat="1" applyFont="1" applyFill="1" applyBorder="1" applyAlignment="1">
      <alignment horizontal="center" vertical="center"/>
    </xf>
    <xf numFmtId="164" fontId="12" fillId="1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center" vertical="center"/>
    </xf>
    <xf numFmtId="164" fontId="12" fillId="8" borderId="2" xfId="1" applyNumberFormat="1" applyFont="1" applyFill="1" applyBorder="1" applyAlignment="1">
      <alignment horizontal="center" vertical="center"/>
    </xf>
    <xf numFmtId="43" fontId="14" fillId="0" borderId="0" xfId="0" applyNumberFormat="1" applyFont="1"/>
    <xf numFmtId="43" fontId="12" fillId="8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/>
    <xf numFmtId="0" fontId="14" fillId="0" borderId="0" xfId="0" applyFont="1" applyFill="1"/>
    <xf numFmtId="0" fontId="14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8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0" fontId="14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5" borderId="8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left"/>
    </xf>
    <xf numFmtId="43" fontId="14" fillId="0" borderId="1" xfId="1" applyFont="1" applyBorder="1"/>
    <xf numFmtId="43" fontId="14" fillId="0" borderId="1" xfId="1" applyFont="1" applyFill="1" applyBorder="1"/>
    <xf numFmtId="43" fontId="12" fillId="0" borderId="3" xfId="1" applyFont="1" applyFill="1" applyBorder="1" applyAlignment="1">
      <alignment horizontal="left"/>
    </xf>
    <xf numFmtId="43" fontId="18" fillId="0" borderId="1" xfId="1" applyFont="1" applyBorder="1"/>
    <xf numFmtId="43" fontId="17" fillId="2" borderId="1" xfId="1" applyFont="1" applyFill="1" applyBorder="1"/>
    <xf numFmtId="43" fontId="14" fillId="9" borderId="1" xfId="1" applyFont="1" applyFill="1" applyBorder="1"/>
    <xf numFmtId="0" fontId="14" fillId="0" borderId="0" xfId="0" applyFont="1" applyAlignment="1">
      <alignment horizontal="left"/>
    </xf>
    <xf numFmtId="164" fontId="12" fillId="5" borderId="2" xfId="1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43" fontId="12" fillId="5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left" vertical="center"/>
    </xf>
    <xf numFmtId="43" fontId="12" fillId="8" borderId="1" xfId="1" applyFont="1" applyFill="1" applyBorder="1" applyAlignment="1">
      <alignment horizontal="left"/>
    </xf>
    <xf numFmtId="14" fontId="12" fillId="5" borderId="5" xfId="1" applyNumberFormat="1" applyFont="1" applyFill="1" applyBorder="1" applyAlignment="1">
      <alignment horizontal="center" vertical="center"/>
    </xf>
    <xf numFmtId="43" fontId="12" fillId="5" borderId="3" xfId="1" applyFont="1" applyFill="1" applyBorder="1" applyAlignment="1">
      <alignment horizontal="left"/>
    </xf>
    <xf numFmtId="43" fontId="14" fillId="5" borderId="1" xfId="1" applyFont="1" applyFill="1" applyBorder="1"/>
    <xf numFmtId="0" fontId="14" fillId="0" borderId="0" xfId="0" applyFont="1"/>
    <xf numFmtId="0" fontId="12" fillId="0" borderId="1" xfId="0" applyFont="1" applyFill="1" applyBorder="1"/>
    <xf numFmtId="43" fontId="14" fillId="0" borderId="0" xfId="0" applyNumberFormat="1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164" fontId="14" fillId="0" borderId="0" xfId="1" applyNumberFormat="1" applyFont="1" applyFill="1" applyAlignment="1">
      <alignment horizontal="left"/>
    </xf>
    <xf numFmtId="0" fontId="14" fillId="0" borderId="1" xfId="0" applyFont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 vertical="center"/>
    </xf>
    <xf numFmtId="43" fontId="14" fillId="8" borderId="1" xfId="1" applyFont="1" applyFill="1" applyBorder="1"/>
    <xf numFmtId="0" fontId="14" fillId="0" borderId="0" xfId="0" applyFont="1" applyAlignment="1">
      <alignment horizontal="left"/>
    </xf>
    <xf numFmtId="0" fontId="14" fillId="2" borderId="0" xfId="0" applyFont="1" applyFill="1"/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center" vertical="center"/>
    </xf>
    <xf numFmtId="43" fontId="12" fillId="3" borderId="5" xfId="1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/>
    </xf>
    <xf numFmtId="0" fontId="13" fillId="6" borderId="3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6"/>
  <sheetViews>
    <sheetView tabSelected="1" workbookViewId="0">
      <pane ySplit="2" topLeftCell="A3" activePane="bottomLeft" state="frozen"/>
      <selection pane="bottomLeft" activeCell="R81" sqref="R81"/>
    </sheetView>
  </sheetViews>
  <sheetFormatPr defaultRowHeight="11.25"/>
  <cols>
    <col min="1" max="1" width="8.140625" style="5" customWidth="1"/>
    <col min="2" max="2" width="8.7109375" style="5" bestFit="1" customWidth="1"/>
    <col min="3" max="3" width="29.42578125" style="5" bestFit="1" customWidth="1"/>
    <col min="4" max="4" width="12.42578125" style="5" bestFit="1" customWidth="1"/>
    <col min="5" max="5" width="11.28515625" style="5" customWidth="1"/>
    <col min="6" max="8" width="9.42578125" style="5" bestFit="1" customWidth="1"/>
    <col min="9" max="9" width="10.28515625" style="5" bestFit="1" customWidth="1"/>
    <col min="10" max="10" width="8.140625" style="5" bestFit="1" customWidth="1"/>
    <col min="11" max="11" width="9.42578125" style="5" bestFit="1" customWidth="1"/>
    <col min="12" max="12" width="10.28515625" style="5" bestFit="1" customWidth="1"/>
    <col min="13" max="13" width="9.42578125" style="5" bestFit="1" customWidth="1"/>
    <col min="14" max="14" width="8.140625" style="5" bestFit="1" customWidth="1"/>
    <col min="15" max="15" width="9.42578125" style="5" bestFit="1" customWidth="1"/>
    <col min="16" max="17" width="8.140625" style="5" bestFit="1" customWidth="1"/>
    <col min="18" max="18" width="41.85546875" style="5" bestFit="1" customWidth="1"/>
    <col min="19" max="20" width="9.42578125" style="5" bestFit="1" customWidth="1"/>
    <col min="21" max="21" width="9.140625" style="24"/>
    <col min="22" max="186" width="9.140625" style="5"/>
    <col min="187" max="187" width="9" style="5" bestFit="1" customWidth="1"/>
    <col min="188" max="188" width="9.85546875" style="5" bestFit="1" customWidth="1"/>
    <col min="189" max="189" width="9.140625" style="5" bestFit="1" customWidth="1"/>
    <col min="190" max="190" width="16" style="5" bestFit="1" customWidth="1"/>
    <col min="191" max="191" width="9" style="5" bestFit="1" customWidth="1"/>
    <col min="192" max="192" width="7.85546875" style="5" bestFit="1" customWidth="1"/>
    <col min="193" max="193" width="11.7109375" style="5" bestFit="1" customWidth="1"/>
    <col min="194" max="194" width="14.28515625" style="5" customWidth="1"/>
    <col min="195" max="195" width="11.7109375" style="5" bestFit="1" customWidth="1"/>
    <col min="196" max="196" width="14.140625" style="5" bestFit="1" customWidth="1"/>
    <col min="197" max="197" width="16.7109375" style="5" customWidth="1"/>
    <col min="198" max="198" width="16.5703125" style="5" customWidth="1"/>
    <col min="199" max="200" width="7.85546875" style="5" bestFit="1" customWidth="1"/>
    <col min="201" max="201" width="8" style="5" bestFit="1" customWidth="1"/>
    <col min="202" max="203" width="7.85546875" style="5" bestFit="1" customWidth="1"/>
    <col min="204" max="204" width="9.7109375" style="5" customWidth="1"/>
    <col min="205" max="205" width="12.85546875" style="5" customWidth="1"/>
    <col min="206" max="442" width="9.140625" style="5"/>
    <col min="443" max="443" width="9" style="5" bestFit="1" customWidth="1"/>
    <col min="444" max="444" width="9.85546875" style="5" bestFit="1" customWidth="1"/>
    <col min="445" max="445" width="9.140625" style="5" bestFit="1" customWidth="1"/>
    <col min="446" max="446" width="16" style="5" bestFit="1" customWidth="1"/>
    <col min="447" max="447" width="9" style="5" bestFit="1" customWidth="1"/>
    <col min="448" max="448" width="7.85546875" style="5" bestFit="1" customWidth="1"/>
    <col min="449" max="449" width="11.7109375" style="5" bestFit="1" customWidth="1"/>
    <col min="450" max="450" width="14.28515625" style="5" customWidth="1"/>
    <col min="451" max="451" width="11.7109375" style="5" bestFit="1" customWidth="1"/>
    <col min="452" max="452" width="14.140625" style="5" bestFit="1" customWidth="1"/>
    <col min="453" max="453" width="16.7109375" style="5" customWidth="1"/>
    <col min="454" max="454" width="16.5703125" style="5" customWidth="1"/>
    <col min="455" max="456" width="7.85546875" style="5" bestFit="1" customWidth="1"/>
    <col min="457" max="457" width="8" style="5" bestFit="1" customWidth="1"/>
    <col min="458" max="459" width="7.85546875" style="5" bestFit="1" customWidth="1"/>
    <col min="460" max="460" width="9.7109375" style="5" customWidth="1"/>
    <col min="461" max="461" width="12.85546875" style="5" customWidth="1"/>
    <col min="462" max="698" width="9.140625" style="5"/>
    <col min="699" max="699" width="9" style="5" bestFit="1" customWidth="1"/>
    <col min="700" max="700" width="9.85546875" style="5" bestFit="1" customWidth="1"/>
    <col min="701" max="701" width="9.140625" style="5" bestFit="1" customWidth="1"/>
    <col min="702" max="702" width="16" style="5" bestFit="1" customWidth="1"/>
    <col min="703" max="703" width="9" style="5" bestFit="1" customWidth="1"/>
    <col min="704" max="704" width="7.85546875" style="5" bestFit="1" customWidth="1"/>
    <col min="705" max="705" width="11.7109375" style="5" bestFit="1" customWidth="1"/>
    <col min="706" max="706" width="14.28515625" style="5" customWidth="1"/>
    <col min="707" max="707" width="11.7109375" style="5" bestFit="1" customWidth="1"/>
    <col min="708" max="708" width="14.140625" style="5" bestFit="1" customWidth="1"/>
    <col min="709" max="709" width="16.7109375" style="5" customWidth="1"/>
    <col min="710" max="710" width="16.5703125" style="5" customWidth="1"/>
    <col min="711" max="712" width="7.85546875" style="5" bestFit="1" customWidth="1"/>
    <col min="713" max="713" width="8" style="5" bestFit="1" customWidth="1"/>
    <col min="714" max="715" width="7.85546875" style="5" bestFit="1" customWidth="1"/>
    <col min="716" max="716" width="9.7109375" style="5" customWidth="1"/>
    <col min="717" max="717" width="12.85546875" style="5" customWidth="1"/>
    <col min="718" max="954" width="9.140625" style="5"/>
    <col min="955" max="955" width="9" style="5" bestFit="1" customWidth="1"/>
    <col min="956" max="956" width="9.85546875" style="5" bestFit="1" customWidth="1"/>
    <col min="957" max="957" width="9.140625" style="5" bestFit="1" customWidth="1"/>
    <col min="958" max="958" width="16" style="5" bestFit="1" customWidth="1"/>
    <col min="959" max="959" width="9" style="5" bestFit="1" customWidth="1"/>
    <col min="960" max="960" width="7.85546875" style="5" bestFit="1" customWidth="1"/>
    <col min="961" max="961" width="11.7109375" style="5" bestFit="1" customWidth="1"/>
    <col min="962" max="962" width="14.28515625" style="5" customWidth="1"/>
    <col min="963" max="963" width="11.7109375" style="5" bestFit="1" customWidth="1"/>
    <col min="964" max="964" width="14.140625" style="5" bestFit="1" customWidth="1"/>
    <col min="965" max="965" width="16.7109375" style="5" customWidth="1"/>
    <col min="966" max="966" width="16.5703125" style="5" customWidth="1"/>
    <col min="967" max="968" width="7.85546875" style="5" bestFit="1" customWidth="1"/>
    <col min="969" max="969" width="8" style="5" bestFit="1" customWidth="1"/>
    <col min="970" max="971" width="7.85546875" style="5" bestFit="1" customWidth="1"/>
    <col min="972" max="972" width="9.7109375" style="5" customWidth="1"/>
    <col min="973" max="973" width="12.85546875" style="5" customWidth="1"/>
    <col min="974" max="1210" width="9.140625" style="5"/>
    <col min="1211" max="1211" width="9" style="5" bestFit="1" customWidth="1"/>
    <col min="1212" max="1212" width="9.85546875" style="5" bestFit="1" customWidth="1"/>
    <col min="1213" max="1213" width="9.140625" style="5" bestFit="1" customWidth="1"/>
    <col min="1214" max="1214" width="16" style="5" bestFit="1" customWidth="1"/>
    <col min="1215" max="1215" width="9" style="5" bestFit="1" customWidth="1"/>
    <col min="1216" max="1216" width="7.85546875" style="5" bestFit="1" customWidth="1"/>
    <col min="1217" max="1217" width="11.7109375" style="5" bestFit="1" customWidth="1"/>
    <col min="1218" max="1218" width="14.28515625" style="5" customWidth="1"/>
    <col min="1219" max="1219" width="11.7109375" style="5" bestFit="1" customWidth="1"/>
    <col min="1220" max="1220" width="14.140625" style="5" bestFit="1" customWidth="1"/>
    <col min="1221" max="1221" width="16.7109375" style="5" customWidth="1"/>
    <col min="1222" max="1222" width="16.5703125" style="5" customWidth="1"/>
    <col min="1223" max="1224" width="7.85546875" style="5" bestFit="1" customWidth="1"/>
    <col min="1225" max="1225" width="8" style="5" bestFit="1" customWidth="1"/>
    <col min="1226" max="1227" width="7.85546875" style="5" bestFit="1" customWidth="1"/>
    <col min="1228" max="1228" width="9.7109375" style="5" customWidth="1"/>
    <col min="1229" max="1229" width="12.85546875" style="5" customWidth="1"/>
    <col min="1230" max="1466" width="9.140625" style="5"/>
    <col min="1467" max="1467" width="9" style="5" bestFit="1" customWidth="1"/>
    <col min="1468" max="1468" width="9.85546875" style="5" bestFit="1" customWidth="1"/>
    <col min="1469" max="1469" width="9.140625" style="5" bestFit="1" customWidth="1"/>
    <col min="1470" max="1470" width="16" style="5" bestFit="1" customWidth="1"/>
    <col min="1471" max="1471" width="9" style="5" bestFit="1" customWidth="1"/>
    <col min="1472" max="1472" width="7.85546875" style="5" bestFit="1" customWidth="1"/>
    <col min="1473" max="1473" width="11.7109375" style="5" bestFit="1" customWidth="1"/>
    <col min="1474" max="1474" width="14.28515625" style="5" customWidth="1"/>
    <col min="1475" max="1475" width="11.7109375" style="5" bestFit="1" customWidth="1"/>
    <col min="1476" max="1476" width="14.140625" style="5" bestFit="1" customWidth="1"/>
    <col min="1477" max="1477" width="16.7109375" style="5" customWidth="1"/>
    <col min="1478" max="1478" width="16.5703125" style="5" customWidth="1"/>
    <col min="1479" max="1480" width="7.85546875" style="5" bestFit="1" customWidth="1"/>
    <col min="1481" max="1481" width="8" style="5" bestFit="1" customWidth="1"/>
    <col min="1482" max="1483" width="7.85546875" style="5" bestFit="1" customWidth="1"/>
    <col min="1484" max="1484" width="9.7109375" style="5" customWidth="1"/>
    <col min="1485" max="1485" width="12.85546875" style="5" customWidth="1"/>
    <col min="1486" max="1722" width="9.140625" style="5"/>
    <col min="1723" max="1723" width="9" style="5" bestFit="1" customWidth="1"/>
    <col min="1724" max="1724" width="9.85546875" style="5" bestFit="1" customWidth="1"/>
    <col min="1725" max="1725" width="9.140625" style="5" bestFit="1" customWidth="1"/>
    <col min="1726" max="1726" width="16" style="5" bestFit="1" customWidth="1"/>
    <col min="1727" max="1727" width="9" style="5" bestFit="1" customWidth="1"/>
    <col min="1728" max="1728" width="7.85546875" style="5" bestFit="1" customWidth="1"/>
    <col min="1729" max="1729" width="11.7109375" style="5" bestFit="1" customWidth="1"/>
    <col min="1730" max="1730" width="14.28515625" style="5" customWidth="1"/>
    <col min="1731" max="1731" width="11.7109375" style="5" bestFit="1" customWidth="1"/>
    <col min="1732" max="1732" width="14.140625" style="5" bestFit="1" customWidth="1"/>
    <col min="1733" max="1733" width="16.7109375" style="5" customWidth="1"/>
    <col min="1734" max="1734" width="16.5703125" style="5" customWidth="1"/>
    <col min="1735" max="1736" width="7.85546875" style="5" bestFit="1" customWidth="1"/>
    <col min="1737" max="1737" width="8" style="5" bestFit="1" customWidth="1"/>
    <col min="1738" max="1739" width="7.85546875" style="5" bestFit="1" customWidth="1"/>
    <col min="1740" max="1740" width="9.7109375" style="5" customWidth="1"/>
    <col min="1741" max="1741" width="12.85546875" style="5" customWidth="1"/>
    <col min="1742" max="1978" width="9.140625" style="5"/>
    <col min="1979" max="1979" width="9" style="5" bestFit="1" customWidth="1"/>
    <col min="1980" max="1980" width="9.85546875" style="5" bestFit="1" customWidth="1"/>
    <col min="1981" max="1981" width="9.140625" style="5" bestFit="1" customWidth="1"/>
    <col min="1982" max="1982" width="16" style="5" bestFit="1" customWidth="1"/>
    <col min="1983" max="1983" width="9" style="5" bestFit="1" customWidth="1"/>
    <col min="1984" max="1984" width="7.85546875" style="5" bestFit="1" customWidth="1"/>
    <col min="1985" max="1985" width="11.7109375" style="5" bestFit="1" customWidth="1"/>
    <col min="1986" max="1986" width="14.28515625" style="5" customWidth="1"/>
    <col min="1987" max="1987" width="11.7109375" style="5" bestFit="1" customWidth="1"/>
    <col min="1988" max="1988" width="14.140625" style="5" bestFit="1" customWidth="1"/>
    <col min="1989" max="1989" width="16.7109375" style="5" customWidth="1"/>
    <col min="1990" max="1990" width="16.5703125" style="5" customWidth="1"/>
    <col min="1991" max="1992" width="7.85546875" style="5" bestFit="1" customWidth="1"/>
    <col min="1993" max="1993" width="8" style="5" bestFit="1" customWidth="1"/>
    <col min="1994" max="1995" width="7.85546875" style="5" bestFit="1" customWidth="1"/>
    <col min="1996" max="1996" width="9.7109375" style="5" customWidth="1"/>
    <col min="1997" max="1997" width="12.85546875" style="5" customWidth="1"/>
    <col min="1998" max="2234" width="9.140625" style="5"/>
    <col min="2235" max="2235" width="9" style="5" bestFit="1" customWidth="1"/>
    <col min="2236" max="2236" width="9.85546875" style="5" bestFit="1" customWidth="1"/>
    <col min="2237" max="2237" width="9.140625" style="5" bestFit="1" customWidth="1"/>
    <col min="2238" max="2238" width="16" style="5" bestFit="1" customWidth="1"/>
    <col min="2239" max="2239" width="9" style="5" bestFit="1" customWidth="1"/>
    <col min="2240" max="2240" width="7.85546875" style="5" bestFit="1" customWidth="1"/>
    <col min="2241" max="2241" width="11.7109375" style="5" bestFit="1" customWidth="1"/>
    <col min="2242" max="2242" width="14.28515625" style="5" customWidth="1"/>
    <col min="2243" max="2243" width="11.7109375" style="5" bestFit="1" customWidth="1"/>
    <col min="2244" max="2244" width="14.140625" style="5" bestFit="1" customWidth="1"/>
    <col min="2245" max="2245" width="16.7109375" style="5" customWidth="1"/>
    <col min="2246" max="2246" width="16.5703125" style="5" customWidth="1"/>
    <col min="2247" max="2248" width="7.85546875" style="5" bestFit="1" customWidth="1"/>
    <col min="2249" max="2249" width="8" style="5" bestFit="1" customWidth="1"/>
    <col min="2250" max="2251" width="7.85546875" style="5" bestFit="1" customWidth="1"/>
    <col min="2252" max="2252" width="9.7109375" style="5" customWidth="1"/>
    <col min="2253" max="2253" width="12.85546875" style="5" customWidth="1"/>
    <col min="2254" max="2490" width="9.140625" style="5"/>
    <col min="2491" max="2491" width="9" style="5" bestFit="1" customWidth="1"/>
    <col min="2492" max="2492" width="9.85546875" style="5" bestFit="1" customWidth="1"/>
    <col min="2493" max="2493" width="9.140625" style="5" bestFit="1" customWidth="1"/>
    <col min="2494" max="2494" width="16" style="5" bestFit="1" customWidth="1"/>
    <col min="2495" max="2495" width="9" style="5" bestFit="1" customWidth="1"/>
    <col min="2496" max="2496" width="7.85546875" style="5" bestFit="1" customWidth="1"/>
    <col min="2497" max="2497" width="11.7109375" style="5" bestFit="1" customWidth="1"/>
    <col min="2498" max="2498" width="14.28515625" style="5" customWidth="1"/>
    <col min="2499" max="2499" width="11.7109375" style="5" bestFit="1" customWidth="1"/>
    <col min="2500" max="2500" width="14.140625" style="5" bestFit="1" customWidth="1"/>
    <col min="2501" max="2501" width="16.7109375" style="5" customWidth="1"/>
    <col min="2502" max="2502" width="16.5703125" style="5" customWidth="1"/>
    <col min="2503" max="2504" width="7.85546875" style="5" bestFit="1" customWidth="1"/>
    <col min="2505" max="2505" width="8" style="5" bestFit="1" customWidth="1"/>
    <col min="2506" max="2507" width="7.85546875" style="5" bestFit="1" customWidth="1"/>
    <col min="2508" max="2508" width="9.7109375" style="5" customWidth="1"/>
    <col min="2509" max="2509" width="12.85546875" style="5" customWidth="1"/>
    <col min="2510" max="2746" width="9.140625" style="5"/>
    <col min="2747" max="2747" width="9" style="5" bestFit="1" customWidth="1"/>
    <col min="2748" max="2748" width="9.85546875" style="5" bestFit="1" customWidth="1"/>
    <col min="2749" max="2749" width="9.140625" style="5" bestFit="1" customWidth="1"/>
    <col min="2750" max="2750" width="16" style="5" bestFit="1" customWidth="1"/>
    <col min="2751" max="2751" width="9" style="5" bestFit="1" customWidth="1"/>
    <col min="2752" max="2752" width="7.85546875" style="5" bestFit="1" customWidth="1"/>
    <col min="2753" max="2753" width="11.7109375" style="5" bestFit="1" customWidth="1"/>
    <col min="2754" max="2754" width="14.28515625" style="5" customWidth="1"/>
    <col min="2755" max="2755" width="11.7109375" style="5" bestFit="1" customWidth="1"/>
    <col min="2756" max="2756" width="14.140625" style="5" bestFit="1" customWidth="1"/>
    <col min="2757" max="2757" width="16.7109375" style="5" customWidth="1"/>
    <col min="2758" max="2758" width="16.5703125" style="5" customWidth="1"/>
    <col min="2759" max="2760" width="7.85546875" style="5" bestFit="1" customWidth="1"/>
    <col min="2761" max="2761" width="8" style="5" bestFit="1" customWidth="1"/>
    <col min="2762" max="2763" width="7.85546875" style="5" bestFit="1" customWidth="1"/>
    <col min="2764" max="2764" width="9.7109375" style="5" customWidth="1"/>
    <col min="2765" max="2765" width="12.85546875" style="5" customWidth="1"/>
    <col min="2766" max="3002" width="9.140625" style="5"/>
    <col min="3003" max="3003" width="9" style="5" bestFit="1" customWidth="1"/>
    <col min="3004" max="3004" width="9.85546875" style="5" bestFit="1" customWidth="1"/>
    <col min="3005" max="3005" width="9.140625" style="5" bestFit="1" customWidth="1"/>
    <col min="3006" max="3006" width="16" style="5" bestFit="1" customWidth="1"/>
    <col min="3007" max="3007" width="9" style="5" bestFit="1" customWidth="1"/>
    <col min="3008" max="3008" width="7.85546875" style="5" bestFit="1" customWidth="1"/>
    <col min="3009" max="3009" width="11.7109375" style="5" bestFit="1" customWidth="1"/>
    <col min="3010" max="3010" width="14.28515625" style="5" customWidth="1"/>
    <col min="3011" max="3011" width="11.7109375" style="5" bestFit="1" customWidth="1"/>
    <col min="3012" max="3012" width="14.140625" style="5" bestFit="1" customWidth="1"/>
    <col min="3013" max="3013" width="16.7109375" style="5" customWidth="1"/>
    <col min="3014" max="3014" width="16.5703125" style="5" customWidth="1"/>
    <col min="3015" max="3016" width="7.85546875" style="5" bestFit="1" customWidth="1"/>
    <col min="3017" max="3017" width="8" style="5" bestFit="1" customWidth="1"/>
    <col min="3018" max="3019" width="7.85546875" style="5" bestFit="1" customWidth="1"/>
    <col min="3020" max="3020" width="9.7109375" style="5" customWidth="1"/>
    <col min="3021" max="3021" width="12.85546875" style="5" customWidth="1"/>
    <col min="3022" max="3258" width="9.140625" style="5"/>
    <col min="3259" max="3259" width="9" style="5" bestFit="1" customWidth="1"/>
    <col min="3260" max="3260" width="9.85546875" style="5" bestFit="1" customWidth="1"/>
    <col min="3261" max="3261" width="9.140625" style="5" bestFit="1" customWidth="1"/>
    <col min="3262" max="3262" width="16" style="5" bestFit="1" customWidth="1"/>
    <col min="3263" max="3263" width="9" style="5" bestFit="1" customWidth="1"/>
    <col min="3264" max="3264" width="7.85546875" style="5" bestFit="1" customWidth="1"/>
    <col min="3265" max="3265" width="11.7109375" style="5" bestFit="1" customWidth="1"/>
    <col min="3266" max="3266" width="14.28515625" style="5" customWidth="1"/>
    <col min="3267" max="3267" width="11.7109375" style="5" bestFit="1" customWidth="1"/>
    <col min="3268" max="3268" width="14.140625" style="5" bestFit="1" customWidth="1"/>
    <col min="3269" max="3269" width="16.7109375" style="5" customWidth="1"/>
    <col min="3270" max="3270" width="16.5703125" style="5" customWidth="1"/>
    <col min="3271" max="3272" width="7.85546875" style="5" bestFit="1" customWidth="1"/>
    <col min="3273" max="3273" width="8" style="5" bestFit="1" customWidth="1"/>
    <col min="3274" max="3275" width="7.85546875" style="5" bestFit="1" customWidth="1"/>
    <col min="3276" max="3276" width="9.7109375" style="5" customWidth="1"/>
    <col min="3277" max="3277" width="12.85546875" style="5" customWidth="1"/>
    <col min="3278" max="3514" width="9.140625" style="5"/>
    <col min="3515" max="3515" width="9" style="5" bestFit="1" customWidth="1"/>
    <col min="3516" max="3516" width="9.85546875" style="5" bestFit="1" customWidth="1"/>
    <col min="3517" max="3517" width="9.140625" style="5" bestFit="1" customWidth="1"/>
    <col min="3518" max="3518" width="16" style="5" bestFit="1" customWidth="1"/>
    <col min="3519" max="3519" width="9" style="5" bestFit="1" customWidth="1"/>
    <col min="3520" max="3520" width="7.85546875" style="5" bestFit="1" customWidth="1"/>
    <col min="3521" max="3521" width="11.7109375" style="5" bestFit="1" customWidth="1"/>
    <col min="3522" max="3522" width="14.28515625" style="5" customWidth="1"/>
    <col min="3523" max="3523" width="11.7109375" style="5" bestFit="1" customWidth="1"/>
    <col min="3524" max="3524" width="14.140625" style="5" bestFit="1" customWidth="1"/>
    <col min="3525" max="3525" width="16.7109375" style="5" customWidth="1"/>
    <col min="3526" max="3526" width="16.5703125" style="5" customWidth="1"/>
    <col min="3527" max="3528" width="7.85546875" style="5" bestFit="1" customWidth="1"/>
    <col min="3529" max="3529" width="8" style="5" bestFit="1" customWidth="1"/>
    <col min="3530" max="3531" width="7.85546875" style="5" bestFit="1" customWidth="1"/>
    <col min="3532" max="3532" width="9.7109375" style="5" customWidth="1"/>
    <col min="3533" max="3533" width="12.85546875" style="5" customWidth="1"/>
    <col min="3534" max="3770" width="9.140625" style="5"/>
    <col min="3771" max="3771" width="9" style="5" bestFit="1" customWidth="1"/>
    <col min="3772" max="3772" width="9.85546875" style="5" bestFit="1" customWidth="1"/>
    <col min="3773" max="3773" width="9.140625" style="5" bestFit="1" customWidth="1"/>
    <col min="3774" max="3774" width="16" style="5" bestFit="1" customWidth="1"/>
    <col min="3775" max="3775" width="9" style="5" bestFit="1" customWidth="1"/>
    <col min="3776" max="3776" width="7.85546875" style="5" bestFit="1" customWidth="1"/>
    <col min="3777" max="3777" width="11.7109375" style="5" bestFit="1" customWidth="1"/>
    <col min="3778" max="3778" width="14.28515625" style="5" customWidth="1"/>
    <col min="3779" max="3779" width="11.7109375" style="5" bestFit="1" customWidth="1"/>
    <col min="3780" max="3780" width="14.140625" style="5" bestFit="1" customWidth="1"/>
    <col min="3781" max="3781" width="16.7109375" style="5" customWidth="1"/>
    <col min="3782" max="3782" width="16.5703125" style="5" customWidth="1"/>
    <col min="3783" max="3784" width="7.85546875" style="5" bestFit="1" customWidth="1"/>
    <col min="3785" max="3785" width="8" style="5" bestFit="1" customWidth="1"/>
    <col min="3786" max="3787" width="7.85546875" style="5" bestFit="1" customWidth="1"/>
    <col min="3788" max="3788" width="9.7109375" style="5" customWidth="1"/>
    <col min="3789" max="3789" width="12.85546875" style="5" customWidth="1"/>
    <col min="3790" max="4026" width="9.140625" style="5"/>
    <col min="4027" max="4027" width="9" style="5" bestFit="1" customWidth="1"/>
    <col min="4028" max="4028" width="9.85546875" style="5" bestFit="1" customWidth="1"/>
    <col min="4029" max="4029" width="9.140625" style="5" bestFit="1" customWidth="1"/>
    <col min="4030" max="4030" width="16" style="5" bestFit="1" customWidth="1"/>
    <col min="4031" max="4031" width="9" style="5" bestFit="1" customWidth="1"/>
    <col min="4032" max="4032" width="7.85546875" style="5" bestFit="1" customWidth="1"/>
    <col min="4033" max="4033" width="11.7109375" style="5" bestFit="1" customWidth="1"/>
    <col min="4034" max="4034" width="14.28515625" style="5" customWidth="1"/>
    <col min="4035" max="4035" width="11.7109375" style="5" bestFit="1" customWidth="1"/>
    <col min="4036" max="4036" width="14.140625" style="5" bestFit="1" customWidth="1"/>
    <col min="4037" max="4037" width="16.7109375" style="5" customWidth="1"/>
    <col min="4038" max="4038" width="16.5703125" style="5" customWidth="1"/>
    <col min="4039" max="4040" width="7.85546875" style="5" bestFit="1" customWidth="1"/>
    <col min="4041" max="4041" width="8" style="5" bestFit="1" customWidth="1"/>
    <col min="4042" max="4043" width="7.85546875" style="5" bestFit="1" customWidth="1"/>
    <col min="4044" max="4044" width="9.7109375" style="5" customWidth="1"/>
    <col min="4045" max="4045" width="12.85546875" style="5" customWidth="1"/>
    <col min="4046" max="4282" width="9.140625" style="5"/>
    <col min="4283" max="4283" width="9" style="5" bestFit="1" customWidth="1"/>
    <col min="4284" max="4284" width="9.85546875" style="5" bestFit="1" customWidth="1"/>
    <col min="4285" max="4285" width="9.140625" style="5" bestFit="1" customWidth="1"/>
    <col min="4286" max="4286" width="16" style="5" bestFit="1" customWidth="1"/>
    <col min="4287" max="4287" width="9" style="5" bestFit="1" customWidth="1"/>
    <col min="4288" max="4288" width="7.85546875" style="5" bestFit="1" customWidth="1"/>
    <col min="4289" max="4289" width="11.7109375" style="5" bestFit="1" customWidth="1"/>
    <col min="4290" max="4290" width="14.28515625" style="5" customWidth="1"/>
    <col min="4291" max="4291" width="11.7109375" style="5" bestFit="1" customWidth="1"/>
    <col min="4292" max="4292" width="14.140625" style="5" bestFit="1" customWidth="1"/>
    <col min="4293" max="4293" width="16.7109375" style="5" customWidth="1"/>
    <col min="4294" max="4294" width="16.5703125" style="5" customWidth="1"/>
    <col min="4295" max="4296" width="7.85546875" style="5" bestFit="1" customWidth="1"/>
    <col min="4297" max="4297" width="8" style="5" bestFit="1" customWidth="1"/>
    <col min="4298" max="4299" width="7.85546875" style="5" bestFit="1" customWidth="1"/>
    <col min="4300" max="4300" width="9.7109375" style="5" customWidth="1"/>
    <col min="4301" max="4301" width="12.85546875" style="5" customWidth="1"/>
    <col min="4302" max="4538" width="9.140625" style="5"/>
    <col min="4539" max="4539" width="9" style="5" bestFit="1" customWidth="1"/>
    <col min="4540" max="4540" width="9.85546875" style="5" bestFit="1" customWidth="1"/>
    <col min="4541" max="4541" width="9.140625" style="5" bestFit="1" customWidth="1"/>
    <col min="4542" max="4542" width="16" style="5" bestFit="1" customWidth="1"/>
    <col min="4543" max="4543" width="9" style="5" bestFit="1" customWidth="1"/>
    <col min="4544" max="4544" width="7.85546875" style="5" bestFit="1" customWidth="1"/>
    <col min="4545" max="4545" width="11.7109375" style="5" bestFit="1" customWidth="1"/>
    <col min="4546" max="4546" width="14.28515625" style="5" customWidth="1"/>
    <col min="4547" max="4547" width="11.7109375" style="5" bestFit="1" customWidth="1"/>
    <col min="4548" max="4548" width="14.140625" style="5" bestFit="1" customWidth="1"/>
    <col min="4549" max="4549" width="16.7109375" style="5" customWidth="1"/>
    <col min="4550" max="4550" width="16.5703125" style="5" customWidth="1"/>
    <col min="4551" max="4552" width="7.85546875" style="5" bestFit="1" customWidth="1"/>
    <col min="4553" max="4553" width="8" style="5" bestFit="1" customWidth="1"/>
    <col min="4554" max="4555" width="7.85546875" style="5" bestFit="1" customWidth="1"/>
    <col min="4556" max="4556" width="9.7109375" style="5" customWidth="1"/>
    <col min="4557" max="4557" width="12.85546875" style="5" customWidth="1"/>
    <col min="4558" max="4794" width="9.140625" style="5"/>
    <col min="4795" max="4795" width="9" style="5" bestFit="1" customWidth="1"/>
    <col min="4796" max="4796" width="9.85546875" style="5" bestFit="1" customWidth="1"/>
    <col min="4797" max="4797" width="9.140625" style="5" bestFit="1" customWidth="1"/>
    <col min="4798" max="4798" width="16" style="5" bestFit="1" customWidth="1"/>
    <col min="4799" max="4799" width="9" style="5" bestFit="1" customWidth="1"/>
    <col min="4800" max="4800" width="7.85546875" style="5" bestFit="1" customWidth="1"/>
    <col min="4801" max="4801" width="11.7109375" style="5" bestFit="1" customWidth="1"/>
    <col min="4802" max="4802" width="14.28515625" style="5" customWidth="1"/>
    <col min="4803" max="4803" width="11.7109375" style="5" bestFit="1" customWidth="1"/>
    <col min="4804" max="4804" width="14.140625" style="5" bestFit="1" customWidth="1"/>
    <col min="4805" max="4805" width="16.7109375" style="5" customWidth="1"/>
    <col min="4806" max="4806" width="16.5703125" style="5" customWidth="1"/>
    <col min="4807" max="4808" width="7.85546875" style="5" bestFit="1" customWidth="1"/>
    <col min="4809" max="4809" width="8" style="5" bestFit="1" customWidth="1"/>
    <col min="4810" max="4811" width="7.85546875" style="5" bestFit="1" customWidth="1"/>
    <col min="4812" max="4812" width="9.7109375" style="5" customWidth="1"/>
    <col min="4813" max="4813" width="12.85546875" style="5" customWidth="1"/>
    <col min="4814" max="5050" width="9.140625" style="5"/>
    <col min="5051" max="5051" width="9" style="5" bestFit="1" customWidth="1"/>
    <col min="5052" max="5052" width="9.85546875" style="5" bestFit="1" customWidth="1"/>
    <col min="5053" max="5053" width="9.140625" style="5" bestFit="1" customWidth="1"/>
    <col min="5054" max="5054" width="16" style="5" bestFit="1" customWidth="1"/>
    <col min="5055" max="5055" width="9" style="5" bestFit="1" customWidth="1"/>
    <col min="5056" max="5056" width="7.85546875" style="5" bestFit="1" customWidth="1"/>
    <col min="5057" max="5057" width="11.7109375" style="5" bestFit="1" customWidth="1"/>
    <col min="5058" max="5058" width="14.28515625" style="5" customWidth="1"/>
    <col min="5059" max="5059" width="11.7109375" style="5" bestFit="1" customWidth="1"/>
    <col min="5060" max="5060" width="14.140625" style="5" bestFit="1" customWidth="1"/>
    <col min="5061" max="5061" width="16.7109375" style="5" customWidth="1"/>
    <col min="5062" max="5062" width="16.5703125" style="5" customWidth="1"/>
    <col min="5063" max="5064" width="7.85546875" style="5" bestFit="1" customWidth="1"/>
    <col min="5065" max="5065" width="8" style="5" bestFit="1" customWidth="1"/>
    <col min="5066" max="5067" width="7.85546875" style="5" bestFit="1" customWidth="1"/>
    <col min="5068" max="5068" width="9.7109375" style="5" customWidth="1"/>
    <col min="5069" max="5069" width="12.85546875" style="5" customWidth="1"/>
    <col min="5070" max="5306" width="9.140625" style="5"/>
    <col min="5307" max="5307" width="9" style="5" bestFit="1" customWidth="1"/>
    <col min="5308" max="5308" width="9.85546875" style="5" bestFit="1" customWidth="1"/>
    <col min="5309" max="5309" width="9.140625" style="5" bestFit="1" customWidth="1"/>
    <col min="5310" max="5310" width="16" style="5" bestFit="1" customWidth="1"/>
    <col min="5311" max="5311" width="9" style="5" bestFit="1" customWidth="1"/>
    <col min="5312" max="5312" width="7.85546875" style="5" bestFit="1" customWidth="1"/>
    <col min="5313" max="5313" width="11.7109375" style="5" bestFit="1" customWidth="1"/>
    <col min="5314" max="5314" width="14.28515625" style="5" customWidth="1"/>
    <col min="5315" max="5315" width="11.7109375" style="5" bestFit="1" customWidth="1"/>
    <col min="5316" max="5316" width="14.140625" style="5" bestFit="1" customWidth="1"/>
    <col min="5317" max="5317" width="16.7109375" style="5" customWidth="1"/>
    <col min="5318" max="5318" width="16.5703125" style="5" customWidth="1"/>
    <col min="5319" max="5320" width="7.85546875" style="5" bestFit="1" customWidth="1"/>
    <col min="5321" max="5321" width="8" style="5" bestFit="1" customWidth="1"/>
    <col min="5322" max="5323" width="7.85546875" style="5" bestFit="1" customWidth="1"/>
    <col min="5324" max="5324" width="9.7109375" style="5" customWidth="1"/>
    <col min="5325" max="5325" width="12.85546875" style="5" customWidth="1"/>
    <col min="5326" max="5562" width="9.140625" style="5"/>
    <col min="5563" max="5563" width="9" style="5" bestFit="1" customWidth="1"/>
    <col min="5564" max="5564" width="9.85546875" style="5" bestFit="1" customWidth="1"/>
    <col min="5565" max="5565" width="9.140625" style="5" bestFit="1" customWidth="1"/>
    <col min="5566" max="5566" width="16" style="5" bestFit="1" customWidth="1"/>
    <col min="5567" max="5567" width="9" style="5" bestFit="1" customWidth="1"/>
    <col min="5568" max="5568" width="7.85546875" style="5" bestFit="1" customWidth="1"/>
    <col min="5569" max="5569" width="11.7109375" style="5" bestFit="1" customWidth="1"/>
    <col min="5570" max="5570" width="14.28515625" style="5" customWidth="1"/>
    <col min="5571" max="5571" width="11.7109375" style="5" bestFit="1" customWidth="1"/>
    <col min="5572" max="5572" width="14.140625" style="5" bestFit="1" customWidth="1"/>
    <col min="5573" max="5573" width="16.7109375" style="5" customWidth="1"/>
    <col min="5574" max="5574" width="16.5703125" style="5" customWidth="1"/>
    <col min="5575" max="5576" width="7.85546875" style="5" bestFit="1" customWidth="1"/>
    <col min="5577" max="5577" width="8" style="5" bestFit="1" customWidth="1"/>
    <col min="5578" max="5579" width="7.85546875" style="5" bestFit="1" customWidth="1"/>
    <col min="5580" max="5580" width="9.7109375" style="5" customWidth="1"/>
    <col min="5581" max="5581" width="12.85546875" style="5" customWidth="1"/>
    <col min="5582" max="5818" width="9.140625" style="5"/>
    <col min="5819" max="5819" width="9" style="5" bestFit="1" customWidth="1"/>
    <col min="5820" max="5820" width="9.85546875" style="5" bestFit="1" customWidth="1"/>
    <col min="5821" max="5821" width="9.140625" style="5" bestFit="1" customWidth="1"/>
    <col min="5822" max="5822" width="16" style="5" bestFit="1" customWidth="1"/>
    <col min="5823" max="5823" width="9" style="5" bestFit="1" customWidth="1"/>
    <col min="5824" max="5824" width="7.85546875" style="5" bestFit="1" customWidth="1"/>
    <col min="5825" max="5825" width="11.7109375" style="5" bestFit="1" customWidth="1"/>
    <col min="5826" max="5826" width="14.28515625" style="5" customWidth="1"/>
    <col min="5827" max="5827" width="11.7109375" style="5" bestFit="1" customWidth="1"/>
    <col min="5828" max="5828" width="14.140625" style="5" bestFit="1" customWidth="1"/>
    <col min="5829" max="5829" width="16.7109375" style="5" customWidth="1"/>
    <col min="5830" max="5830" width="16.5703125" style="5" customWidth="1"/>
    <col min="5831" max="5832" width="7.85546875" style="5" bestFit="1" customWidth="1"/>
    <col min="5833" max="5833" width="8" style="5" bestFit="1" customWidth="1"/>
    <col min="5834" max="5835" width="7.85546875" style="5" bestFit="1" customWidth="1"/>
    <col min="5836" max="5836" width="9.7109375" style="5" customWidth="1"/>
    <col min="5837" max="5837" width="12.85546875" style="5" customWidth="1"/>
    <col min="5838" max="6074" width="9.140625" style="5"/>
    <col min="6075" max="6075" width="9" style="5" bestFit="1" customWidth="1"/>
    <col min="6076" max="6076" width="9.85546875" style="5" bestFit="1" customWidth="1"/>
    <col min="6077" max="6077" width="9.140625" style="5" bestFit="1" customWidth="1"/>
    <col min="6078" max="6078" width="16" style="5" bestFit="1" customWidth="1"/>
    <col min="6079" max="6079" width="9" style="5" bestFit="1" customWidth="1"/>
    <col min="6080" max="6080" width="7.85546875" style="5" bestFit="1" customWidth="1"/>
    <col min="6081" max="6081" width="11.7109375" style="5" bestFit="1" customWidth="1"/>
    <col min="6082" max="6082" width="14.28515625" style="5" customWidth="1"/>
    <col min="6083" max="6083" width="11.7109375" style="5" bestFit="1" customWidth="1"/>
    <col min="6084" max="6084" width="14.140625" style="5" bestFit="1" customWidth="1"/>
    <col min="6085" max="6085" width="16.7109375" style="5" customWidth="1"/>
    <col min="6086" max="6086" width="16.5703125" style="5" customWidth="1"/>
    <col min="6087" max="6088" width="7.85546875" style="5" bestFit="1" customWidth="1"/>
    <col min="6089" max="6089" width="8" style="5" bestFit="1" customWidth="1"/>
    <col min="6090" max="6091" width="7.85546875" style="5" bestFit="1" customWidth="1"/>
    <col min="6092" max="6092" width="9.7109375" style="5" customWidth="1"/>
    <col min="6093" max="6093" width="12.85546875" style="5" customWidth="1"/>
    <col min="6094" max="6330" width="9.140625" style="5"/>
    <col min="6331" max="6331" width="9" style="5" bestFit="1" customWidth="1"/>
    <col min="6332" max="6332" width="9.85546875" style="5" bestFit="1" customWidth="1"/>
    <col min="6333" max="6333" width="9.140625" style="5" bestFit="1" customWidth="1"/>
    <col min="6334" max="6334" width="16" style="5" bestFit="1" customWidth="1"/>
    <col min="6335" max="6335" width="9" style="5" bestFit="1" customWidth="1"/>
    <col min="6336" max="6336" width="7.85546875" style="5" bestFit="1" customWidth="1"/>
    <col min="6337" max="6337" width="11.7109375" style="5" bestFit="1" customWidth="1"/>
    <col min="6338" max="6338" width="14.28515625" style="5" customWidth="1"/>
    <col min="6339" max="6339" width="11.7109375" style="5" bestFit="1" customWidth="1"/>
    <col min="6340" max="6340" width="14.140625" style="5" bestFit="1" customWidth="1"/>
    <col min="6341" max="6341" width="16.7109375" style="5" customWidth="1"/>
    <col min="6342" max="6342" width="16.5703125" style="5" customWidth="1"/>
    <col min="6343" max="6344" width="7.85546875" style="5" bestFit="1" customWidth="1"/>
    <col min="6345" max="6345" width="8" style="5" bestFit="1" customWidth="1"/>
    <col min="6346" max="6347" width="7.85546875" style="5" bestFit="1" customWidth="1"/>
    <col min="6348" max="6348" width="9.7109375" style="5" customWidth="1"/>
    <col min="6349" max="6349" width="12.85546875" style="5" customWidth="1"/>
    <col min="6350" max="6586" width="9.140625" style="5"/>
    <col min="6587" max="6587" width="9" style="5" bestFit="1" customWidth="1"/>
    <col min="6588" max="6588" width="9.85546875" style="5" bestFit="1" customWidth="1"/>
    <col min="6589" max="6589" width="9.140625" style="5" bestFit="1" customWidth="1"/>
    <col min="6590" max="6590" width="16" style="5" bestFit="1" customWidth="1"/>
    <col min="6591" max="6591" width="9" style="5" bestFit="1" customWidth="1"/>
    <col min="6592" max="6592" width="7.85546875" style="5" bestFit="1" customWidth="1"/>
    <col min="6593" max="6593" width="11.7109375" style="5" bestFit="1" customWidth="1"/>
    <col min="6594" max="6594" width="14.28515625" style="5" customWidth="1"/>
    <col min="6595" max="6595" width="11.7109375" style="5" bestFit="1" customWidth="1"/>
    <col min="6596" max="6596" width="14.140625" style="5" bestFit="1" customWidth="1"/>
    <col min="6597" max="6597" width="16.7109375" style="5" customWidth="1"/>
    <col min="6598" max="6598" width="16.5703125" style="5" customWidth="1"/>
    <col min="6599" max="6600" width="7.85546875" style="5" bestFit="1" customWidth="1"/>
    <col min="6601" max="6601" width="8" style="5" bestFit="1" customWidth="1"/>
    <col min="6602" max="6603" width="7.85546875" style="5" bestFit="1" customWidth="1"/>
    <col min="6604" max="6604" width="9.7109375" style="5" customWidth="1"/>
    <col min="6605" max="6605" width="12.85546875" style="5" customWidth="1"/>
    <col min="6606" max="6842" width="9.140625" style="5"/>
    <col min="6843" max="6843" width="9" style="5" bestFit="1" customWidth="1"/>
    <col min="6844" max="6844" width="9.85546875" style="5" bestFit="1" customWidth="1"/>
    <col min="6845" max="6845" width="9.140625" style="5" bestFit="1" customWidth="1"/>
    <col min="6846" max="6846" width="16" style="5" bestFit="1" customWidth="1"/>
    <col min="6847" max="6847" width="9" style="5" bestFit="1" customWidth="1"/>
    <col min="6848" max="6848" width="7.85546875" style="5" bestFit="1" customWidth="1"/>
    <col min="6849" max="6849" width="11.7109375" style="5" bestFit="1" customWidth="1"/>
    <col min="6850" max="6850" width="14.28515625" style="5" customWidth="1"/>
    <col min="6851" max="6851" width="11.7109375" style="5" bestFit="1" customWidth="1"/>
    <col min="6852" max="6852" width="14.140625" style="5" bestFit="1" customWidth="1"/>
    <col min="6853" max="6853" width="16.7109375" style="5" customWidth="1"/>
    <col min="6854" max="6854" width="16.5703125" style="5" customWidth="1"/>
    <col min="6855" max="6856" width="7.85546875" style="5" bestFit="1" customWidth="1"/>
    <col min="6857" max="6857" width="8" style="5" bestFit="1" customWidth="1"/>
    <col min="6858" max="6859" width="7.85546875" style="5" bestFit="1" customWidth="1"/>
    <col min="6860" max="6860" width="9.7109375" style="5" customWidth="1"/>
    <col min="6861" max="6861" width="12.85546875" style="5" customWidth="1"/>
    <col min="6862" max="7098" width="9.140625" style="5"/>
    <col min="7099" max="7099" width="9" style="5" bestFit="1" customWidth="1"/>
    <col min="7100" max="7100" width="9.85546875" style="5" bestFit="1" customWidth="1"/>
    <col min="7101" max="7101" width="9.140625" style="5" bestFit="1" customWidth="1"/>
    <col min="7102" max="7102" width="16" style="5" bestFit="1" customWidth="1"/>
    <col min="7103" max="7103" width="9" style="5" bestFit="1" customWidth="1"/>
    <col min="7104" max="7104" width="7.85546875" style="5" bestFit="1" customWidth="1"/>
    <col min="7105" max="7105" width="11.7109375" style="5" bestFit="1" customWidth="1"/>
    <col min="7106" max="7106" width="14.28515625" style="5" customWidth="1"/>
    <col min="7107" max="7107" width="11.7109375" style="5" bestFit="1" customWidth="1"/>
    <col min="7108" max="7108" width="14.140625" style="5" bestFit="1" customWidth="1"/>
    <col min="7109" max="7109" width="16.7109375" style="5" customWidth="1"/>
    <col min="7110" max="7110" width="16.5703125" style="5" customWidth="1"/>
    <col min="7111" max="7112" width="7.85546875" style="5" bestFit="1" customWidth="1"/>
    <col min="7113" max="7113" width="8" style="5" bestFit="1" customWidth="1"/>
    <col min="7114" max="7115" width="7.85546875" style="5" bestFit="1" customWidth="1"/>
    <col min="7116" max="7116" width="9.7109375" style="5" customWidth="1"/>
    <col min="7117" max="7117" width="12.85546875" style="5" customWidth="1"/>
    <col min="7118" max="7354" width="9.140625" style="5"/>
    <col min="7355" max="7355" width="9" style="5" bestFit="1" customWidth="1"/>
    <col min="7356" max="7356" width="9.85546875" style="5" bestFit="1" customWidth="1"/>
    <col min="7357" max="7357" width="9.140625" style="5" bestFit="1" customWidth="1"/>
    <col min="7358" max="7358" width="16" style="5" bestFit="1" customWidth="1"/>
    <col min="7359" max="7359" width="9" style="5" bestFit="1" customWidth="1"/>
    <col min="7360" max="7360" width="7.85546875" style="5" bestFit="1" customWidth="1"/>
    <col min="7361" max="7361" width="11.7109375" style="5" bestFit="1" customWidth="1"/>
    <col min="7362" max="7362" width="14.28515625" style="5" customWidth="1"/>
    <col min="7363" max="7363" width="11.7109375" style="5" bestFit="1" customWidth="1"/>
    <col min="7364" max="7364" width="14.140625" style="5" bestFit="1" customWidth="1"/>
    <col min="7365" max="7365" width="16.7109375" style="5" customWidth="1"/>
    <col min="7366" max="7366" width="16.5703125" style="5" customWidth="1"/>
    <col min="7367" max="7368" width="7.85546875" style="5" bestFit="1" customWidth="1"/>
    <col min="7369" max="7369" width="8" style="5" bestFit="1" customWidth="1"/>
    <col min="7370" max="7371" width="7.85546875" style="5" bestFit="1" customWidth="1"/>
    <col min="7372" max="7372" width="9.7109375" style="5" customWidth="1"/>
    <col min="7373" max="7373" width="12.85546875" style="5" customWidth="1"/>
    <col min="7374" max="7610" width="9.140625" style="5"/>
    <col min="7611" max="7611" width="9" style="5" bestFit="1" customWidth="1"/>
    <col min="7612" max="7612" width="9.85546875" style="5" bestFit="1" customWidth="1"/>
    <col min="7613" max="7613" width="9.140625" style="5" bestFit="1" customWidth="1"/>
    <col min="7614" max="7614" width="16" style="5" bestFit="1" customWidth="1"/>
    <col min="7615" max="7615" width="9" style="5" bestFit="1" customWidth="1"/>
    <col min="7616" max="7616" width="7.85546875" style="5" bestFit="1" customWidth="1"/>
    <col min="7617" max="7617" width="11.7109375" style="5" bestFit="1" customWidth="1"/>
    <col min="7618" max="7618" width="14.28515625" style="5" customWidth="1"/>
    <col min="7619" max="7619" width="11.7109375" style="5" bestFit="1" customWidth="1"/>
    <col min="7620" max="7620" width="14.140625" style="5" bestFit="1" customWidth="1"/>
    <col min="7621" max="7621" width="16.7109375" style="5" customWidth="1"/>
    <col min="7622" max="7622" width="16.5703125" style="5" customWidth="1"/>
    <col min="7623" max="7624" width="7.85546875" style="5" bestFit="1" customWidth="1"/>
    <col min="7625" max="7625" width="8" style="5" bestFit="1" customWidth="1"/>
    <col min="7626" max="7627" width="7.85546875" style="5" bestFit="1" customWidth="1"/>
    <col min="7628" max="7628" width="9.7109375" style="5" customWidth="1"/>
    <col min="7629" max="7629" width="12.85546875" style="5" customWidth="1"/>
    <col min="7630" max="7866" width="9.140625" style="5"/>
    <col min="7867" max="7867" width="9" style="5" bestFit="1" customWidth="1"/>
    <col min="7868" max="7868" width="9.85546875" style="5" bestFit="1" customWidth="1"/>
    <col min="7869" max="7869" width="9.140625" style="5" bestFit="1" customWidth="1"/>
    <col min="7870" max="7870" width="16" style="5" bestFit="1" customWidth="1"/>
    <col min="7871" max="7871" width="9" style="5" bestFit="1" customWidth="1"/>
    <col min="7872" max="7872" width="7.85546875" style="5" bestFit="1" customWidth="1"/>
    <col min="7873" max="7873" width="11.7109375" style="5" bestFit="1" customWidth="1"/>
    <col min="7874" max="7874" width="14.28515625" style="5" customWidth="1"/>
    <col min="7875" max="7875" width="11.7109375" style="5" bestFit="1" customWidth="1"/>
    <col min="7876" max="7876" width="14.140625" style="5" bestFit="1" customWidth="1"/>
    <col min="7877" max="7877" width="16.7109375" style="5" customWidth="1"/>
    <col min="7878" max="7878" width="16.5703125" style="5" customWidth="1"/>
    <col min="7879" max="7880" width="7.85546875" style="5" bestFit="1" customWidth="1"/>
    <col min="7881" max="7881" width="8" style="5" bestFit="1" customWidth="1"/>
    <col min="7882" max="7883" width="7.85546875" style="5" bestFit="1" customWidth="1"/>
    <col min="7884" max="7884" width="9.7109375" style="5" customWidth="1"/>
    <col min="7885" max="7885" width="12.85546875" style="5" customWidth="1"/>
    <col min="7886" max="8122" width="9.140625" style="5"/>
    <col min="8123" max="8123" width="9" style="5" bestFit="1" customWidth="1"/>
    <col min="8124" max="8124" width="9.85546875" style="5" bestFit="1" customWidth="1"/>
    <col min="8125" max="8125" width="9.140625" style="5" bestFit="1" customWidth="1"/>
    <col min="8126" max="8126" width="16" style="5" bestFit="1" customWidth="1"/>
    <col min="8127" max="8127" width="9" style="5" bestFit="1" customWidth="1"/>
    <col min="8128" max="8128" width="7.85546875" style="5" bestFit="1" customWidth="1"/>
    <col min="8129" max="8129" width="11.7109375" style="5" bestFit="1" customWidth="1"/>
    <col min="8130" max="8130" width="14.28515625" style="5" customWidth="1"/>
    <col min="8131" max="8131" width="11.7109375" style="5" bestFit="1" customWidth="1"/>
    <col min="8132" max="8132" width="14.140625" style="5" bestFit="1" customWidth="1"/>
    <col min="8133" max="8133" width="16.7109375" style="5" customWidth="1"/>
    <col min="8134" max="8134" width="16.5703125" style="5" customWidth="1"/>
    <col min="8135" max="8136" width="7.85546875" style="5" bestFit="1" customWidth="1"/>
    <col min="8137" max="8137" width="8" style="5" bestFit="1" customWidth="1"/>
    <col min="8138" max="8139" width="7.85546875" style="5" bestFit="1" customWidth="1"/>
    <col min="8140" max="8140" width="9.7109375" style="5" customWidth="1"/>
    <col min="8141" max="8141" width="12.85546875" style="5" customWidth="1"/>
    <col min="8142" max="8378" width="9.140625" style="5"/>
    <col min="8379" max="8379" width="9" style="5" bestFit="1" customWidth="1"/>
    <col min="8380" max="8380" width="9.85546875" style="5" bestFit="1" customWidth="1"/>
    <col min="8381" max="8381" width="9.140625" style="5" bestFit="1" customWidth="1"/>
    <col min="8382" max="8382" width="16" style="5" bestFit="1" customWidth="1"/>
    <col min="8383" max="8383" width="9" style="5" bestFit="1" customWidth="1"/>
    <col min="8384" max="8384" width="7.85546875" style="5" bestFit="1" customWidth="1"/>
    <col min="8385" max="8385" width="11.7109375" style="5" bestFit="1" customWidth="1"/>
    <col min="8386" max="8386" width="14.28515625" style="5" customWidth="1"/>
    <col min="8387" max="8387" width="11.7109375" style="5" bestFit="1" customWidth="1"/>
    <col min="8388" max="8388" width="14.140625" style="5" bestFit="1" customWidth="1"/>
    <col min="8389" max="8389" width="16.7109375" style="5" customWidth="1"/>
    <col min="8390" max="8390" width="16.5703125" style="5" customWidth="1"/>
    <col min="8391" max="8392" width="7.85546875" style="5" bestFit="1" customWidth="1"/>
    <col min="8393" max="8393" width="8" style="5" bestFit="1" customWidth="1"/>
    <col min="8394" max="8395" width="7.85546875" style="5" bestFit="1" customWidth="1"/>
    <col min="8396" max="8396" width="9.7109375" style="5" customWidth="1"/>
    <col min="8397" max="8397" width="12.85546875" style="5" customWidth="1"/>
    <col min="8398" max="8634" width="9.140625" style="5"/>
    <col min="8635" max="8635" width="9" style="5" bestFit="1" customWidth="1"/>
    <col min="8636" max="8636" width="9.85546875" style="5" bestFit="1" customWidth="1"/>
    <col min="8637" max="8637" width="9.140625" style="5" bestFit="1" customWidth="1"/>
    <col min="8638" max="8638" width="16" style="5" bestFit="1" customWidth="1"/>
    <col min="8639" max="8639" width="9" style="5" bestFit="1" customWidth="1"/>
    <col min="8640" max="8640" width="7.85546875" style="5" bestFit="1" customWidth="1"/>
    <col min="8641" max="8641" width="11.7109375" style="5" bestFit="1" customWidth="1"/>
    <col min="8642" max="8642" width="14.28515625" style="5" customWidth="1"/>
    <col min="8643" max="8643" width="11.7109375" style="5" bestFit="1" customWidth="1"/>
    <col min="8644" max="8644" width="14.140625" style="5" bestFit="1" customWidth="1"/>
    <col min="8645" max="8645" width="16.7109375" style="5" customWidth="1"/>
    <col min="8646" max="8646" width="16.5703125" style="5" customWidth="1"/>
    <col min="8647" max="8648" width="7.85546875" style="5" bestFit="1" customWidth="1"/>
    <col min="8649" max="8649" width="8" style="5" bestFit="1" customWidth="1"/>
    <col min="8650" max="8651" width="7.85546875" style="5" bestFit="1" customWidth="1"/>
    <col min="8652" max="8652" width="9.7109375" style="5" customWidth="1"/>
    <col min="8653" max="8653" width="12.85546875" style="5" customWidth="1"/>
    <col min="8654" max="8890" width="9.140625" style="5"/>
    <col min="8891" max="8891" width="9" style="5" bestFit="1" customWidth="1"/>
    <col min="8892" max="8892" width="9.85546875" style="5" bestFit="1" customWidth="1"/>
    <col min="8893" max="8893" width="9.140625" style="5" bestFit="1" customWidth="1"/>
    <col min="8894" max="8894" width="16" style="5" bestFit="1" customWidth="1"/>
    <col min="8895" max="8895" width="9" style="5" bestFit="1" customWidth="1"/>
    <col min="8896" max="8896" width="7.85546875" style="5" bestFit="1" customWidth="1"/>
    <col min="8897" max="8897" width="11.7109375" style="5" bestFit="1" customWidth="1"/>
    <col min="8898" max="8898" width="14.28515625" style="5" customWidth="1"/>
    <col min="8899" max="8899" width="11.7109375" style="5" bestFit="1" customWidth="1"/>
    <col min="8900" max="8900" width="14.140625" style="5" bestFit="1" customWidth="1"/>
    <col min="8901" max="8901" width="16.7109375" style="5" customWidth="1"/>
    <col min="8902" max="8902" width="16.5703125" style="5" customWidth="1"/>
    <col min="8903" max="8904" width="7.85546875" style="5" bestFit="1" customWidth="1"/>
    <col min="8905" max="8905" width="8" style="5" bestFit="1" customWidth="1"/>
    <col min="8906" max="8907" width="7.85546875" style="5" bestFit="1" customWidth="1"/>
    <col min="8908" max="8908" width="9.7109375" style="5" customWidth="1"/>
    <col min="8909" max="8909" width="12.85546875" style="5" customWidth="1"/>
    <col min="8910" max="9146" width="9.140625" style="5"/>
    <col min="9147" max="9147" width="9" style="5" bestFit="1" customWidth="1"/>
    <col min="9148" max="9148" width="9.85546875" style="5" bestFit="1" customWidth="1"/>
    <col min="9149" max="9149" width="9.140625" style="5" bestFit="1" customWidth="1"/>
    <col min="9150" max="9150" width="16" style="5" bestFit="1" customWidth="1"/>
    <col min="9151" max="9151" width="9" style="5" bestFit="1" customWidth="1"/>
    <col min="9152" max="9152" width="7.85546875" style="5" bestFit="1" customWidth="1"/>
    <col min="9153" max="9153" width="11.7109375" style="5" bestFit="1" customWidth="1"/>
    <col min="9154" max="9154" width="14.28515625" style="5" customWidth="1"/>
    <col min="9155" max="9155" width="11.7109375" style="5" bestFit="1" customWidth="1"/>
    <col min="9156" max="9156" width="14.140625" style="5" bestFit="1" customWidth="1"/>
    <col min="9157" max="9157" width="16.7109375" style="5" customWidth="1"/>
    <col min="9158" max="9158" width="16.5703125" style="5" customWidth="1"/>
    <col min="9159" max="9160" width="7.85546875" style="5" bestFit="1" customWidth="1"/>
    <col min="9161" max="9161" width="8" style="5" bestFit="1" customWidth="1"/>
    <col min="9162" max="9163" width="7.85546875" style="5" bestFit="1" customWidth="1"/>
    <col min="9164" max="9164" width="9.7109375" style="5" customWidth="1"/>
    <col min="9165" max="9165" width="12.85546875" style="5" customWidth="1"/>
    <col min="9166" max="9402" width="9.140625" style="5"/>
    <col min="9403" max="9403" width="9" style="5" bestFit="1" customWidth="1"/>
    <col min="9404" max="9404" width="9.85546875" style="5" bestFit="1" customWidth="1"/>
    <col min="9405" max="9405" width="9.140625" style="5" bestFit="1" customWidth="1"/>
    <col min="9406" max="9406" width="16" style="5" bestFit="1" customWidth="1"/>
    <col min="9407" max="9407" width="9" style="5" bestFit="1" customWidth="1"/>
    <col min="9408" max="9408" width="7.85546875" style="5" bestFit="1" customWidth="1"/>
    <col min="9409" max="9409" width="11.7109375" style="5" bestFit="1" customWidth="1"/>
    <col min="9410" max="9410" width="14.28515625" style="5" customWidth="1"/>
    <col min="9411" max="9411" width="11.7109375" style="5" bestFit="1" customWidth="1"/>
    <col min="9412" max="9412" width="14.140625" style="5" bestFit="1" customWidth="1"/>
    <col min="9413" max="9413" width="16.7109375" style="5" customWidth="1"/>
    <col min="9414" max="9414" width="16.5703125" style="5" customWidth="1"/>
    <col min="9415" max="9416" width="7.85546875" style="5" bestFit="1" customWidth="1"/>
    <col min="9417" max="9417" width="8" style="5" bestFit="1" customWidth="1"/>
    <col min="9418" max="9419" width="7.85546875" style="5" bestFit="1" customWidth="1"/>
    <col min="9420" max="9420" width="9.7109375" style="5" customWidth="1"/>
    <col min="9421" max="9421" width="12.85546875" style="5" customWidth="1"/>
    <col min="9422" max="9658" width="9.140625" style="5"/>
    <col min="9659" max="9659" width="9" style="5" bestFit="1" customWidth="1"/>
    <col min="9660" max="9660" width="9.85546875" style="5" bestFit="1" customWidth="1"/>
    <col min="9661" max="9661" width="9.140625" style="5" bestFit="1" customWidth="1"/>
    <col min="9662" max="9662" width="16" style="5" bestFit="1" customWidth="1"/>
    <col min="9663" max="9663" width="9" style="5" bestFit="1" customWidth="1"/>
    <col min="9664" max="9664" width="7.85546875" style="5" bestFit="1" customWidth="1"/>
    <col min="9665" max="9665" width="11.7109375" style="5" bestFit="1" customWidth="1"/>
    <col min="9666" max="9666" width="14.28515625" style="5" customWidth="1"/>
    <col min="9667" max="9667" width="11.7109375" style="5" bestFit="1" customWidth="1"/>
    <col min="9668" max="9668" width="14.140625" style="5" bestFit="1" customWidth="1"/>
    <col min="9669" max="9669" width="16.7109375" style="5" customWidth="1"/>
    <col min="9670" max="9670" width="16.5703125" style="5" customWidth="1"/>
    <col min="9671" max="9672" width="7.85546875" style="5" bestFit="1" customWidth="1"/>
    <col min="9673" max="9673" width="8" style="5" bestFit="1" customWidth="1"/>
    <col min="9674" max="9675" width="7.85546875" style="5" bestFit="1" customWidth="1"/>
    <col min="9676" max="9676" width="9.7109375" style="5" customWidth="1"/>
    <col min="9677" max="9677" width="12.85546875" style="5" customWidth="1"/>
    <col min="9678" max="9914" width="9.140625" style="5"/>
    <col min="9915" max="9915" width="9" style="5" bestFit="1" customWidth="1"/>
    <col min="9916" max="9916" width="9.85546875" style="5" bestFit="1" customWidth="1"/>
    <col min="9917" max="9917" width="9.140625" style="5" bestFit="1" customWidth="1"/>
    <col min="9918" max="9918" width="16" style="5" bestFit="1" customWidth="1"/>
    <col min="9919" max="9919" width="9" style="5" bestFit="1" customWidth="1"/>
    <col min="9920" max="9920" width="7.85546875" style="5" bestFit="1" customWidth="1"/>
    <col min="9921" max="9921" width="11.7109375" style="5" bestFit="1" customWidth="1"/>
    <col min="9922" max="9922" width="14.28515625" style="5" customWidth="1"/>
    <col min="9923" max="9923" width="11.7109375" style="5" bestFit="1" customWidth="1"/>
    <col min="9924" max="9924" width="14.140625" style="5" bestFit="1" customWidth="1"/>
    <col min="9925" max="9925" width="16.7109375" style="5" customWidth="1"/>
    <col min="9926" max="9926" width="16.5703125" style="5" customWidth="1"/>
    <col min="9927" max="9928" width="7.85546875" style="5" bestFit="1" customWidth="1"/>
    <col min="9929" max="9929" width="8" style="5" bestFit="1" customWidth="1"/>
    <col min="9930" max="9931" width="7.85546875" style="5" bestFit="1" customWidth="1"/>
    <col min="9932" max="9932" width="9.7109375" style="5" customWidth="1"/>
    <col min="9933" max="9933" width="12.85546875" style="5" customWidth="1"/>
    <col min="9934" max="10170" width="9.140625" style="5"/>
    <col min="10171" max="10171" width="9" style="5" bestFit="1" customWidth="1"/>
    <col min="10172" max="10172" width="9.85546875" style="5" bestFit="1" customWidth="1"/>
    <col min="10173" max="10173" width="9.140625" style="5" bestFit="1" customWidth="1"/>
    <col min="10174" max="10174" width="16" style="5" bestFit="1" customWidth="1"/>
    <col min="10175" max="10175" width="9" style="5" bestFit="1" customWidth="1"/>
    <col min="10176" max="10176" width="7.85546875" style="5" bestFit="1" customWidth="1"/>
    <col min="10177" max="10177" width="11.7109375" style="5" bestFit="1" customWidth="1"/>
    <col min="10178" max="10178" width="14.28515625" style="5" customWidth="1"/>
    <col min="10179" max="10179" width="11.7109375" style="5" bestFit="1" customWidth="1"/>
    <col min="10180" max="10180" width="14.140625" style="5" bestFit="1" customWidth="1"/>
    <col min="10181" max="10181" width="16.7109375" style="5" customWidth="1"/>
    <col min="10182" max="10182" width="16.5703125" style="5" customWidth="1"/>
    <col min="10183" max="10184" width="7.85546875" style="5" bestFit="1" customWidth="1"/>
    <col min="10185" max="10185" width="8" style="5" bestFit="1" customWidth="1"/>
    <col min="10186" max="10187" width="7.85546875" style="5" bestFit="1" customWidth="1"/>
    <col min="10188" max="10188" width="9.7109375" style="5" customWidth="1"/>
    <col min="10189" max="10189" width="12.85546875" style="5" customWidth="1"/>
    <col min="10190" max="10426" width="9.140625" style="5"/>
    <col min="10427" max="10427" width="9" style="5" bestFit="1" customWidth="1"/>
    <col min="10428" max="10428" width="9.85546875" style="5" bestFit="1" customWidth="1"/>
    <col min="10429" max="10429" width="9.140625" style="5" bestFit="1" customWidth="1"/>
    <col min="10430" max="10430" width="16" style="5" bestFit="1" customWidth="1"/>
    <col min="10431" max="10431" width="9" style="5" bestFit="1" customWidth="1"/>
    <col min="10432" max="10432" width="7.85546875" style="5" bestFit="1" customWidth="1"/>
    <col min="10433" max="10433" width="11.7109375" style="5" bestFit="1" customWidth="1"/>
    <col min="10434" max="10434" width="14.28515625" style="5" customWidth="1"/>
    <col min="10435" max="10435" width="11.7109375" style="5" bestFit="1" customWidth="1"/>
    <col min="10436" max="10436" width="14.140625" style="5" bestFit="1" customWidth="1"/>
    <col min="10437" max="10437" width="16.7109375" style="5" customWidth="1"/>
    <col min="10438" max="10438" width="16.5703125" style="5" customWidth="1"/>
    <col min="10439" max="10440" width="7.85546875" style="5" bestFit="1" customWidth="1"/>
    <col min="10441" max="10441" width="8" style="5" bestFit="1" customWidth="1"/>
    <col min="10442" max="10443" width="7.85546875" style="5" bestFit="1" customWidth="1"/>
    <col min="10444" max="10444" width="9.7109375" style="5" customWidth="1"/>
    <col min="10445" max="10445" width="12.85546875" style="5" customWidth="1"/>
    <col min="10446" max="10682" width="9.140625" style="5"/>
    <col min="10683" max="10683" width="9" style="5" bestFit="1" customWidth="1"/>
    <col min="10684" max="10684" width="9.85546875" style="5" bestFit="1" customWidth="1"/>
    <col min="10685" max="10685" width="9.140625" style="5" bestFit="1" customWidth="1"/>
    <col min="10686" max="10686" width="16" style="5" bestFit="1" customWidth="1"/>
    <col min="10687" max="10687" width="9" style="5" bestFit="1" customWidth="1"/>
    <col min="10688" max="10688" width="7.85546875" style="5" bestFit="1" customWidth="1"/>
    <col min="10689" max="10689" width="11.7109375" style="5" bestFit="1" customWidth="1"/>
    <col min="10690" max="10690" width="14.28515625" style="5" customWidth="1"/>
    <col min="10691" max="10691" width="11.7109375" style="5" bestFit="1" customWidth="1"/>
    <col min="10692" max="10692" width="14.140625" style="5" bestFit="1" customWidth="1"/>
    <col min="10693" max="10693" width="16.7109375" style="5" customWidth="1"/>
    <col min="10694" max="10694" width="16.5703125" style="5" customWidth="1"/>
    <col min="10695" max="10696" width="7.85546875" style="5" bestFit="1" customWidth="1"/>
    <col min="10697" max="10697" width="8" style="5" bestFit="1" customWidth="1"/>
    <col min="10698" max="10699" width="7.85546875" style="5" bestFit="1" customWidth="1"/>
    <col min="10700" max="10700" width="9.7109375" style="5" customWidth="1"/>
    <col min="10701" max="10701" width="12.85546875" style="5" customWidth="1"/>
    <col min="10702" max="10938" width="9.140625" style="5"/>
    <col min="10939" max="10939" width="9" style="5" bestFit="1" customWidth="1"/>
    <col min="10940" max="10940" width="9.85546875" style="5" bestFit="1" customWidth="1"/>
    <col min="10941" max="10941" width="9.140625" style="5" bestFit="1" customWidth="1"/>
    <col min="10942" max="10942" width="16" style="5" bestFit="1" customWidth="1"/>
    <col min="10943" max="10943" width="9" style="5" bestFit="1" customWidth="1"/>
    <col min="10944" max="10944" width="7.85546875" style="5" bestFit="1" customWidth="1"/>
    <col min="10945" max="10945" width="11.7109375" style="5" bestFit="1" customWidth="1"/>
    <col min="10946" max="10946" width="14.28515625" style="5" customWidth="1"/>
    <col min="10947" max="10947" width="11.7109375" style="5" bestFit="1" customWidth="1"/>
    <col min="10948" max="10948" width="14.140625" style="5" bestFit="1" customWidth="1"/>
    <col min="10949" max="10949" width="16.7109375" style="5" customWidth="1"/>
    <col min="10950" max="10950" width="16.5703125" style="5" customWidth="1"/>
    <col min="10951" max="10952" width="7.85546875" style="5" bestFit="1" customWidth="1"/>
    <col min="10953" max="10953" width="8" style="5" bestFit="1" customWidth="1"/>
    <col min="10954" max="10955" width="7.85546875" style="5" bestFit="1" customWidth="1"/>
    <col min="10956" max="10956" width="9.7109375" style="5" customWidth="1"/>
    <col min="10957" max="10957" width="12.85546875" style="5" customWidth="1"/>
    <col min="10958" max="11194" width="9.140625" style="5"/>
    <col min="11195" max="11195" width="9" style="5" bestFit="1" customWidth="1"/>
    <col min="11196" max="11196" width="9.85546875" style="5" bestFit="1" customWidth="1"/>
    <col min="11197" max="11197" width="9.140625" style="5" bestFit="1" customWidth="1"/>
    <col min="11198" max="11198" width="16" style="5" bestFit="1" customWidth="1"/>
    <col min="11199" max="11199" width="9" style="5" bestFit="1" customWidth="1"/>
    <col min="11200" max="11200" width="7.85546875" style="5" bestFit="1" customWidth="1"/>
    <col min="11201" max="11201" width="11.7109375" style="5" bestFit="1" customWidth="1"/>
    <col min="11202" max="11202" width="14.28515625" style="5" customWidth="1"/>
    <col min="11203" max="11203" width="11.7109375" style="5" bestFit="1" customWidth="1"/>
    <col min="11204" max="11204" width="14.140625" style="5" bestFit="1" customWidth="1"/>
    <col min="11205" max="11205" width="16.7109375" style="5" customWidth="1"/>
    <col min="11206" max="11206" width="16.5703125" style="5" customWidth="1"/>
    <col min="11207" max="11208" width="7.85546875" style="5" bestFit="1" customWidth="1"/>
    <col min="11209" max="11209" width="8" style="5" bestFit="1" customWidth="1"/>
    <col min="11210" max="11211" width="7.85546875" style="5" bestFit="1" customWidth="1"/>
    <col min="11212" max="11212" width="9.7109375" style="5" customWidth="1"/>
    <col min="11213" max="11213" width="12.85546875" style="5" customWidth="1"/>
    <col min="11214" max="11450" width="9.140625" style="5"/>
    <col min="11451" max="11451" width="9" style="5" bestFit="1" customWidth="1"/>
    <col min="11452" max="11452" width="9.85546875" style="5" bestFit="1" customWidth="1"/>
    <col min="11453" max="11453" width="9.140625" style="5" bestFit="1" customWidth="1"/>
    <col min="11454" max="11454" width="16" style="5" bestFit="1" customWidth="1"/>
    <col min="11455" max="11455" width="9" style="5" bestFit="1" customWidth="1"/>
    <col min="11456" max="11456" width="7.85546875" style="5" bestFit="1" customWidth="1"/>
    <col min="11457" max="11457" width="11.7109375" style="5" bestFit="1" customWidth="1"/>
    <col min="11458" max="11458" width="14.28515625" style="5" customWidth="1"/>
    <col min="11459" max="11459" width="11.7109375" style="5" bestFit="1" customWidth="1"/>
    <col min="11460" max="11460" width="14.140625" style="5" bestFit="1" customWidth="1"/>
    <col min="11461" max="11461" width="16.7109375" style="5" customWidth="1"/>
    <col min="11462" max="11462" width="16.5703125" style="5" customWidth="1"/>
    <col min="11463" max="11464" width="7.85546875" style="5" bestFit="1" customWidth="1"/>
    <col min="11465" max="11465" width="8" style="5" bestFit="1" customWidth="1"/>
    <col min="11466" max="11467" width="7.85546875" style="5" bestFit="1" customWidth="1"/>
    <col min="11468" max="11468" width="9.7109375" style="5" customWidth="1"/>
    <col min="11469" max="11469" width="12.85546875" style="5" customWidth="1"/>
    <col min="11470" max="11706" width="9.140625" style="5"/>
    <col min="11707" max="11707" width="9" style="5" bestFit="1" customWidth="1"/>
    <col min="11708" max="11708" width="9.85546875" style="5" bestFit="1" customWidth="1"/>
    <col min="11709" max="11709" width="9.140625" style="5" bestFit="1" customWidth="1"/>
    <col min="11710" max="11710" width="16" style="5" bestFit="1" customWidth="1"/>
    <col min="11711" max="11711" width="9" style="5" bestFit="1" customWidth="1"/>
    <col min="11712" max="11712" width="7.85546875" style="5" bestFit="1" customWidth="1"/>
    <col min="11713" max="11713" width="11.7109375" style="5" bestFit="1" customWidth="1"/>
    <col min="11714" max="11714" width="14.28515625" style="5" customWidth="1"/>
    <col min="11715" max="11715" width="11.7109375" style="5" bestFit="1" customWidth="1"/>
    <col min="11716" max="11716" width="14.140625" style="5" bestFit="1" customWidth="1"/>
    <col min="11717" max="11717" width="16.7109375" style="5" customWidth="1"/>
    <col min="11718" max="11718" width="16.5703125" style="5" customWidth="1"/>
    <col min="11719" max="11720" width="7.85546875" style="5" bestFit="1" customWidth="1"/>
    <col min="11721" max="11721" width="8" style="5" bestFit="1" customWidth="1"/>
    <col min="11722" max="11723" width="7.85546875" style="5" bestFit="1" customWidth="1"/>
    <col min="11724" max="11724" width="9.7109375" style="5" customWidth="1"/>
    <col min="11725" max="11725" width="12.85546875" style="5" customWidth="1"/>
    <col min="11726" max="11962" width="9.140625" style="5"/>
    <col min="11963" max="11963" width="9" style="5" bestFit="1" customWidth="1"/>
    <col min="11964" max="11964" width="9.85546875" style="5" bestFit="1" customWidth="1"/>
    <col min="11965" max="11965" width="9.140625" style="5" bestFit="1" customWidth="1"/>
    <col min="11966" max="11966" width="16" style="5" bestFit="1" customWidth="1"/>
    <col min="11967" max="11967" width="9" style="5" bestFit="1" customWidth="1"/>
    <col min="11968" max="11968" width="7.85546875" style="5" bestFit="1" customWidth="1"/>
    <col min="11969" max="11969" width="11.7109375" style="5" bestFit="1" customWidth="1"/>
    <col min="11970" max="11970" width="14.28515625" style="5" customWidth="1"/>
    <col min="11971" max="11971" width="11.7109375" style="5" bestFit="1" customWidth="1"/>
    <col min="11972" max="11972" width="14.140625" style="5" bestFit="1" customWidth="1"/>
    <col min="11973" max="11973" width="16.7109375" style="5" customWidth="1"/>
    <col min="11974" max="11974" width="16.5703125" style="5" customWidth="1"/>
    <col min="11975" max="11976" width="7.85546875" style="5" bestFit="1" customWidth="1"/>
    <col min="11977" max="11977" width="8" style="5" bestFit="1" customWidth="1"/>
    <col min="11978" max="11979" width="7.85546875" style="5" bestFit="1" customWidth="1"/>
    <col min="11980" max="11980" width="9.7109375" style="5" customWidth="1"/>
    <col min="11981" max="11981" width="12.85546875" style="5" customWidth="1"/>
    <col min="11982" max="12218" width="9.140625" style="5"/>
    <col min="12219" max="12219" width="9" style="5" bestFit="1" customWidth="1"/>
    <col min="12220" max="12220" width="9.85546875" style="5" bestFit="1" customWidth="1"/>
    <col min="12221" max="12221" width="9.140625" style="5" bestFit="1" customWidth="1"/>
    <col min="12222" max="12222" width="16" style="5" bestFit="1" customWidth="1"/>
    <col min="12223" max="12223" width="9" style="5" bestFit="1" customWidth="1"/>
    <col min="12224" max="12224" width="7.85546875" style="5" bestFit="1" customWidth="1"/>
    <col min="12225" max="12225" width="11.7109375" style="5" bestFit="1" customWidth="1"/>
    <col min="12226" max="12226" width="14.28515625" style="5" customWidth="1"/>
    <col min="12227" max="12227" width="11.7109375" style="5" bestFit="1" customWidth="1"/>
    <col min="12228" max="12228" width="14.140625" style="5" bestFit="1" customWidth="1"/>
    <col min="12229" max="12229" width="16.7109375" style="5" customWidth="1"/>
    <col min="12230" max="12230" width="16.5703125" style="5" customWidth="1"/>
    <col min="12231" max="12232" width="7.85546875" style="5" bestFit="1" customWidth="1"/>
    <col min="12233" max="12233" width="8" style="5" bestFit="1" customWidth="1"/>
    <col min="12234" max="12235" width="7.85546875" style="5" bestFit="1" customWidth="1"/>
    <col min="12236" max="12236" width="9.7109375" style="5" customWidth="1"/>
    <col min="12237" max="12237" width="12.85546875" style="5" customWidth="1"/>
    <col min="12238" max="12474" width="9.140625" style="5"/>
    <col min="12475" max="12475" width="9" style="5" bestFit="1" customWidth="1"/>
    <col min="12476" max="12476" width="9.85546875" style="5" bestFit="1" customWidth="1"/>
    <col min="12477" max="12477" width="9.140625" style="5" bestFit="1" customWidth="1"/>
    <col min="12478" max="12478" width="16" style="5" bestFit="1" customWidth="1"/>
    <col min="12479" max="12479" width="9" style="5" bestFit="1" customWidth="1"/>
    <col min="12480" max="12480" width="7.85546875" style="5" bestFit="1" customWidth="1"/>
    <col min="12481" max="12481" width="11.7109375" style="5" bestFit="1" customWidth="1"/>
    <col min="12482" max="12482" width="14.28515625" style="5" customWidth="1"/>
    <col min="12483" max="12483" width="11.7109375" style="5" bestFit="1" customWidth="1"/>
    <col min="12484" max="12484" width="14.140625" style="5" bestFit="1" customWidth="1"/>
    <col min="12485" max="12485" width="16.7109375" style="5" customWidth="1"/>
    <col min="12486" max="12486" width="16.5703125" style="5" customWidth="1"/>
    <col min="12487" max="12488" width="7.85546875" style="5" bestFit="1" customWidth="1"/>
    <col min="12489" max="12489" width="8" style="5" bestFit="1" customWidth="1"/>
    <col min="12490" max="12491" width="7.85546875" style="5" bestFit="1" customWidth="1"/>
    <col min="12492" max="12492" width="9.7109375" style="5" customWidth="1"/>
    <col min="12493" max="12493" width="12.85546875" style="5" customWidth="1"/>
    <col min="12494" max="12730" width="9.140625" style="5"/>
    <col min="12731" max="12731" width="9" style="5" bestFit="1" customWidth="1"/>
    <col min="12732" max="12732" width="9.85546875" style="5" bestFit="1" customWidth="1"/>
    <col min="12733" max="12733" width="9.140625" style="5" bestFit="1" customWidth="1"/>
    <col min="12734" max="12734" width="16" style="5" bestFit="1" customWidth="1"/>
    <col min="12735" max="12735" width="9" style="5" bestFit="1" customWidth="1"/>
    <col min="12736" max="12736" width="7.85546875" style="5" bestFit="1" customWidth="1"/>
    <col min="12737" max="12737" width="11.7109375" style="5" bestFit="1" customWidth="1"/>
    <col min="12738" max="12738" width="14.28515625" style="5" customWidth="1"/>
    <col min="12739" max="12739" width="11.7109375" style="5" bestFit="1" customWidth="1"/>
    <col min="12740" max="12740" width="14.140625" style="5" bestFit="1" customWidth="1"/>
    <col min="12741" max="12741" width="16.7109375" style="5" customWidth="1"/>
    <col min="12742" max="12742" width="16.5703125" style="5" customWidth="1"/>
    <col min="12743" max="12744" width="7.85546875" style="5" bestFit="1" customWidth="1"/>
    <col min="12745" max="12745" width="8" style="5" bestFit="1" customWidth="1"/>
    <col min="12746" max="12747" width="7.85546875" style="5" bestFit="1" customWidth="1"/>
    <col min="12748" max="12748" width="9.7109375" style="5" customWidth="1"/>
    <col min="12749" max="12749" width="12.85546875" style="5" customWidth="1"/>
    <col min="12750" max="12986" width="9.140625" style="5"/>
    <col min="12987" max="12987" width="9" style="5" bestFit="1" customWidth="1"/>
    <col min="12988" max="12988" width="9.85546875" style="5" bestFit="1" customWidth="1"/>
    <col min="12989" max="12989" width="9.140625" style="5" bestFit="1" customWidth="1"/>
    <col min="12990" max="12990" width="16" style="5" bestFit="1" customWidth="1"/>
    <col min="12991" max="12991" width="9" style="5" bestFit="1" customWidth="1"/>
    <col min="12992" max="12992" width="7.85546875" style="5" bestFit="1" customWidth="1"/>
    <col min="12993" max="12993" width="11.7109375" style="5" bestFit="1" customWidth="1"/>
    <col min="12994" max="12994" width="14.28515625" style="5" customWidth="1"/>
    <col min="12995" max="12995" width="11.7109375" style="5" bestFit="1" customWidth="1"/>
    <col min="12996" max="12996" width="14.140625" style="5" bestFit="1" customWidth="1"/>
    <col min="12997" max="12997" width="16.7109375" style="5" customWidth="1"/>
    <col min="12998" max="12998" width="16.5703125" style="5" customWidth="1"/>
    <col min="12999" max="13000" width="7.85546875" style="5" bestFit="1" customWidth="1"/>
    <col min="13001" max="13001" width="8" style="5" bestFit="1" customWidth="1"/>
    <col min="13002" max="13003" width="7.85546875" style="5" bestFit="1" customWidth="1"/>
    <col min="13004" max="13004" width="9.7109375" style="5" customWidth="1"/>
    <col min="13005" max="13005" width="12.85546875" style="5" customWidth="1"/>
    <col min="13006" max="13242" width="9.140625" style="5"/>
    <col min="13243" max="13243" width="9" style="5" bestFit="1" customWidth="1"/>
    <col min="13244" max="13244" width="9.85546875" style="5" bestFit="1" customWidth="1"/>
    <col min="13245" max="13245" width="9.140625" style="5" bestFit="1" customWidth="1"/>
    <col min="13246" max="13246" width="16" style="5" bestFit="1" customWidth="1"/>
    <col min="13247" max="13247" width="9" style="5" bestFit="1" customWidth="1"/>
    <col min="13248" max="13248" width="7.85546875" style="5" bestFit="1" customWidth="1"/>
    <col min="13249" max="13249" width="11.7109375" style="5" bestFit="1" customWidth="1"/>
    <col min="13250" max="13250" width="14.28515625" style="5" customWidth="1"/>
    <col min="13251" max="13251" width="11.7109375" style="5" bestFit="1" customWidth="1"/>
    <col min="13252" max="13252" width="14.140625" style="5" bestFit="1" customWidth="1"/>
    <col min="13253" max="13253" width="16.7109375" style="5" customWidth="1"/>
    <col min="13254" max="13254" width="16.5703125" style="5" customWidth="1"/>
    <col min="13255" max="13256" width="7.85546875" style="5" bestFit="1" customWidth="1"/>
    <col min="13257" max="13257" width="8" style="5" bestFit="1" customWidth="1"/>
    <col min="13258" max="13259" width="7.85546875" style="5" bestFit="1" customWidth="1"/>
    <col min="13260" max="13260" width="9.7109375" style="5" customWidth="1"/>
    <col min="13261" max="13261" width="12.85546875" style="5" customWidth="1"/>
    <col min="13262" max="13498" width="9.140625" style="5"/>
    <col min="13499" max="13499" width="9" style="5" bestFit="1" customWidth="1"/>
    <col min="13500" max="13500" width="9.85546875" style="5" bestFit="1" customWidth="1"/>
    <col min="13501" max="13501" width="9.140625" style="5" bestFit="1" customWidth="1"/>
    <col min="13502" max="13502" width="16" style="5" bestFit="1" customWidth="1"/>
    <col min="13503" max="13503" width="9" style="5" bestFit="1" customWidth="1"/>
    <col min="13504" max="13504" width="7.85546875" style="5" bestFit="1" customWidth="1"/>
    <col min="13505" max="13505" width="11.7109375" style="5" bestFit="1" customWidth="1"/>
    <col min="13506" max="13506" width="14.28515625" style="5" customWidth="1"/>
    <col min="13507" max="13507" width="11.7109375" style="5" bestFit="1" customWidth="1"/>
    <col min="13508" max="13508" width="14.140625" style="5" bestFit="1" customWidth="1"/>
    <col min="13509" max="13509" width="16.7109375" style="5" customWidth="1"/>
    <col min="13510" max="13510" width="16.5703125" style="5" customWidth="1"/>
    <col min="13511" max="13512" width="7.85546875" style="5" bestFit="1" customWidth="1"/>
    <col min="13513" max="13513" width="8" style="5" bestFit="1" customWidth="1"/>
    <col min="13514" max="13515" width="7.85546875" style="5" bestFit="1" customWidth="1"/>
    <col min="13516" max="13516" width="9.7109375" style="5" customWidth="1"/>
    <col min="13517" max="13517" width="12.85546875" style="5" customWidth="1"/>
    <col min="13518" max="13754" width="9.140625" style="5"/>
    <col min="13755" max="13755" width="9" style="5" bestFit="1" customWidth="1"/>
    <col min="13756" max="13756" width="9.85546875" style="5" bestFit="1" customWidth="1"/>
    <col min="13757" max="13757" width="9.140625" style="5" bestFit="1" customWidth="1"/>
    <col min="13758" max="13758" width="16" style="5" bestFit="1" customWidth="1"/>
    <col min="13759" max="13759" width="9" style="5" bestFit="1" customWidth="1"/>
    <col min="13760" max="13760" width="7.85546875" style="5" bestFit="1" customWidth="1"/>
    <col min="13761" max="13761" width="11.7109375" style="5" bestFit="1" customWidth="1"/>
    <col min="13762" max="13762" width="14.28515625" style="5" customWidth="1"/>
    <col min="13763" max="13763" width="11.7109375" style="5" bestFit="1" customWidth="1"/>
    <col min="13764" max="13764" width="14.140625" style="5" bestFit="1" customWidth="1"/>
    <col min="13765" max="13765" width="16.7109375" style="5" customWidth="1"/>
    <col min="13766" max="13766" width="16.5703125" style="5" customWidth="1"/>
    <col min="13767" max="13768" width="7.85546875" style="5" bestFit="1" customWidth="1"/>
    <col min="13769" max="13769" width="8" style="5" bestFit="1" customWidth="1"/>
    <col min="13770" max="13771" width="7.85546875" style="5" bestFit="1" customWidth="1"/>
    <col min="13772" max="13772" width="9.7109375" style="5" customWidth="1"/>
    <col min="13773" max="13773" width="12.85546875" style="5" customWidth="1"/>
    <col min="13774" max="14010" width="9.140625" style="5"/>
    <col min="14011" max="14011" width="9" style="5" bestFit="1" customWidth="1"/>
    <col min="14012" max="14012" width="9.85546875" style="5" bestFit="1" customWidth="1"/>
    <col min="14013" max="14013" width="9.140625" style="5" bestFit="1" customWidth="1"/>
    <col min="14014" max="14014" width="16" style="5" bestFit="1" customWidth="1"/>
    <col min="14015" max="14015" width="9" style="5" bestFit="1" customWidth="1"/>
    <col min="14016" max="14016" width="7.85546875" style="5" bestFit="1" customWidth="1"/>
    <col min="14017" max="14017" width="11.7109375" style="5" bestFit="1" customWidth="1"/>
    <col min="14018" max="14018" width="14.28515625" style="5" customWidth="1"/>
    <col min="14019" max="14019" width="11.7109375" style="5" bestFit="1" customWidth="1"/>
    <col min="14020" max="14020" width="14.140625" style="5" bestFit="1" customWidth="1"/>
    <col min="14021" max="14021" width="16.7109375" style="5" customWidth="1"/>
    <col min="14022" max="14022" width="16.5703125" style="5" customWidth="1"/>
    <col min="14023" max="14024" width="7.85546875" style="5" bestFit="1" customWidth="1"/>
    <col min="14025" max="14025" width="8" style="5" bestFit="1" customWidth="1"/>
    <col min="14026" max="14027" width="7.85546875" style="5" bestFit="1" customWidth="1"/>
    <col min="14028" max="14028" width="9.7109375" style="5" customWidth="1"/>
    <col min="14029" max="14029" width="12.85546875" style="5" customWidth="1"/>
    <col min="14030" max="14266" width="9.140625" style="5"/>
    <col min="14267" max="14267" width="9" style="5" bestFit="1" customWidth="1"/>
    <col min="14268" max="14268" width="9.85546875" style="5" bestFit="1" customWidth="1"/>
    <col min="14269" max="14269" width="9.140625" style="5" bestFit="1" customWidth="1"/>
    <col min="14270" max="14270" width="16" style="5" bestFit="1" customWidth="1"/>
    <col min="14271" max="14271" width="9" style="5" bestFit="1" customWidth="1"/>
    <col min="14272" max="14272" width="7.85546875" style="5" bestFit="1" customWidth="1"/>
    <col min="14273" max="14273" width="11.7109375" style="5" bestFit="1" customWidth="1"/>
    <col min="14274" max="14274" width="14.28515625" style="5" customWidth="1"/>
    <col min="14275" max="14275" width="11.7109375" style="5" bestFit="1" customWidth="1"/>
    <col min="14276" max="14276" width="14.140625" style="5" bestFit="1" customWidth="1"/>
    <col min="14277" max="14277" width="16.7109375" style="5" customWidth="1"/>
    <col min="14278" max="14278" width="16.5703125" style="5" customWidth="1"/>
    <col min="14279" max="14280" width="7.85546875" style="5" bestFit="1" customWidth="1"/>
    <col min="14281" max="14281" width="8" style="5" bestFit="1" customWidth="1"/>
    <col min="14282" max="14283" width="7.85546875" style="5" bestFit="1" customWidth="1"/>
    <col min="14284" max="14284" width="9.7109375" style="5" customWidth="1"/>
    <col min="14285" max="14285" width="12.85546875" style="5" customWidth="1"/>
    <col min="14286" max="14522" width="9.140625" style="5"/>
    <col min="14523" max="14523" width="9" style="5" bestFit="1" customWidth="1"/>
    <col min="14524" max="14524" width="9.85546875" style="5" bestFit="1" customWidth="1"/>
    <col min="14525" max="14525" width="9.140625" style="5" bestFit="1" customWidth="1"/>
    <col min="14526" max="14526" width="16" style="5" bestFit="1" customWidth="1"/>
    <col min="14527" max="14527" width="9" style="5" bestFit="1" customWidth="1"/>
    <col min="14528" max="14528" width="7.85546875" style="5" bestFit="1" customWidth="1"/>
    <col min="14529" max="14529" width="11.7109375" style="5" bestFit="1" customWidth="1"/>
    <col min="14530" max="14530" width="14.28515625" style="5" customWidth="1"/>
    <col min="14531" max="14531" width="11.7109375" style="5" bestFit="1" customWidth="1"/>
    <col min="14532" max="14532" width="14.140625" style="5" bestFit="1" customWidth="1"/>
    <col min="14533" max="14533" width="16.7109375" style="5" customWidth="1"/>
    <col min="14534" max="14534" width="16.5703125" style="5" customWidth="1"/>
    <col min="14535" max="14536" width="7.85546875" style="5" bestFit="1" customWidth="1"/>
    <col min="14537" max="14537" width="8" style="5" bestFit="1" customWidth="1"/>
    <col min="14538" max="14539" width="7.85546875" style="5" bestFit="1" customWidth="1"/>
    <col min="14540" max="14540" width="9.7109375" style="5" customWidth="1"/>
    <col min="14541" max="14541" width="12.85546875" style="5" customWidth="1"/>
    <col min="14542" max="14778" width="9.140625" style="5"/>
    <col min="14779" max="14779" width="9" style="5" bestFit="1" customWidth="1"/>
    <col min="14780" max="14780" width="9.85546875" style="5" bestFit="1" customWidth="1"/>
    <col min="14781" max="14781" width="9.140625" style="5" bestFit="1" customWidth="1"/>
    <col min="14782" max="14782" width="16" style="5" bestFit="1" customWidth="1"/>
    <col min="14783" max="14783" width="9" style="5" bestFit="1" customWidth="1"/>
    <col min="14784" max="14784" width="7.85546875" style="5" bestFit="1" customWidth="1"/>
    <col min="14785" max="14785" width="11.7109375" style="5" bestFit="1" customWidth="1"/>
    <col min="14786" max="14786" width="14.28515625" style="5" customWidth="1"/>
    <col min="14787" max="14787" width="11.7109375" style="5" bestFit="1" customWidth="1"/>
    <col min="14788" max="14788" width="14.140625" style="5" bestFit="1" customWidth="1"/>
    <col min="14789" max="14789" width="16.7109375" style="5" customWidth="1"/>
    <col min="14790" max="14790" width="16.5703125" style="5" customWidth="1"/>
    <col min="14791" max="14792" width="7.85546875" style="5" bestFit="1" customWidth="1"/>
    <col min="14793" max="14793" width="8" style="5" bestFit="1" customWidth="1"/>
    <col min="14794" max="14795" width="7.85546875" style="5" bestFit="1" customWidth="1"/>
    <col min="14796" max="14796" width="9.7109375" style="5" customWidth="1"/>
    <col min="14797" max="14797" width="12.85546875" style="5" customWidth="1"/>
    <col min="14798" max="15034" width="9.140625" style="5"/>
    <col min="15035" max="15035" width="9" style="5" bestFit="1" customWidth="1"/>
    <col min="15036" max="15036" width="9.85546875" style="5" bestFit="1" customWidth="1"/>
    <col min="15037" max="15037" width="9.140625" style="5" bestFit="1" customWidth="1"/>
    <col min="15038" max="15038" width="16" style="5" bestFit="1" customWidth="1"/>
    <col min="15039" max="15039" width="9" style="5" bestFit="1" customWidth="1"/>
    <col min="15040" max="15040" width="7.85546875" style="5" bestFit="1" customWidth="1"/>
    <col min="15041" max="15041" width="11.7109375" style="5" bestFit="1" customWidth="1"/>
    <col min="15042" max="15042" width="14.28515625" style="5" customWidth="1"/>
    <col min="15043" max="15043" width="11.7109375" style="5" bestFit="1" customWidth="1"/>
    <col min="15044" max="15044" width="14.140625" style="5" bestFit="1" customWidth="1"/>
    <col min="15045" max="15045" width="16.7109375" style="5" customWidth="1"/>
    <col min="15046" max="15046" width="16.5703125" style="5" customWidth="1"/>
    <col min="15047" max="15048" width="7.85546875" style="5" bestFit="1" customWidth="1"/>
    <col min="15049" max="15049" width="8" style="5" bestFit="1" customWidth="1"/>
    <col min="15050" max="15051" width="7.85546875" style="5" bestFit="1" customWidth="1"/>
    <col min="15052" max="15052" width="9.7109375" style="5" customWidth="1"/>
    <col min="15053" max="15053" width="12.85546875" style="5" customWidth="1"/>
    <col min="15054" max="15290" width="9.140625" style="5"/>
    <col min="15291" max="15291" width="9" style="5" bestFit="1" customWidth="1"/>
    <col min="15292" max="15292" width="9.85546875" style="5" bestFit="1" customWidth="1"/>
    <col min="15293" max="15293" width="9.140625" style="5" bestFit="1" customWidth="1"/>
    <col min="15294" max="15294" width="16" style="5" bestFit="1" customWidth="1"/>
    <col min="15295" max="15295" width="9" style="5" bestFit="1" customWidth="1"/>
    <col min="15296" max="15296" width="7.85546875" style="5" bestFit="1" customWidth="1"/>
    <col min="15297" max="15297" width="11.7109375" style="5" bestFit="1" customWidth="1"/>
    <col min="15298" max="15298" width="14.28515625" style="5" customWidth="1"/>
    <col min="15299" max="15299" width="11.7109375" style="5" bestFit="1" customWidth="1"/>
    <col min="15300" max="15300" width="14.140625" style="5" bestFit="1" customWidth="1"/>
    <col min="15301" max="15301" width="16.7109375" style="5" customWidth="1"/>
    <col min="15302" max="15302" width="16.5703125" style="5" customWidth="1"/>
    <col min="15303" max="15304" width="7.85546875" style="5" bestFit="1" customWidth="1"/>
    <col min="15305" max="15305" width="8" style="5" bestFit="1" customWidth="1"/>
    <col min="15306" max="15307" width="7.85546875" style="5" bestFit="1" customWidth="1"/>
    <col min="15308" max="15308" width="9.7109375" style="5" customWidth="1"/>
    <col min="15309" max="15309" width="12.85546875" style="5" customWidth="1"/>
    <col min="15310" max="15546" width="9.140625" style="5"/>
    <col min="15547" max="15547" width="9" style="5" bestFit="1" customWidth="1"/>
    <col min="15548" max="15548" width="9.85546875" style="5" bestFit="1" customWidth="1"/>
    <col min="15549" max="15549" width="9.140625" style="5" bestFit="1" customWidth="1"/>
    <col min="15550" max="15550" width="16" style="5" bestFit="1" customWidth="1"/>
    <col min="15551" max="15551" width="9" style="5" bestFit="1" customWidth="1"/>
    <col min="15552" max="15552" width="7.85546875" style="5" bestFit="1" customWidth="1"/>
    <col min="15553" max="15553" width="11.7109375" style="5" bestFit="1" customWidth="1"/>
    <col min="15554" max="15554" width="14.28515625" style="5" customWidth="1"/>
    <col min="15555" max="15555" width="11.7109375" style="5" bestFit="1" customWidth="1"/>
    <col min="15556" max="15556" width="14.140625" style="5" bestFit="1" customWidth="1"/>
    <col min="15557" max="15557" width="16.7109375" style="5" customWidth="1"/>
    <col min="15558" max="15558" width="16.5703125" style="5" customWidth="1"/>
    <col min="15559" max="15560" width="7.85546875" style="5" bestFit="1" customWidth="1"/>
    <col min="15561" max="15561" width="8" style="5" bestFit="1" customWidth="1"/>
    <col min="15562" max="15563" width="7.85546875" style="5" bestFit="1" customWidth="1"/>
    <col min="15564" max="15564" width="9.7109375" style="5" customWidth="1"/>
    <col min="15565" max="15565" width="12.85546875" style="5" customWidth="1"/>
    <col min="15566" max="15802" width="9.140625" style="5"/>
    <col min="15803" max="15803" width="9" style="5" bestFit="1" customWidth="1"/>
    <col min="15804" max="15804" width="9.85546875" style="5" bestFit="1" customWidth="1"/>
    <col min="15805" max="15805" width="9.140625" style="5" bestFit="1" customWidth="1"/>
    <col min="15806" max="15806" width="16" style="5" bestFit="1" customWidth="1"/>
    <col min="15807" max="15807" width="9" style="5" bestFit="1" customWidth="1"/>
    <col min="15808" max="15808" width="7.85546875" style="5" bestFit="1" customWidth="1"/>
    <col min="15809" max="15809" width="11.7109375" style="5" bestFit="1" customWidth="1"/>
    <col min="15810" max="15810" width="14.28515625" style="5" customWidth="1"/>
    <col min="15811" max="15811" width="11.7109375" style="5" bestFit="1" customWidth="1"/>
    <col min="15812" max="15812" width="14.140625" style="5" bestFit="1" customWidth="1"/>
    <col min="15813" max="15813" width="16.7109375" style="5" customWidth="1"/>
    <col min="15814" max="15814" width="16.5703125" style="5" customWidth="1"/>
    <col min="15815" max="15816" width="7.85546875" style="5" bestFit="1" customWidth="1"/>
    <col min="15817" max="15817" width="8" style="5" bestFit="1" customWidth="1"/>
    <col min="15818" max="15819" width="7.85546875" style="5" bestFit="1" customWidth="1"/>
    <col min="15820" max="15820" width="9.7109375" style="5" customWidth="1"/>
    <col min="15821" max="15821" width="12.85546875" style="5" customWidth="1"/>
    <col min="15822" max="16058" width="9.140625" style="5"/>
    <col min="16059" max="16059" width="9" style="5" bestFit="1" customWidth="1"/>
    <col min="16060" max="16060" width="9.85546875" style="5" bestFit="1" customWidth="1"/>
    <col min="16061" max="16061" width="9.140625" style="5" bestFit="1" customWidth="1"/>
    <col min="16062" max="16062" width="16" style="5" bestFit="1" customWidth="1"/>
    <col min="16063" max="16063" width="9" style="5" bestFit="1" customWidth="1"/>
    <col min="16064" max="16064" width="7.85546875" style="5" bestFit="1" customWidth="1"/>
    <col min="16065" max="16065" width="11.7109375" style="5" bestFit="1" customWidth="1"/>
    <col min="16066" max="16066" width="14.28515625" style="5" customWidth="1"/>
    <col min="16067" max="16067" width="11.7109375" style="5" bestFit="1" customWidth="1"/>
    <col min="16068" max="16068" width="14.140625" style="5" bestFit="1" customWidth="1"/>
    <col min="16069" max="16069" width="16.7109375" style="5" customWidth="1"/>
    <col min="16070" max="16070" width="16.5703125" style="5" customWidth="1"/>
    <col min="16071" max="16072" width="7.85546875" style="5" bestFit="1" customWidth="1"/>
    <col min="16073" max="16073" width="8" style="5" bestFit="1" customWidth="1"/>
    <col min="16074" max="16075" width="7.85546875" style="5" bestFit="1" customWidth="1"/>
    <col min="16076" max="16076" width="9.7109375" style="5" customWidth="1"/>
    <col min="16077" max="16077" width="12.85546875" style="5" customWidth="1"/>
    <col min="16078" max="16384" width="9.140625" style="5"/>
  </cols>
  <sheetData>
    <row r="1" spans="1:22" ht="11.25" customHeight="1">
      <c r="A1" s="70" t="s">
        <v>4</v>
      </c>
      <c r="B1" s="70" t="s">
        <v>2</v>
      </c>
      <c r="C1" s="70" t="s">
        <v>0</v>
      </c>
      <c r="D1" s="71" t="s">
        <v>1</v>
      </c>
      <c r="E1" s="72" t="s">
        <v>30</v>
      </c>
      <c r="F1" s="82" t="s">
        <v>18</v>
      </c>
      <c r="G1" s="82"/>
      <c r="H1" s="82"/>
      <c r="I1" s="77" t="s">
        <v>6</v>
      </c>
      <c r="J1" s="78"/>
      <c r="K1" s="78"/>
      <c r="L1" s="77" t="s">
        <v>8</v>
      </c>
      <c r="M1" s="78"/>
      <c r="N1" s="78"/>
      <c r="O1" s="79" t="s">
        <v>9</v>
      </c>
      <c r="P1" s="80"/>
      <c r="Q1" s="80"/>
      <c r="R1" s="81" t="s">
        <v>7</v>
      </c>
      <c r="S1" s="71" t="s">
        <v>32</v>
      </c>
      <c r="T1" s="71" t="s">
        <v>33</v>
      </c>
      <c r="U1" s="71" t="s">
        <v>79</v>
      </c>
      <c r="V1" s="71" t="s">
        <v>81</v>
      </c>
    </row>
    <row r="2" spans="1:22">
      <c r="A2" s="70"/>
      <c r="B2" s="70"/>
      <c r="C2" s="70"/>
      <c r="D2" s="71"/>
      <c r="E2" s="73"/>
      <c r="F2" s="2"/>
      <c r="G2" s="3" t="s">
        <v>11</v>
      </c>
      <c r="H2" s="4" t="s">
        <v>5</v>
      </c>
      <c r="I2" s="2"/>
      <c r="J2" s="3" t="s">
        <v>11</v>
      </c>
      <c r="K2" s="4" t="s">
        <v>5</v>
      </c>
      <c r="L2" s="2"/>
      <c r="M2" s="3" t="s">
        <v>11</v>
      </c>
      <c r="N2" s="4" t="s">
        <v>5</v>
      </c>
      <c r="O2" s="2"/>
      <c r="P2" s="3" t="s">
        <v>11</v>
      </c>
      <c r="Q2" s="4" t="s">
        <v>5</v>
      </c>
      <c r="R2" s="81"/>
      <c r="S2" s="71"/>
      <c r="T2" s="71"/>
      <c r="U2" s="71"/>
      <c r="V2" s="71"/>
    </row>
    <row r="3" spans="1:22" s="24" customFormat="1">
      <c r="A3" s="32">
        <v>1998</v>
      </c>
      <c r="B3" s="28"/>
      <c r="C3" s="29" t="s">
        <v>24</v>
      </c>
      <c r="D3" s="35"/>
      <c r="E3" s="35"/>
      <c r="F3" s="35"/>
      <c r="G3" s="35"/>
      <c r="H3" s="35"/>
      <c r="I3" s="30"/>
      <c r="J3" s="30"/>
      <c r="K3" s="30">
        <v>375.94</v>
      </c>
      <c r="L3" s="35"/>
      <c r="M3" s="35"/>
      <c r="N3" s="35"/>
      <c r="O3" s="35"/>
      <c r="P3" s="35"/>
      <c r="Q3" s="35">
        <v>72.3</v>
      </c>
      <c r="R3" s="42" t="s">
        <v>59</v>
      </c>
      <c r="S3" s="41"/>
      <c r="T3" s="41">
        <v>375.94</v>
      </c>
      <c r="U3" s="41"/>
      <c r="V3" s="41"/>
    </row>
    <row r="4" spans="1:22" s="24" customFormat="1">
      <c r="A4" s="32">
        <v>64</v>
      </c>
      <c r="B4" s="28">
        <v>36056</v>
      </c>
      <c r="C4" s="60" t="s">
        <v>22</v>
      </c>
      <c r="D4" s="59"/>
      <c r="E4" s="59"/>
      <c r="F4" s="59"/>
      <c r="G4" s="59"/>
      <c r="H4" s="59"/>
      <c r="I4" s="30"/>
      <c r="J4" s="30"/>
      <c r="K4" s="30"/>
      <c r="L4" s="59"/>
      <c r="M4" s="59"/>
      <c r="N4" s="59"/>
      <c r="O4" s="59">
        <v>2.31</v>
      </c>
      <c r="P4" s="59">
        <v>23.11</v>
      </c>
      <c r="Q4" s="59"/>
      <c r="R4" s="42" t="s">
        <v>60</v>
      </c>
      <c r="S4" s="41"/>
      <c r="T4" s="41">
        <v>20.8</v>
      </c>
      <c r="U4" s="41"/>
      <c r="V4" s="41"/>
    </row>
    <row r="5" spans="1:22" s="24" customFormat="1">
      <c r="A5" s="32">
        <v>1998</v>
      </c>
      <c r="B5" s="28"/>
      <c r="C5" s="29" t="s">
        <v>23</v>
      </c>
      <c r="D5" s="35"/>
      <c r="E5" s="35"/>
      <c r="F5" s="35">
        <v>615.58000000000004</v>
      </c>
      <c r="G5" s="35">
        <v>344.76</v>
      </c>
      <c r="H5" s="35">
        <v>746.45</v>
      </c>
      <c r="I5" s="30">
        <v>2127.5700000000002</v>
      </c>
      <c r="J5" s="30">
        <v>583.09</v>
      </c>
      <c r="K5" s="30">
        <v>2129.0300000000002</v>
      </c>
      <c r="L5" s="35"/>
      <c r="M5" s="35"/>
      <c r="N5" s="35"/>
      <c r="O5" s="35">
        <v>409.15</v>
      </c>
      <c r="P5" s="35">
        <v>116.65</v>
      </c>
      <c r="Q5" s="35">
        <v>413.68</v>
      </c>
      <c r="R5" s="42" t="s">
        <v>61</v>
      </c>
      <c r="S5" s="41"/>
      <c r="T5" s="41">
        <v>1840.04</v>
      </c>
      <c r="U5" s="41"/>
      <c r="V5" s="41"/>
    </row>
    <row r="6" spans="1:22">
      <c r="A6" s="18">
        <v>1998</v>
      </c>
      <c r="B6" s="8">
        <v>36487</v>
      </c>
      <c r="C6" s="13" t="s">
        <v>10</v>
      </c>
      <c r="D6" s="26">
        <v>1467.35</v>
      </c>
      <c r="E6" s="26">
        <f t="shared" ref="E6" si="0">2.93+10.56+(D6-352.16)*1.2%</f>
        <v>26.872279999999996</v>
      </c>
      <c r="F6" s="26">
        <f t="shared" ref="F6:F8" si="1">E6*9%</f>
        <v>2.4185051999999998</v>
      </c>
      <c r="G6" s="26">
        <v>0.56000000000000005</v>
      </c>
      <c r="H6" s="26">
        <v>2.66</v>
      </c>
      <c r="I6" s="27"/>
      <c r="J6" s="27"/>
      <c r="K6" s="27"/>
      <c r="L6" s="26">
        <f t="shared" ref="L6" si="2">D6*1.3%</f>
        <v>19.07555</v>
      </c>
      <c r="M6" s="26"/>
      <c r="N6" s="26">
        <v>15.26</v>
      </c>
      <c r="O6" s="35"/>
      <c r="P6" s="27"/>
      <c r="Q6" s="27"/>
      <c r="R6" s="42" t="s">
        <v>56</v>
      </c>
      <c r="S6" s="40">
        <v>2.1</v>
      </c>
      <c r="T6" s="40">
        <v>15.26</v>
      </c>
      <c r="U6" s="40"/>
      <c r="V6" s="40"/>
    </row>
    <row r="7" spans="1:22" s="24" customFormat="1">
      <c r="A7" s="32">
        <v>1998</v>
      </c>
      <c r="B7" s="28"/>
      <c r="C7" s="29" t="s">
        <v>15</v>
      </c>
      <c r="D7" s="35"/>
      <c r="E7" s="35"/>
      <c r="F7" s="35">
        <f t="shared" si="1"/>
        <v>0</v>
      </c>
      <c r="G7" s="35"/>
      <c r="H7" s="35"/>
      <c r="I7" s="30"/>
      <c r="J7" s="30"/>
      <c r="K7" s="30"/>
      <c r="L7" s="35"/>
      <c r="M7" s="35"/>
      <c r="N7" s="35"/>
      <c r="O7" s="35"/>
      <c r="P7" s="35"/>
      <c r="Q7" s="35"/>
      <c r="R7" s="42" t="s">
        <v>62</v>
      </c>
      <c r="S7" s="41"/>
      <c r="T7" s="41">
        <v>58.69</v>
      </c>
      <c r="U7" s="41"/>
      <c r="V7" s="41"/>
    </row>
    <row r="8" spans="1:22" s="25" customFormat="1">
      <c r="A8" s="32">
        <v>172</v>
      </c>
      <c r="B8" s="28">
        <v>36139</v>
      </c>
      <c r="C8" s="22" t="s">
        <v>22</v>
      </c>
      <c r="D8" s="34">
        <v>7668.92</v>
      </c>
      <c r="E8" s="34">
        <f t="shared" ref="E8" si="3">2.93+10.56+(D8-352.16)*1.2%</f>
        <v>101.29111999999999</v>
      </c>
      <c r="F8" s="34">
        <f t="shared" si="1"/>
        <v>9.1162007999999997</v>
      </c>
      <c r="G8" s="34">
        <v>6.92</v>
      </c>
      <c r="H8" s="34"/>
      <c r="I8" s="30"/>
      <c r="J8" s="30"/>
      <c r="K8" s="30"/>
      <c r="L8" s="34"/>
      <c r="M8" s="34"/>
      <c r="N8" s="34"/>
      <c r="O8" s="35"/>
      <c r="P8" s="35"/>
      <c r="Q8" s="35"/>
      <c r="R8" s="42" t="s">
        <v>57</v>
      </c>
      <c r="S8" s="40">
        <v>3</v>
      </c>
      <c r="T8" s="40"/>
      <c r="U8" s="40"/>
      <c r="V8" s="40"/>
    </row>
    <row r="9" spans="1:22" s="33" customFormat="1">
      <c r="A9" s="32">
        <v>269</v>
      </c>
      <c r="B9" s="28">
        <v>36203</v>
      </c>
      <c r="C9" s="22" t="s">
        <v>3</v>
      </c>
      <c r="D9" s="34">
        <v>1320.62</v>
      </c>
      <c r="E9" s="34">
        <f t="shared" ref="E9" si="4">2.93+10.56+(D9-352.16)*1.2%</f>
        <v>25.111519999999999</v>
      </c>
      <c r="F9" s="34">
        <f t="shared" ref="F9" si="5">E9*9%</f>
        <v>2.2600368</v>
      </c>
      <c r="G9" s="34"/>
      <c r="H9" s="34">
        <v>2.2599999999999998</v>
      </c>
      <c r="I9" s="30">
        <f>D9*0.64%</f>
        <v>8.451967999999999</v>
      </c>
      <c r="J9" s="30"/>
      <c r="K9" s="30">
        <v>5.58</v>
      </c>
      <c r="L9" s="34"/>
      <c r="M9" s="34"/>
      <c r="N9" s="34"/>
      <c r="O9" s="35">
        <f>D9*0.125%</f>
        <v>1.6507749999999999</v>
      </c>
      <c r="P9" s="35"/>
      <c r="Q9" s="35">
        <v>1.65</v>
      </c>
      <c r="R9" s="42" t="s">
        <v>58</v>
      </c>
      <c r="S9" s="40">
        <v>2.2599999999999998</v>
      </c>
      <c r="T9" s="40">
        <f>Q9+K9</f>
        <v>7.23</v>
      </c>
      <c r="U9" s="40"/>
      <c r="V9" s="40"/>
    </row>
    <row r="10" spans="1:22" s="25" customFormat="1">
      <c r="A10" s="32">
        <v>1999</v>
      </c>
      <c r="B10" s="28"/>
      <c r="C10" s="29" t="s">
        <v>13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>
        <v>57.32</v>
      </c>
      <c r="P10" s="35">
        <v>34.39</v>
      </c>
      <c r="Q10" s="35">
        <v>57.32</v>
      </c>
      <c r="R10" s="42" t="s">
        <v>63</v>
      </c>
      <c r="S10" s="40"/>
      <c r="T10" s="40">
        <v>22.9</v>
      </c>
      <c r="U10" s="40"/>
      <c r="V10" s="40"/>
    </row>
    <row r="11" spans="1:22" s="33" customFormat="1">
      <c r="A11" s="32">
        <v>381</v>
      </c>
      <c r="B11" s="28">
        <v>36283</v>
      </c>
      <c r="C11" s="22" t="s">
        <v>10</v>
      </c>
      <c r="D11" s="35">
        <v>1258.99</v>
      </c>
      <c r="E11" s="34">
        <f t="shared" ref="E11:E12" si="6">2.93+10.56+(D11-352.16)*1.2%</f>
        <v>24.371960000000001</v>
      </c>
      <c r="F11" s="34"/>
      <c r="G11" s="34"/>
      <c r="H11" s="34"/>
      <c r="I11" s="35"/>
      <c r="J11" s="35"/>
      <c r="K11" s="35"/>
      <c r="L11" s="34">
        <f t="shared" ref="L11:L12" si="7">D11*1.3%</f>
        <v>16.366870000000002</v>
      </c>
      <c r="M11" s="35">
        <v>1.64</v>
      </c>
      <c r="N11" s="35">
        <v>16.37</v>
      </c>
      <c r="O11" s="35"/>
      <c r="P11" s="35"/>
      <c r="Q11" s="35"/>
      <c r="R11" s="42" t="s">
        <v>64</v>
      </c>
      <c r="S11" s="40"/>
      <c r="T11" s="40">
        <v>14.73</v>
      </c>
      <c r="U11" s="40"/>
      <c r="V11" s="40"/>
    </row>
    <row r="12" spans="1:22" s="33" customFormat="1">
      <c r="A12" s="32">
        <v>382</v>
      </c>
      <c r="B12" s="28">
        <v>36284</v>
      </c>
      <c r="C12" s="22" t="s">
        <v>10</v>
      </c>
      <c r="D12" s="35">
        <v>3779.9</v>
      </c>
      <c r="E12" s="34">
        <f t="shared" si="6"/>
        <v>54.622880000000009</v>
      </c>
      <c r="F12" s="34"/>
      <c r="G12" s="34"/>
      <c r="H12" s="34"/>
      <c r="I12" s="35"/>
      <c r="J12" s="35"/>
      <c r="K12" s="35"/>
      <c r="L12" s="34">
        <f t="shared" si="7"/>
        <v>49.138700000000007</v>
      </c>
      <c r="M12" s="35">
        <v>4.92</v>
      </c>
      <c r="N12" s="35">
        <v>49.14</v>
      </c>
      <c r="O12" s="35"/>
      <c r="P12" s="35"/>
      <c r="Q12" s="35"/>
      <c r="R12" s="42" t="s">
        <v>65</v>
      </c>
      <c r="S12" s="40"/>
      <c r="T12" s="40">
        <v>44.22</v>
      </c>
      <c r="U12" s="40"/>
      <c r="V12" s="40"/>
    </row>
    <row r="13" spans="1:22" s="33" customFormat="1">
      <c r="A13" s="32">
        <v>412</v>
      </c>
      <c r="B13" s="28">
        <v>36306</v>
      </c>
      <c r="C13" s="31" t="s">
        <v>10</v>
      </c>
      <c r="D13" s="34">
        <v>4448.42</v>
      </c>
      <c r="E13" s="34">
        <f t="shared" ref="E13" si="8">2.93+10.56+(D13-352.16)*1.2%</f>
        <v>62.645120000000006</v>
      </c>
      <c r="F13" s="34"/>
      <c r="G13" s="34"/>
      <c r="H13" s="34"/>
      <c r="I13" s="35"/>
      <c r="J13" s="35"/>
      <c r="K13" s="35"/>
      <c r="L13" s="34">
        <f t="shared" ref="L13" si="9">D13*1.3%</f>
        <v>57.829460000000005</v>
      </c>
      <c r="M13" s="35">
        <v>5.64</v>
      </c>
      <c r="N13" s="35">
        <v>57.83</v>
      </c>
      <c r="O13" s="35"/>
      <c r="P13" s="35"/>
      <c r="Q13" s="35"/>
      <c r="R13" s="42" t="s">
        <v>66</v>
      </c>
      <c r="S13" s="40"/>
      <c r="T13" s="40">
        <v>52.19</v>
      </c>
      <c r="U13" s="40"/>
      <c r="V13" s="40"/>
    </row>
    <row r="14" spans="1:22" s="33" customFormat="1">
      <c r="A14" s="32"/>
      <c r="B14" s="28"/>
      <c r="C14" s="31"/>
      <c r="D14" s="34"/>
      <c r="E14" s="34"/>
      <c r="F14" s="34"/>
      <c r="G14" s="34"/>
      <c r="H14" s="34"/>
      <c r="I14" s="30"/>
      <c r="J14" s="30"/>
      <c r="K14" s="30"/>
      <c r="L14" s="34"/>
      <c r="M14" s="34"/>
      <c r="N14" s="34"/>
      <c r="O14" s="35"/>
      <c r="P14" s="35"/>
      <c r="Q14" s="35"/>
      <c r="R14" s="42"/>
      <c r="S14" s="40"/>
      <c r="T14" s="40"/>
      <c r="U14" s="40"/>
      <c r="V14" s="40"/>
    </row>
    <row r="15" spans="1:22" s="55" customFormat="1">
      <c r="A15" s="17"/>
      <c r="B15" s="64">
        <v>38482</v>
      </c>
      <c r="C15" s="12"/>
      <c r="D15" s="36"/>
      <c r="E15" s="15" t="s">
        <v>28</v>
      </c>
      <c r="F15" s="74"/>
      <c r="G15" s="74"/>
      <c r="H15" s="75"/>
      <c r="I15" s="36"/>
      <c r="J15" s="36"/>
      <c r="K15" s="36"/>
      <c r="L15" s="36"/>
      <c r="M15" s="36"/>
      <c r="N15" s="36"/>
      <c r="O15" s="36"/>
      <c r="P15" s="36"/>
      <c r="Q15" s="36"/>
      <c r="R15" s="50"/>
      <c r="S15" s="65"/>
      <c r="T15" s="65"/>
      <c r="U15" s="65"/>
      <c r="V15" s="65"/>
    </row>
    <row r="16" spans="1:22" s="55" customFormat="1">
      <c r="A16" s="32"/>
      <c r="B16" s="28"/>
      <c r="C16" s="31"/>
      <c r="D16" s="58"/>
      <c r="E16" s="58"/>
      <c r="F16" s="58"/>
      <c r="G16" s="58"/>
      <c r="H16" s="58"/>
      <c r="I16" s="30"/>
      <c r="J16" s="30"/>
      <c r="K16" s="30"/>
      <c r="L16" s="58"/>
      <c r="M16" s="58"/>
      <c r="N16" s="58"/>
      <c r="O16" s="59"/>
      <c r="P16" s="59"/>
      <c r="Q16" s="59"/>
      <c r="R16" s="42"/>
      <c r="S16" s="40"/>
      <c r="T16" s="40"/>
      <c r="U16" s="40"/>
      <c r="V16" s="40"/>
    </row>
    <row r="17" spans="1:22" s="55" customFormat="1">
      <c r="A17" s="32"/>
      <c r="B17" s="28"/>
      <c r="C17" s="31"/>
      <c r="D17" s="58"/>
      <c r="E17" s="58"/>
      <c r="F17" s="58"/>
      <c r="G17" s="58"/>
      <c r="H17" s="58"/>
      <c r="I17" s="30"/>
      <c r="J17" s="30"/>
      <c r="K17" s="30"/>
      <c r="L17" s="58"/>
      <c r="M17" s="58"/>
      <c r="N17" s="58"/>
      <c r="O17" s="59"/>
      <c r="P17" s="59"/>
      <c r="Q17" s="59"/>
      <c r="R17" s="42"/>
      <c r="S17" s="40"/>
      <c r="T17" s="40"/>
      <c r="U17" s="40"/>
      <c r="V17" s="40"/>
    </row>
    <row r="18" spans="1:22" s="55" customFormat="1">
      <c r="A18" s="32"/>
      <c r="B18" s="28"/>
      <c r="C18" s="31"/>
      <c r="D18" s="58"/>
      <c r="E18" s="58"/>
      <c r="F18" s="58"/>
      <c r="G18" s="58"/>
      <c r="H18" s="58"/>
      <c r="I18" s="30"/>
      <c r="J18" s="30"/>
      <c r="K18" s="30"/>
      <c r="L18" s="58"/>
      <c r="M18" s="58"/>
      <c r="N18" s="58"/>
      <c r="O18" s="59"/>
      <c r="P18" s="59"/>
      <c r="Q18" s="59"/>
      <c r="R18" s="42"/>
      <c r="S18" s="40"/>
      <c r="T18" s="40"/>
      <c r="U18" s="40"/>
      <c r="V18" s="40"/>
    </row>
    <row r="19" spans="1:22" s="55" customFormat="1">
      <c r="A19" s="32"/>
      <c r="B19" s="28"/>
      <c r="C19" s="31"/>
      <c r="D19" s="58"/>
      <c r="E19" s="58"/>
      <c r="F19" s="58"/>
      <c r="G19" s="58"/>
      <c r="H19" s="58"/>
      <c r="I19" s="30"/>
      <c r="J19" s="30"/>
      <c r="K19" s="30"/>
      <c r="L19" s="58"/>
      <c r="M19" s="58"/>
      <c r="N19" s="58"/>
      <c r="O19" s="59"/>
      <c r="P19" s="59"/>
      <c r="Q19" s="59"/>
      <c r="R19" s="42"/>
      <c r="S19" s="40"/>
      <c r="T19" s="40"/>
      <c r="U19" s="40"/>
      <c r="V19" s="40"/>
    </row>
    <row r="20" spans="1:22" s="55" customFormat="1">
      <c r="A20" s="32"/>
      <c r="B20" s="28"/>
      <c r="C20" s="31"/>
      <c r="D20" s="58"/>
      <c r="E20" s="58"/>
      <c r="F20" s="58"/>
      <c r="G20" s="58"/>
      <c r="H20" s="58"/>
      <c r="I20" s="30"/>
      <c r="J20" s="30"/>
      <c r="K20" s="30"/>
      <c r="L20" s="58"/>
      <c r="M20" s="58"/>
      <c r="N20" s="58"/>
      <c r="O20" s="59"/>
      <c r="P20" s="59"/>
      <c r="Q20" s="59"/>
      <c r="R20" s="42"/>
      <c r="S20" s="40"/>
      <c r="T20" s="40"/>
      <c r="U20" s="40"/>
      <c r="V20" s="40"/>
    </row>
    <row r="21" spans="1:22" s="55" customFormat="1">
      <c r="A21" s="32">
        <v>7299</v>
      </c>
      <c r="B21" s="28">
        <v>39335</v>
      </c>
      <c r="C21" s="31" t="s">
        <v>53</v>
      </c>
      <c r="D21" s="58">
        <v>8000</v>
      </c>
      <c r="E21" s="59">
        <f>12+D21*1.2%</f>
        <v>108</v>
      </c>
      <c r="F21" s="58">
        <f>E21*9%</f>
        <v>9.7199999999999989</v>
      </c>
      <c r="G21" s="58"/>
      <c r="H21" s="58">
        <v>9.7200000000000006</v>
      </c>
      <c r="I21" s="30"/>
      <c r="J21" s="30"/>
      <c r="K21" s="30"/>
      <c r="L21" s="58"/>
      <c r="M21" s="58"/>
      <c r="N21" s="58"/>
      <c r="O21" s="59"/>
      <c r="P21" s="59"/>
      <c r="Q21" s="59"/>
      <c r="R21" s="42" t="s">
        <v>55</v>
      </c>
      <c r="S21" s="40">
        <v>8.84</v>
      </c>
      <c r="T21" s="40"/>
      <c r="U21" s="40">
        <f>E21-E21*15%</f>
        <v>91.8</v>
      </c>
      <c r="V21" s="40">
        <v>6.01</v>
      </c>
    </row>
    <row r="22" spans="1:22" s="55" customFormat="1">
      <c r="A22" s="32">
        <v>2007</v>
      </c>
      <c r="B22" s="28"/>
      <c r="C22" s="29" t="s">
        <v>15</v>
      </c>
      <c r="D22" s="58"/>
      <c r="E22" s="58"/>
      <c r="F22" s="58">
        <v>275.58</v>
      </c>
      <c r="G22" s="58">
        <v>227.17</v>
      </c>
      <c r="H22" s="58">
        <v>272.42</v>
      </c>
      <c r="I22" s="30"/>
      <c r="J22" s="30"/>
      <c r="K22" s="30"/>
      <c r="L22" s="58"/>
      <c r="M22" s="58"/>
      <c r="N22" s="58"/>
      <c r="O22" s="59"/>
      <c r="P22" s="59"/>
      <c r="Q22" s="59"/>
      <c r="R22" s="42" t="s">
        <v>34</v>
      </c>
      <c r="S22" s="40">
        <f>H22-G22</f>
        <v>45.250000000000028</v>
      </c>
      <c r="T22" s="40"/>
      <c r="U22" s="40"/>
      <c r="V22" s="40"/>
    </row>
    <row r="23" spans="1:22" s="55" customFormat="1">
      <c r="A23" s="32">
        <v>2008</v>
      </c>
      <c r="B23" s="28"/>
      <c r="C23" s="29" t="s">
        <v>21</v>
      </c>
      <c r="D23" s="58"/>
      <c r="E23" s="58"/>
      <c r="F23" s="58">
        <v>668.65</v>
      </c>
      <c r="G23" s="58">
        <v>557.23</v>
      </c>
      <c r="H23" s="58">
        <v>667.04</v>
      </c>
      <c r="I23" s="30"/>
      <c r="J23" s="30"/>
      <c r="K23" s="30"/>
      <c r="L23" s="58"/>
      <c r="M23" s="58"/>
      <c r="N23" s="58"/>
      <c r="O23" s="59"/>
      <c r="P23" s="59"/>
      <c r="Q23" s="59"/>
      <c r="R23" s="42" t="s">
        <v>34</v>
      </c>
      <c r="S23" s="40">
        <f>H23-G23</f>
        <v>109.80999999999995</v>
      </c>
      <c r="T23" s="40"/>
      <c r="U23" s="40"/>
      <c r="V23" s="40"/>
    </row>
    <row r="24" spans="1:22" s="55" customFormat="1">
      <c r="A24" s="32">
        <v>2008</v>
      </c>
      <c r="B24" s="28"/>
      <c r="C24" s="37" t="s">
        <v>20</v>
      </c>
      <c r="D24" s="58"/>
      <c r="E24" s="58"/>
      <c r="F24" s="58">
        <v>1342.76</v>
      </c>
      <c r="G24" s="58">
        <v>1060.3399999999999</v>
      </c>
      <c r="H24" s="58">
        <v>1323.31</v>
      </c>
      <c r="I24" s="30"/>
      <c r="J24" s="30"/>
      <c r="K24" s="30"/>
      <c r="L24" s="58"/>
      <c r="M24" s="58"/>
      <c r="N24" s="58"/>
      <c r="O24" s="59"/>
      <c r="P24" s="59"/>
      <c r="Q24" s="59"/>
      <c r="R24" s="42" t="s">
        <v>34</v>
      </c>
      <c r="S24" s="40">
        <v>232.64</v>
      </c>
      <c r="T24" s="40"/>
      <c r="U24" s="40"/>
      <c r="V24" s="40"/>
    </row>
    <row r="25" spans="1:22" s="55" customFormat="1">
      <c r="A25" s="32">
        <v>2008</v>
      </c>
      <c r="B25" s="28"/>
      <c r="C25" s="37" t="s">
        <v>19</v>
      </c>
      <c r="D25" s="58"/>
      <c r="E25" s="58"/>
      <c r="F25" s="58">
        <v>683.83</v>
      </c>
      <c r="G25" s="58">
        <v>543.55999999999995</v>
      </c>
      <c r="H25" s="58"/>
      <c r="I25" s="30"/>
      <c r="J25" s="30"/>
      <c r="K25" s="30"/>
      <c r="L25" s="58"/>
      <c r="M25" s="58"/>
      <c r="N25" s="58"/>
      <c r="O25" s="59"/>
      <c r="P25" s="59"/>
      <c r="Q25" s="59"/>
      <c r="R25" s="42" t="s">
        <v>34</v>
      </c>
      <c r="S25" s="40">
        <v>138.30000000000001</v>
      </c>
      <c r="T25" s="40"/>
      <c r="U25" s="40"/>
      <c r="V25" s="40"/>
    </row>
    <row r="26" spans="1:22" s="55" customFormat="1">
      <c r="A26" s="32">
        <v>2008</v>
      </c>
      <c r="B26" s="28"/>
      <c r="C26" s="29" t="s">
        <v>13</v>
      </c>
      <c r="D26" s="58"/>
      <c r="E26" s="58"/>
      <c r="F26" s="58">
        <v>464.78</v>
      </c>
      <c r="G26" s="58">
        <v>381.6</v>
      </c>
      <c r="H26" s="58">
        <v>467.39</v>
      </c>
      <c r="I26" s="59"/>
      <c r="J26" s="59"/>
      <c r="K26" s="59"/>
      <c r="L26" s="58"/>
      <c r="M26" s="58"/>
      <c r="N26" s="58"/>
      <c r="O26" s="59"/>
      <c r="P26" s="59"/>
      <c r="Q26" s="59"/>
      <c r="R26" s="39" t="s">
        <v>77</v>
      </c>
      <c r="S26" s="40">
        <v>83.18</v>
      </c>
      <c r="T26" s="40"/>
      <c r="U26" s="40"/>
      <c r="V26" s="40"/>
    </row>
    <row r="27" spans="1:22" s="55" customFormat="1">
      <c r="A27" s="32">
        <v>2008</v>
      </c>
      <c r="B27" s="28"/>
      <c r="C27" s="14" t="s">
        <v>17</v>
      </c>
      <c r="D27" s="58"/>
      <c r="E27" s="58"/>
      <c r="F27" s="58">
        <v>917.49</v>
      </c>
      <c r="G27" s="58">
        <v>758.11</v>
      </c>
      <c r="H27" s="58">
        <v>841.78</v>
      </c>
      <c r="I27" s="30"/>
      <c r="J27" s="30"/>
      <c r="K27" s="30"/>
      <c r="L27" s="58"/>
      <c r="M27" s="58"/>
      <c r="N27" s="58"/>
      <c r="O27" s="59"/>
      <c r="P27" s="59"/>
      <c r="Q27" s="59"/>
      <c r="R27" s="42" t="s">
        <v>34</v>
      </c>
      <c r="S27" s="40">
        <v>83.67</v>
      </c>
      <c r="T27" s="40"/>
      <c r="U27" s="40"/>
      <c r="V27" s="40"/>
    </row>
    <row r="28" spans="1:22" s="55" customFormat="1">
      <c r="A28" s="32">
        <v>2008</v>
      </c>
      <c r="B28" s="28"/>
      <c r="C28" s="29" t="s">
        <v>26</v>
      </c>
      <c r="D28" s="58"/>
      <c r="E28" s="58"/>
      <c r="F28" s="59">
        <v>516.08000000000004</v>
      </c>
      <c r="G28" s="58">
        <v>426.49</v>
      </c>
      <c r="H28" s="58">
        <v>572.41999999999996</v>
      </c>
      <c r="I28" s="30"/>
      <c r="J28" s="30"/>
      <c r="K28" s="30"/>
      <c r="L28" s="58"/>
      <c r="M28" s="58"/>
      <c r="N28" s="58"/>
      <c r="O28" s="59"/>
      <c r="P28" s="59"/>
      <c r="Q28" s="59"/>
      <c r="R28" s="42" t="s">
        <v>34</v>
      </c>
      <c r="S28" s="40">
        <v>89.59</v>
      </c>
      <c r="T28" s="40"/>
      <c r="U28" s="40"/>
      <c r="V28" s="40"/>
    </row>
    <row r="29" spans="1:22" s="55" customFormat="1">
      <c r="A29" s="32">
        <v>2008</v>
      </c>
      <c r="B29" s="28"/>
      <c r="C29" s="29" t="s">
        <v>25</v>
      </c>
      <c r="D29" s="58"/>
      <c r="E29" s="58"/>
      <c r="F29" s="58">
        <v>1250.06</v>
      </c>
      <c r="G29" s="58">
        <v>1115.3699999999999</v>
      </c>
      <c r="H29" s="58">
        <v>1235.8800000000001</v>
      </c>
      <c r="I29" s="30"/>
      <c r="J29" s="30"/>
      <c r="K29" s="30"/>
      <c r="L29" s="58"/>
      <c r="M29" s="58"/>
      <c r="N29" s="58"/>
      <c r="O29" s="59"/>
      <c r="P29" s="59"/>
      <c r="Q29" s="59"/>
      <c r="R29" s="42" t="s">
        <v>34</v>
      </c>
      <c r="S29" s="40">
        <v>120.51</v>
      </c>
      <c r="T29" s="40"/>
      <c r="U29" s="40"/>
      <c r="V29" s="40"/>
    </row>
    <row r="30" spans="1:22" s="55" customFormat="1">
      <c r="A30" s="32">
        <v>8012</v>
      </c>
      <c r="B30" s="28">
        <v>39664</v>
      </c>
      <c r="C30" s="60" t="s">
        <v>31</v>
      </c>
      <c r="D30" s="58">
        <v>9995</v>
      </c>
      <c r="E30" s="58">
        <f>12+D30*1.2%</f>
        <v>131.94</v>
      </c>
      <c r="F30" s="58">
        <f t="shared" ref="F30" si="10">E30*9%</f>
        <v>11.874599999999999</v>
      </c>
      <c r="G30" s="58">
        <v>6.63</v>
      </c>
      <c r="H30" s="58"/>
      <c r="I30" s="30"/>
      <c r="J30" s="30"/>
      <c r="K30" s="30"/>
      <c r="L30" s="58"/>
      <c r="M30" s="58"/>
      <c r="N30" s="58"/>
      <c r="O30" s="59"/>
      <c r="P30" s="59"/>
      <c r="Q30" s="59"/>
      <c r="R30" s="42" t="s">
        <v>34</v>
      </c>
      <c r="S30" s="40">
        <v>5.24</v>
      </c>
      <c r="T30" s="40"/>
      <c r="U30" s="40"/>
      <c r="V30" s="40"/>
    </row>
    <row r="31" spans="1:22" s="55" customFormat="1">
      <c r="A31" s="32">
        <v>2008</v>
      </c>
      <c r="B31" s="28"/>
      <c r="C31" s="37" t="s">
        <v>24</v>
      </c>
      <c r="D31" s="58"/>
      <c r="E31" s="58"/>
      <c r="F31" s="58">
        <v>599.03</v>
      </c>
      <c r="G31" s="58">
        <v>357.58</v>
      </c>
      <c r="H31" s="58">
        <v>597.61</v>
      </c>
      <c r="I31" s="30"/>
      <c r="J31" s="30"/>
      <c r="K31" s="30"/>
      <c r="L31" s="58"/>
      <c r="M31" s="58"/>
      <c r="N31" s="58"/>
      <c r="O31" s="59"/>
      <c r="P31" s="59"/>
      <c r="Q31" s="59"/>
      <c r="R31" s="42" t="s">
        <v>34</v>
      </c>
      <c r="S31" s="40">
        <v>240.03</v>
      </c>
      <c r="T31" s="40"/>
      <c r="U31" s="40"/>
      <c r="V31" s="40"/>
    </row>
    <row r="32" spans="1:22" s="55" customFormat="1">
      <c r="A32" s="32">
        <v>8160</v>
      </c>
      <c r="B32" s="28">
        <v>39707</v>
      </c>
      <c r="C32" s="31" t="s">
        <v>22</v>
      </c>
      <c r="D32" s="58">
        <v>16262.5</v>
      </c>
      <c r="E32" s="58">
        <f>12+D32*1.2%</f>
        <v>207.15</v>
      </c>
      <c r="F32" s="58">
        <f t="shared" ref="F32:F34" si="11">E32*9%</f>
        <v>18.6435</v>
      </c>
      <c r="G32" s="58">
        <v>0.6</v>
      </c>
      <c r="H32" s="58"/>
      <c r="I32" s="30"/>
      <c r="J32" s="30"/>
      <c r="K32" s="30"/>
      <c r="L32" s="58"/>
      <c r="M32" s="58"/>
      <c r="N32" s="58"/>
      <c r="O32" s="59"/>
      <c r="P32" s="59"/>
      <c r="Q32" s="59"/>
      <c r="R32" s="42" t="s">
        <v>34</v>
      </c>
      <c r="S32" s="40">
        <v>18.04</v>
      </c>
      <c r="T32" s="40"/>
      <c r="U32" s="40"/>
      <c r="V32" s="40"/>
    </row>
    <row r="33" spans="1:22" s="55" customFormat="1">
      <c r="A33" s="32">
        <v>2008</v>
      </c>
      <c r="B33" s="28"/>
      <c r="C33" s="37" t="s">
        <v>23</v>
      </c>
      <c r="D33" s="58"/>
      <c r="E33" s="58"/>
      <c r="F33" s="58">
        <v>631.21</v>
      </c>
      <c r="G33" s="58">
        <v>614.20000000000005</v>
      </c>
      <c r="H33" s="58">
        <v>641.1</v>
      </c>
      <c r="I33" s="30"/>
      <c r="J33" s="30"/>
      <c r="K33" s="30"/>
      <c r="L33" s="58"/>
      <c r="M33" s="58"/>
      <c r="N33" s="58"/>
      <c r="O33" s="59"/>
      <c r="P33" s="59"/>
      <c r="Q33" s="59"/>
      <c r="R33" s="42" t="s">
        <v>34</v>
      </c>
      <c r="S33" s="40">
        <v>17.010000000000002</v>
      </c>
      <c r="T33" s="40"/>
      <c r="U33" s="40"/>
      <c r="V33" s="40"/>
    </row>
    <row r="34" spans="1:22" s="55" customFormat="1">
      <c r="A34" s="32">
        <v>8261</v>
      </c>
      <c r="B34" s="28">
        <v>39750</v>
      </c>
      <c r="C34" s="56" t="s">
        <v>29</v>
      </c>
      <c r="D34" s="59">
        <v>3000</v>
      </c>
      <c r="E34" s="58">
        <f>12+D34*1.2%</f>
        <v>48</v>
      </c>
      <c r="F34" s="58">
        <f t="shared" si="11"/>
        <v>4.32</v>
      </c>
      <c r="G34" s="58">
        <v>0.6</v>
      </c>
      <c r="H34" s="58"/>
      <c r="I34" s="30"/>
      <c r="J34" s="30"/>
      <c r="K34" s="30"/>
      <c r="L34" s="58"/>
      <c r="M34" s="58"/>
      <c r="N34" s="58"/>
      <c r="O34" s="59"/>
      <c r="P34" s="59"/>
      <c r="Q34" s="59"/>
      <c r="R34" s="42" t="s">
        <v>34</v>
      </c>
      <c r="S34" s="40">
        <v>3.72</v>
      </c>
      <c r="T34" s="40"/>
      <c r="U34" s="40"/>
      <c r="V34" s="40"/>
    </row>
    <row r="35" spans="1:22" s="55" customFormat="1">
      <c r="A35" s="32">
        <v>2008</v>
      </c>
      <c r="B35" s="28"/>
      <c r="C35" s="29" t="s">
        <v>14</v>
      </c>
      <c r="D35" s="58"/>
      <c r="E35" s="58"/>
      <c r="F35" s="58">
        <v>990.99</v>
      </c>
      <c r="G35" s="58">
        <v>899.37</v>
      </c>
      <c r="H35" s="58">
        <v>990.93</v>
      </c>
      <c r="I35" s="30"/>
      <c r="J35" s="30"/>
      <c r="K35" s="30"/>
      <c r="L35" s="58"/>
      <c r="M35" s="58"/>
      <c r="N35" s="58"/>
      <c r="O35" s="59"/>
      <c r="P35" s="59"/>
      <c r="Q35" s="59"/>
      <c r="R35" s="42" t="s">
        <v>34</v>
      </c>
      <c r="S35" s="40">
        <v>91.56</v>
      </c>
      <c r="T35" s="40"/>
      <c r="U35" s="40"/>
      <c r="V35" s="40"/>
    </row>
    <row r="36" spans="1:22" s="55" customFormat="1">
      <c r="A36" s="32">
        <v>2008</v>
      </c>
      <c r="B36" s="28"/>
      <c r="C36" s="29" t="s">
        <v>15</v>
      </c>
      <c r="D36" s="59"/>
      <c r="E36" s="58"/>
      <c r="F36" s="58">
        <v>715.85</v>
      </c>
      <c r="G36" s="58">
        <v>631.29</v>
      </c>
      <c r="H36" s="58">
        <v>719.83</v>
      </c>
      <c r="I36" s="30"/>
      <c r="J36" s="30"/>
      <c r="K36" s="30"/>
      <c r="L36" s="58"/>
      <c r="M36" s="58"/>
      <c r="N36" s="58"/>
      <c r="O36" s="59"/>
      <c r="P36" s="59"/>
      <c r="Q36" s="59"/>
      <c r="R36" s="42" t="s">
        <v>34</v>
      </c>
      <c r="S36" s="40">
        <v>84.56</v>
      </c>
      <c r="T36" s="40"/>
      <c r="U36" s="40"/>
      <c r="V36" s="40"/>
    </row>
    <row r="37" spans="1:22" s="55" customFormat="1">
      <c r="A37" s="32">
        <v>2009</v>
      </c>
      <c r="B37" s="28"/>
      <c r="C37" s="37" t="s">
        <v>21</v>
      </c>
      <c r="D37" s="58"/>
      <c r="E37" s="58"/>
      <c r="F37" s="58">
        <v>390.35</v>
      </c>
      <c r="G37" s="58">
        <v>339.94</v>
      </c>
      <c r="H37" s="58">
        <v>391.38</v>
      </c>
      <c r="I37" s="30"/>
      <c r="J37" s="30"/>
      <c r="K37" s="30"/>
      <c r="L37" s="58"/>
      <c r="M37" s="58"/>
      <c r="N37" s="58"/>
      <c r="O37" s="59"/>
      <c r="P37" s="59"/>
      <c r="Q37" s="59"/>
      <c r="R37" s="42" t="s">
        <v>34</v>
      </c>
      <c r="S37" s="40">
        <v>50.41</v>
      </c>
      <c r="T37" s="40"/>
      <c r="U37" s="40"/>
      <c r="V37" s="40"/>
    </row>
    <row r="38" spans="1:22" s="55" customFormat="1">
      <c r="A38" s="32">
        <v>2009</v>
      </c>
      <c r="B38" s="28"/>
      <c r="C38" s="29" t="s">
        <v>19</v>
      </c>
      <c r="D38" s="58"/>
      <c r="E38" s="58"/>
      <c r="F38" s="58">
        <v>482.75</v>
      </c>
      <c r="G38" s="58">
        <v>382.88</v>
      </c>
      <c r="H38" s="58">
        <v>498.41</v>
      </c>
      <c r="I38" s="30"/>
      <c r="J38" s="30"/>
      <c r="K38" s="30"/>
      <c r="L38" s="58"/>
      <c r="M38" s="58"/>
      <c r="N38" s="58"/>
      <c r="O38" s="59"/>
      <c r="P38" s="59"/>
      <c r="Q38" s="59"/>
      <c r="R38" s="42" t="s">
        <v>34</v>
      </c>
      <c r="S38" s="40">
        <v>99.87</v>
      </c>
      <c r="T38" s="40"/>
      <c r="U38" s="40"/>
      <c r="V38" s="40"/>
    </row>
    <row r="39" spans="1:22" s="55" customFormat="1">
      <c r="A39" s="32">
        <v>8503</v>
      </c>
      <c r="B39" s="28">
        <v>39875</v>
      </c>
      <c r="C39" s="60" t="s">
        <v>31</v>
      </c>
      <c r="D39" s="58">
        <v>26015</v>
      </c>
      <c r="E39" s="58"/>
      <c r="F39" s="58">
        <v>29.18</v>
      </c>
      <c r="G39" s="58">
        <v>16.579999999999998</v>
      </c>
      <c r="H39" s="58"/>
      <c r="I39" s="30"/>
      <c r="J39" s="30"/>
      <c r="K39" s="30"/>
      <c r="L39" s="58"/>
      <c r="M39" s="58"/>
      <c r="N39" s="58"/>
      <c r="O39" s="59"/>
      <c r="P39" s="59"/>
      <c r="Q39" s="59"/>
      <c r="R39" s="42" t="s">
        <v>34</v>
      </c>
      <c r="S39" s="40"/>
      <c r="T39" s="40"/>
      <c r="U39" s="40"/>
      <c r="V39" s="40"/>
    </row>
    <row r="40" spans="1:22" s="55" customFormat="1">
      <c r="A40" s="32">
        <v>2009</v>
      </c>
      <c r="B40" s="28"/>
      <c r="C40" s="29" t="s">
        <v>13</v>
      </c>
      <c r="D40" s="58"/>
      <c r="E40" s="58"/>
      <c r="F40" s="58">
        <v>397.58</v>
      </c>
      <c r="G40" s="58">
        <v>230.3</v>
      </c>
      <c r="H40" s="58">
        <v>400.48</v>
      </c>
      <c r="I40" s="30"/>
      <c r="J40" s="30"/>
      <c r="K40" s="30"/>
      <c r="L40" s="58"/>
      <c r="M40" s="58"/>
      <c r="N40" s="58"/>
      <c r="O40" s="59"/>
      <c r="P40" s="59"/>
      <c r="Q40" s="59"/>
      <c r="R40" s="42" t="s">
        <v>34</v>
      </c>
      <c r="S40" s="40">
        <v>170.18</v>
      </c>
      <c r="T40" s="40"/>
      <c r="U40" s="40"/>
      <c r="V40" s="40"/>
    </row>
    <row r="41" spans="1:22" s="55" customFormat="1">
      <c r="A41" s="32">
        <v>2009</v>
      </c>
      <c r="B41" s="28"/>
      <c r="C41" s="37" t="s">
        <v>17</v>
      </c>
      <c r="D41" s="58"/>
      <c r="E41" s="58"/>
      <c r="F41" s="58">
        <v>401.49</v>
      </c>
      <c r="G41" s="58">
        <v>338.36</v>
      </c>
      <c r="H41" s="58">
        <v>406.31</v>
      </c>
      <c r="I41" s="30"/>
      <c r="J41" s="30"/>
      <c r="K41" s="30"/>
      <c r="L41" s="58"/>
      <c r="M41" s="58"/>
      <c r="N41" s="58"/>
      <c r="O41" s="59"/>
      <c r="P41" s="59"/>
      <c r="Q41" s="59"/>
      <c r="R41" s="42" t="s">
        <v>34</v>
      </c>
      <c r="S41" s="40">
        <v>63.13</v>
      </c>
      <c r="T41" s="40"/>
      <c r="U41" s="40"/>
      <c r="V41" s="40"/>
    </row>
    <row r="42" spans="1:22" s="55" customFormat="1">
      <c r="A42" s="32">
        <v>2009</v>
      </c>
      <c r="B42" s="28"/>
      <c r="C42" s="37" t="s">
        <v>26</v>
      </c>
      <c r="D42" s="58"/>
      <c r="E42" s="58"/>
      <c r="F42" s="58">
        <v>153.76</v>
      </c>
      <c r="G42" s="58">
        <v>115.64</v>
      </c>
      <c r="H42" s="58">
        <v>156.08000000000001</v>
      </c>
      <c r="I42" s="30"/>
      <c r="J42" s="30"/>
      <c r="K42" s="30"/>
      <c r="L42" s="58"/>
      <c r="M42" s="58"/>
      <c r="N42" s="58"/>
      <c r="O42" s="59"/>
      <c r="P42" s="59"/>
      <c r="Q42" s="59"/>
      <c r="R42" s="42" t="s">
        <v>34</v>
      </c>
      <c r="S42" s="40">
        <v>38.119999999999997</v>
      </c>
      <c r="T42" s="40"/>
      <c r="U42" s="40"/>
      <c r="V42" s="40"/>
    </row>
    <row r="43" spans="1:22" s="55" customFormat="1">
      <c r="A43" s="32">
        <v>2009</v>
      </c>
      <c r="B43" s="28"/>
      <c r="C43" s="37" t="s">
        <v>16</v>
      </c>
      <c r="D43" s="58"/>
      <c r="E43" s="58"/>
      <c r="F43" s="58">
        <v>616.1</v>
      </c>
      <c r="G43" s="58">
        <v>366.7</v>
      </c>
      <c r="H43" s="58">
        <v>616.11</v>
      </c>
      <c r="I43" s="30"/>
      <c r="J43" s="30"/>
      <c r="K43" s="30"/>
      <c r="L43" s="58"/>
      <c r="M43" s="58"/>
      <c r="N43" s="58"/>
      <c r="O43" s="59"/>
      <c r="P43" s="59"/>
      <c r="Q43" s="59"/>
      <c r="R43" s="42" t="s">
        <v>34</v>
      </c>
      <c r="S43" s="40">
        <v>249.11</v>
      </c>
      <c r="T43" s="40"/>
      <c r="U43" s="40"/>
      <c r="V43" s="40"/>
    </row>
    <row r="44" spans="1:22" s="33" customFormat="1">
      <c r="A44" s="19"/>
      <c r="B44" s="16">
        <v>40028</v>
      </c>
      <c r="C44" s="9"/>
      <c r="D44" s="21"/>
      <c r="E44" s="11" t="s">
        <v>27</v>
      </c>
      <c r="F44" s="21"/>
      <c r="G44" s="21"/>
      <c r="H44" s="21"/>
      <c r="I44" s="10"/>
      <c r="J44" s="10"/>
      <c r="K44" s="21"/>
      <c r="L44" s="21"/>
      <c r="M44" s="21"/>
      <c r="N44" s="21"/>
      <c r="O44" s="21"/>
      <c r="P44" s="10"/>
      <c r="Q44" s="21"/>
      <c r="R44" s="51"/>
      <c r="S44" s="65"/>
      <c r="T44" s="65"/>
      <c r="U44" s="65"/>
      <c r="V44" s="65"/>
    </row>
    <row r="45" spans="1:22" s="55" customFormat="1">
      <c r="A45" s="32">
        <v>2009</v>
      </c>
      <c r="B45" s="28"/>
      <c r="C45" s="29" t="s">
        <v>25</v>
      </c>
      <c r="D45" s="59"/>
      <c r="E45" s="58"/>
      <c r="F45" s="58">
        <v>630.88</v>
      </c>
      <c r="G45" s="58">
        <v>585.99</v>
      </c>
      <c r="H45" s="58">
        <v>662.64</v>
      </c>
      <c r="I45" s="30"/>
      <c r="J45" s="30"/>
      <c r="K45" s="30"/>
      <c r="L45" s="58"/>
      <c r="M45" s="58"/>
      <c r="N45" s="58"/>
      <c r="O45" s="59"/>
      <c r="P45" s="59"/>
      <c r="Q45" s="59"/>
      <c r="R45" s="42" t="s">
        <v>34</v>
      </c>
      <c r="S45" s="40">
        <v>44.89</v>
      </c>
      <c r="T45" s="40"/>
      <c r="U45" s="40"/>
      <c r="V45" s="40"/>
    </row>
    <row r="46" spans="1:22" s="55" customFormat="1">
      <c r="A46" s="63">
        <v>2009</v>
      </c>
      <c r="B46" s="6"/>
      <c r="C46" s="14" t="s">
        <v>24</v>
      </c>
      <c r="D46" s="58"/>
      <c r="E46" s="58"/>
      <c r="F46" s="59">
        <v>929.89</v>
      </c>
      <c r="G46" s="59">
        <v>537.55999999999995</v>
      </c>
      <c r="H46" s="58">
        <v>1040.44</v>
      </c>
      <c r="I46" s="30"/>
      <c r="J46" s="30"/>
      <c r="K46" s="30"/>
      <c r="L46" s="58"/>
      <c r="M46" s="58"/>
      <c r="N46" s="58"/>
      <c r="O46" s="59"/>
      <c r="P46" s="59"/>
      <c r="Q46" s="59"/>
      <c r="R46" s="42" t="s">
        <v>34</v>
      </c>
      <c r="S46" s="40">
        <v>392.33</v>
      </c>
      <c r="T46" s="40"/>
      <c r="U46" s="40"/>
      <c r="V46" s="40"/>
    </row>
    <row r="47" spans="1:22" s="55" customFormat="1">
      <c r="A47" s="32">
        <v>2009</v>
      </c>
      <c r="B47" s="28"/>
      <c r="C47" s="29" t="s">
        <v>23</v>
      </c>
      <c r="D47" s="59"/>
      <c r="E47" s="58"/>
      <c r="F47" s="58">
        <v>567.97</v>
      </c>
      <c r="G47" s="58">
        <v>431.03</v>
      </c>
      <c r="H47" s="58">
        <v>636.84</v>
      </c>
      <c r="I47" s="30"/>
      <c r="J47" s="30"/>
      <c r="K47" s="30"/>
      <c r="L47" s="58"/>
      <c r="M47" s="58"/>
      <c r="N47" s="58"/>
      <c r="O47" s="59"/>
      <c r="P47" s="59"/>
      <c r="Q47" s="59"/>
      <c r="R47" s="42" t="s">
        <v>34</v>
      </c>
      <c r="S47" s="40">
        <f>F47-G47</f>
        <v>136.94000000000005</v>
      </c>
      <c r="T47" s="40"/>
      <c r="U47" s="40"/>
      <c r="V47" s="40"/>
    </row>
    <row r="48" spans="1:22" s="55" customFormat="1">
      <c r="A48" s="63">
        <v>2009</v>
      </c>
      <c r="B48" s="6"/>
      <c r="C48" s="14" t="s">
        <v>14</v>
      </c>
      <c r="D48" s="58"/>
      <c r="E48" s="58"/>
      <c r="F48" s="58">
        <v>859.23</v>
      </c>
      <c r="G48" s="58">
        <v>761.9</v>
      </c>
      <c r="H48" s="58">
        <v>893.08</v>
      </c>
      <c r="I48" s="30"/>
      <c r="J48" s="30"/>
      <c r="K48" s="30"/>
      <c r="L48" s="58"/>
      <c r="M48" s="58"/>
      <c r="N48" s="58"/>
      <c r="O48" s="59"/>
      <c r="P48" s="59"/>
      <c r="Q48" s="59"/>
      <c r="R48" s="42" t="s">
        <v>34</v>
      </c>
      <c r="S48" s="40">
        <v>97.33</v>
      </c>
      <c r="T48" s="40"/>
      <c r="U48" s="40"/>
      <c r="V48" s="40"/>
    </row>
    <row r="49" spans="1:22" s="55" customFormat="1">
      <c r="A49" s="32">
        <v>9093</v>
      </c>
      <c r="B49" s="28">
        <v>40128</v>
      </c>
      <c r="C49" s="31" t="s">
        <v>3</v>
      </c>
      <c r="D49" s="58">
        <v>12086.91</v>
      </c>
      <c r="E49" s="58">
        <f t="shared" ref="E49:E50" si="12">20+D49*1%</f>
        <v>140.8691</v>
      </c>
      <c r="F49" s="58">
        <f>E49*9%</f>
        <v>12.678219</v>
      </c>
      <c r="G49" s="58">
        <v>16.559999999999999</v>
      </c>
      <c r="H49" s="58"/>
      <c r="I49" s="30"/>
      <c r="J49" s="30"/>
      <c r="K49" s="30"/>
      <c r="L49" s="58"/>
      <c r="M49" s="58"/>
      <c r="N49" s="58"/>
      <c r="O49" s="59"/>
      <c r="P49" s="59"/>
      <c r="Q49" s="59"/>
      <c r="R49" s="42" t="s">
        <v>34</v>
      </c>
      <c r="S49" s="40">
        <v>3.88</v>
      </c>
      <c r="T49" s="40"/>
      <c r="U49" s="40"/>
      <c r="V49" s="40"/>
    </row>
    <row r="50" spans="1:22" s="33" customFormat="1">
      <c r="A50" s="32">
        <v>9091</v>
      </c>
      <c r="B50" s="28">
        <v>40128</v>
      </c>
      <c r="C50" s="31" t="s">
        <v>3</v>
      </c>
      <c r="D50" s="58">
        <v>12086.91</v>
      </c>
      <c r="E50" s="58">
        <f t="shared" si="12"/>
        <v>140.8691</v>
      </c>
      <c r="F50" s="58">
        <f>E50*9%</f>
        <v>12.678219</v>
      </c>
      <c r="G50" s="34">
        <v>16.559999999999999</v>
      </c>
      <c r="H50" s="34"/>
      <c r="I50" s="59"/>
      <c r="J50" s="59"/>
      <c r="K50" s="59"/>
      <c r="L50" s="58"/>
      <c r="M50" s="58"/>
      <c r="N50" s="58"/>
      <c r="O50" s="59"/>
      <c r="P50" s="59"/>
      <c r="Q50" s="59"/>
      <c r="R50" s="42" t="s">
        <v>34</v>
      </c>
      <c r="S50" s="40">
        <v>3.88</v>
      </c>
      <c r="T50" s="40"/>
      <c r="U50" s="40"/>
      <c r="V50" s="40"/>
    </row>
    <row r="51" spans="1:22" s="55" customFormat="1">
      <c r="A51" s="32">
        <v>2009</v>
      </c>
      <c r="B51" s="28"/>
      <c r="C51" s="29" t="s">
        <v>15</v>
      </c>
      <c r="D51" s="58"/>
      <c r="E51" s="58"/>
      <c r="F51" s="58">
        <v>545.48</v>
      </c>
      <c r="G51" s="58">
        <v>506.24</v>
      </c>
      <c r="H51" s="58"/>
      <c r="I51" s="30"/>
      <c r="J51" s="30"/>
      <c r="K51" s="30"/>
      <c r="L51" s="58"/>
      <c r="M51" s="58"/>
      <c r="N51" s="58"/>
      <c r="O51" s="59"/>
      <c r="P51" s="59"/>
      <c r="Q51" s="59"/>
      <c r="R51" s="42" t="s">
        <v>34</v>
      </c>
      <c r="S51" s="40">
        <v>39.24</v>
      </c>
      <c r="T51" s="40"/>
      <c r="U51" s="40"/>
      <c r="V51" s="40"/>
    </row>
    <row r="52" spans="1:22" s="55" customFormat="1">
      <c r="A52" s="32">
        <v>9308</v>
      </c>
      <c r="B52" s="28">
        <v>40249</v>
      </c>
      <c r="C52" s="60" t="s">
        <v>31</v>
      </c>
      <c r="D52" s="59">
        <v>35011.53</v>
      </c>
      <c r="E52" s="58">
        <f>20+D52*1%</f>
        <v>370.11529999999999</v>
      </c>
      <c r="F52" s="58">
        <f>E52*9%</f>
        <v>33.310376999999995</v>
      </c>
      <c r="G52" s="58">
        <v>13.19</v>
      </c>
      <c r="H52" s="58">
        <v>33.299999999999997</v>
      </c>
      <c r="I52" s="30"/>
      <c r="J52" s="30"/>
      <c r="K52" s="30"/>
      <c r="L52" s="58"/>
      <c r="M52" s="58"/>
      <c r="N52" s="58"/>
      <c r="O52" s="59"/>
      <c r="P52" s="59"/>
      <c r="Q52" s="59"/>
      <c r="R52" s="42" t="s">
        <v>50</v>
      </c>
      <c r="S52" s="40">
        <v>20.11</v>
      </c>
      <c r="T52" s="40"/>
      <c r="U52" s="40">
        <v>236.51</v>
      </c>
      <c r="V52" s="40">
        <v>5.78</v>
      </c>
    </row>
    <row r="53" spans="1:22" s="55" customFormat="1">
      <c r="A53" s="32">
        <v>9659</v>
      </c>
      <c r="B53" s="28">
        <v>40413</v>
      </c>
      <c r="C53" s="60" t="s">
        <v>22</v>
      </c>
      <c r="D53" s="59">
        <v>13316.85</v>
      </c>
      <c r="E53" s="58">
        <f>20+D53*1%</f>
        <v>153.16849999999999</v>
      </c>
      <c r="F53" s="58">
        <f>E53*9%</f>
        <v>13.785164999999999</v>
      </c>
      <c r="G53" s="58"/>
      <c r="H53" s="58">
        <v>13.79</v>
      </c>
      <c r="I53" s="30"/>
      <c r="J53" s="30"/>
      <c r="K53" s="30"/>
      <c r="L53" s="58"/>
      <c r="M53" s="58"/>
      <c r="N53" s="58"/>
      <c r="O53" s="59"/>
      <c r="P53" s="59"/>
      <c r="Q53" s="59"/>
      <c r="R53" s="42" t="s">
        <v>34</v>
      </c>
      <c r="S53" s="40">
        <v>13.79</v>
      </c>
      <c r="T53" s="40"/>
      <c r="U53" s="40"/>
      <c r="V53" s="40"/>
    </row>
    <row r="54" spans="1:22" s="24" customFormat="1">
      <c r="A54" s="32">
        <v>9751</v>
      </c>
      <c r="B54" s="28">
        <v>40457</v>
      </c>
      <c r="C54" s="31" t="s">
        <v>22</v>
      </c>
      <c r="D54" s="59">
        <v>47956.66</v>
      </c>
      <c r="E54" s="58">
        <f>20+D54*1%</f>
        <v>499.56660000000005</v>
      </c>
      <c r="F54" s="58">
        <f>E54*9%</f>
        <v>44.960993999999999</v>
      </c>
      <c r="G54" s="59">
        <v>24.84</v>
      </c>
      <c r="H54" s="59">
        <v>20.12</v>
      </c>
      <c r="I54" s="30"/>
      <c r="J54" s="30"/>
      <c r="K54" s="30"/>
      <c r="L54" s="59"/>
      <c r="M54" s="59"/>
      <c r="N54" s="59"/>
      <c r="O54" s="59"/>
      <c r="P54" s="59"/>
      <c r="Q54" s="59"/>
      <c r="R54" s="42" t="s">
        <v>49</v>
      </c>
      <c r="S54" s="41">
        <v>20.12</v>
      </c>
      <c r="T54" s="41"/>
      <c r="U54" s="41">
        <v>215.74</v>
      </c>
      <c r="V54" s="41">
        <v>14.58</v>
      </c>
    </row>
    <row r="55" spans="1:22" s="24" customFormat="1">
      <c r="A55" s="32">
        <v>2010</v>
      </c>
      <c r="B55" s="28"/>
      <c r="C55" s="37" t="s">
        <v>15</v>
      </c>
      <c r="D55" s="59"/>
      <c r="E55" s="59"/>
      <c r="F55" s="59"/>
      <c r="G55" s="59"/>
      <c r="H55" s="59">
        <v>443</v>
      </c>
      <c r="I55" s="30"/>
      <c r="J55" s="30"/>
      <c r="K55" s="30"/>
      <c r="L55" s="59"/>
      <c r="M55" s="59"/>
      <c r="N55" s="59"/>
      <c r="O55" s="59"/>
      <c r="P55" s="59"/>
      <c r="Q55" s="59"/>
      <c r="R55" s="42" t="s">
        <v>34</v>
      </c>
      <c r="S55" s="41">
        <v>443</v>
      </c>
      <c r="T55" s="41"/>
      <c r="U55" s="41"/>
      <c r="V55" s="41"/>
    </row>
    <row r="56" spans="1:22" s="33" customFormat="1">
      <c r="A56" s="32">
        <v>9934</v>
      </c>
      <c r="B56" s="28">
        <v>40571</v>
      </c>
      <c r="C56" s="31" t="s">
        <v>22</v>
      </c>
      <c r="D56" s="34">
        <v>66565.149999999994</v>
      </c>
      <c r="E56" s="58">
        <f>20+D56*1%</f>
        <v>685.65149999999994</v>
      </c>
      <c r="F56" s="58">
        <f>E56*9%</f>
        <v>61.708634999999994</v>
      </c>
      <c r="G56" s="34"/>
      <c r="H56" s="34">
        <v>61.71</v>
      </c>
      <c r="I56" s="30"/>
      <c r="J56" s="30"/>
      <c r="K56" s="30"/>
      <c r="L56" s="34"/>
      <c r="M56" s="34"/>
      <c r="N56" s="34"/>
      <c r="O56" s="35"/>
      <c r="P56" s="35"/>
      <c r="Q56" s="35"/>
      <c r="R56" s="42" t="s">
        <v>45</v>
      </c>
      <c r="S56" s="40">
        <v>61.71</v>
      </c>
      <c r="T56" s="40"/>
      <c r="U56" s="40"/>
      <c r="V56" s="40"/>
    </row>
    <row r="57" spans="1:22" s="33" customFormat="1">
      <c r="A57" s="32">
        <v>9922</v>
      </c>
      <c r="B57" s="28">
        <v>40563</v>
      </c>
      <c r="C57" s="56" t="s">
        <v>31</v>
      </c>
      <c r="D57" s="34">
        <v>120000</v>
      </c>
      <c r="E57" s="58">
        <f>20+D57*1%</f>
        <v>1220</v>
      </c>
      <c r="F57" s="58">
        <f>E57*9%</f>
        <v>109.8</v>
      </c>
      <c r="G57" s="34">
        <v>10.48</v>
      </c>
      <c r="H57" s="34">
        <v>109.8</v>
      </c>
      <c r="I57" s="30"/>
      <c r="J57" s="30"/>
      <c r="K57" s="30"/>
      <c r="L57" s="34"/>
      <c r="M57" s="34"/>
      <c r="N57" s="34"/>
      <c r="O57" s="35"/>
      <c r="P57" s="35"/>
      <c r="Q57" s="35"/>
      <c r="R57" s="42" t="s">
        <v>47</v>
      </c>
      <c r="S57" s="40">
        <v>99.32</v>
      </c>
      <c r="T57" s="40"/>
      <c r="U57" s="40"/>
      <c r="V57" s="40"/>
    </row>
    <row r="58" spans="1:22" s="33" customFormat="1">
      <c r="A58" s="32">
        <v>9905</v>
      </c>
      <c r="B58" s="28">
        <v>40550</v>
      </c>
      <c r="C58" s="56" t="s">
        <v>3</v>
      </c>
      <c r="D58" s="34">
        <v>13026.14</v>
      </c>
      <c r="E58" s="34">
        <f>20+D58*1%</f>
        <v>150.26140000000001</v>
      </c>
      <c r="F58" s="34">
        <f>E58*9%</f>
        <v>13.523526</v>
      </c>
      <c r="G58" s="34"/>
      <c r="H58" s="34">
        <v>13.52</v>
      </c>
      <c r="I58" s="30"/>
      <c r="J58" s="30"/>
      <c r="K58" s="30"/>
      <c r="L58" s="34"/>
      <c r="M58" s="34"/>
      <c r="N58" s="34"/>
      <c r="O58" s="35"/>
      <c r="P58" s="35"/>
      <c r="Q58" s="35"/>
      <c r="R58" s="42" t="s">
        <v>45</v>
      </c>
      <c r="S58" s="40">
        <v>13.52</v>
      </c>
      <c r="T58" s="40"/>
      <c r="U58" s="40"/>
      <c r="V58" s="40"/>
    </row>
    <row r="59" spans="1:22" s="33" customFormat="1">
      <c r="A59" s="32">
        <v>9906</v>
      </c>
      <c r="B59" s="28">
        <v>40550</v>
      </c>
      <c r="C59" s="56" t="s">
        <v>31</v>
      </c>
      <c r="D59" s="34">
        <v>8392.68</v>
      </c>
      <c r="E59" s="58">
        <f>20+D59*1%</f>
        <v>103.9268</v>
      </c>
      <c r="F59" s="58">
        <f>E59*9%</f>
        <v>9.3534120000000005</v>
      </c>
      <c r="G59" s="34"/>
      <c r="H59" s="34">
        <v>9.35</v>
      </c>
      <c r="I59" s="30"/>
      <c r="J59" s="30"/>
      <c r="K59" s="30"/>
      <c r="L59" s="34"/>
      <c r="M59" s="34"/>
      <c r="N59" s="34"/>
      <c r="O59" s="35"/>
      <c r="P59" s="35"/>
      <c r="Q59" s="35"/>
      <c r="R59" s="42" t="s">
        <v>45</v>
      </c>
      <c r="S59" s="40">
        <v>9.35</v>
      </c>
      <c r="T59" s="40"/>
      <c r="U59" s="40"/>
      <c r="V59" s="40"/>
    </row>
    <row r="60" spans="1:22" s="33" customFormat="1">
      <c r="A60" s="32">
        <v>10051</v>
      </c>
      <c r="B60" s="6">
        <v>40647</v>
      </c>
      <c r="C60" s="23" t="s">
        <v>43</v>
      </c>
      <c r="D60" s="62">
        <v>0</v>
      </c>
      <c r="E60" s="35">
        <v>20</v>
      </c>
      <c r="F60" s="35">
        <v>1</v>
      </c>
      <c r="G60" s="35">
        <v>4.18</v>
      </c>
      <c r="H60" s="34"/>
      <c r="I60" s="30"/>
      <c r="J60" s="30"/>
      <c r="K60" s="30"/>
      <c r="L60" s="34"/>
      <c r="M60" s="34"/>
      <c r="N60" s="34"/>
      <c r="O60" s="35"/>
      <c r="P60" s="35"/>
      <c r="Q60" s="35"/>
      <c r="R60" s="31" t="s">
        <v>78</v>
      </c>
      <c r="S60" s="40">
        <v>3.18</v>
      </c>
      <c r="T60" s="40"/>
      <c r="U60" s="40"/>
      <c r="V60" s="40"/>
    </row>
    <row r="61" spans="1:22" s="33" customFormat="1">
      <c r="A61" s="47">
        <v>10114</v>
      </c>
      <c r="B61" s="52">
        <v>40680</v>
      </c>
      <c r="C61" s="48" t="s">
        <v>37</v>
      </c>
      <c r="D61" s="49"/>
      <c r="E61" s="49"/>
      <c r="F61" s="49"/>
      <c r="G61" s="49">
        <v>49.18</v>
      </c>
      <c r="H61" s="49"/>
      <c r="I61" s="38"/>
      <c r="J61" s="38"/>
      <c r="K61" s="38"/>
      <c r="L61" s="49"/>
      <c r="M61" s="49"/>
      <c r="N61" s="49"/>
      <c r="O61" s="49"/>
      <c r="P61" s="49"/>
      <c r="Q61" s="49"/>
      <c r="R61" s="53" t="s">
        <v>42</v>
      </c>
      <c r="S61" s="54"/>
      <c r="T61" s="54"/>
      <c r="U61" s="45"/>
      <c r="V61" s="45"/>
    </row>
    <row r="62" spans="1:22" s="33" customFormat="1">
      <c r="A62" s="32">
        <v>10088</v>
      </c>
      <c r="B62" s="28">
        <v>40665</v>
      </c>
      <c r="C62" s="31" t="s">
        <v>22</v>
      </c>
      <c r="D62" s="34">
        <v>35505.89</v>
      </c>
      <c r="E62" s="34">
        <f>20+D62*1%</f>
        <v>375.05889999999999</v>
      </c>
      <c r="F62" s="34">
        <v>33.76</v>
      </c>
      <c r="G62" s="34">
        <v>18.579999999999998</v>
      </c>
      <c r="H62" s="34">
        <v>33.76</v>
      </c>
      <c r="I62" s="30"/>
      <c r="J62" s="30"/>
      <c r="K62" s="30"/>
      <c r="L62" s="34"/>
      <c r="M62" s="34"/>
      <c r="N62" s="34"/>
      <c r="O62" s="35"/>
      <c r="P62" s="35"/>
      <c r="Q62" s="35"/>
      <c r="R62" s="42" t="s">
        <v>34</v>
      </c>
      <c r="S62" s="40">
        <v>16.18</v>
      </c>
      <c r="T62" s="40"/>
      <c r="U62" s="40"/>
      <c r="V62" s="40"/>
    </row>
    <row r="63" spans="1:22" s="33" customFormat="1">
      <c r="A63" s="32">
        <v>2011</v>
      </c>
      <c r="B63" s="28"/>
      <c r="C63" s="37" t="s">
        <v>25</v>
      </c>
      <c r="D63" s="34"/>
      <c r="E63" s="34"/>
      <c r="F63" s="34"/>
      <c r="G63" s="34"/>
      <c r="H63" s="34">
        <v>61.04</v>
      </c>
      <c r="I63" s="30"/>
      <c r="J63" s="30"/>
      <c r="K63" s="30"/>
      <c r="L63" s="34"/>
      <c r="M63" s="34"/>
      <c r="N63" s="34"/>
      <c r="O63" s="35"/>
      <c r="P63" s="35"/>
      <c r="Q63" s="35"/>
      <c r="R63" s="42" t="s">
        <v>34</v>
      </c>
      <c r="S63" s="40">
        <v>61.04</v>
      </c>
      <c r="T63" s="40"/>
      <c r="U63" s="40"/>
      <c r="V63" s="40"/>
    </row>
    <row r="64" spans="1:22" s="33" customFormat="1">
      <c r="A64" s="32">
        <v>10377</v>
      </c>
      <c r="B64" s="28">
        <v>40812</v>
      </c>
      <c r="C64" s="31" t="s">
        <v>31</v>
      </c>
      <c r="D64" s="34">
        <v>16968.939999999999</v>
      </c>
      <c r="E64" s="34">
        <f>20+D64*1%</f>
        <v>189.68939999999998</v>
      </c>
      <c r="F64" s="34">
        <f t="shared" ref="F64" si="13">E64*9%</f>
        <v>17.072045999999997</v>
      </c>
      <c r="G64" s="34"/>
      <c r="H64" s="34">
        <v>17.07</v>
      </c>
      <c r="I64" s="30"/>
      <c r="J64" s="30"/>
      <c r="K64" s="30"/>
      <c r="L64" s="34"/>
      <c r="M64" s="34"/>
      <c r="N64" s="34"/>
      <c r="O64" s="35"/>
      <c r="P64" s="35"/>
      <c r="Q64" s="35"/>
      <c r="R64" s="42" t="s">
        <v>36</v>
      </c>
      <c r="S64" s="40">
        <v>17.07</v>
      </c>
      <c r="T64" s="40"/>
      <c r="U64" s="40"/>
      <c r="V64" s="40"/>
    </row>
    <row r="65" spans="1:22" s="33" customFormat="1">
      <c r="A65" s="32">
        <v>2011</v>
      </c>
      <c r="B65" s="28"/>
      <c r="C65" s="37" t="s">
        <v>15</v>
      </c>
      <c r="D65" s="35"/>
      <c r="E65" s="35"/>
      <c r="F65" s="35"/>
      <c r="G65" s="35"/>
      <c r="H65" s="35">
        <v>9.4700000000000006</v>
      </c>
      <c r="I65" s="30"/>
      <c r="J65" s="30"/>
      <c r="K65" s="30"/>
      <c r="L65" s="35"/>
      <c r="M65" s="35"/>
      <c r="N65" s="35"/>
      <c r="O65" s="35"/>
      <c r="P65" s="35"/>
      <c r="Q65" s="35"/>
      <c r="R65" s="42" t="s">
        <v>34</v>
      </c>
      <c r="S65" s="41">
        <v>9.4700000000000006</v>
      </c>
      <c r="T65" s="41"/>
      <c r="U65" s="41"/>
      <c r="V65" s="41"/>
    </row>
    <row r="66" spans="1:22" s="33" customFormat="1">
      <c r="A66" s="32">
        <v>10823</v>
      </c>
      <c r="B66" s="6">
        <v>41195</v>
      </c>
      <c r="C66" s="23" t="s">
        <v>12</v>
      </c>
      <c r="D66" s="35">
        <v>8250</v>
      </c>
      <c r="E66" s="35">
        <f>20+D66*1%</f>
        <v>102.5</v>
      </c>
      <c r="F66" s="34">
        <f>E66*9%</f>
        <v>9.2249999999999996</v>
      </c>
      <c r="G66" s="35">
        <v>1</v>
      </c>
      <c r="H66" s="35"/>
      <c r="I66" s="7"/>
      <c r="J66" s="7"/>
      <c r="K66" s="35"/>
      <c r="L66" s="35">
        <f>D66*1.3%</f>
        <v>107.25000000000001</v>
      </c>
      <c r="M66" s="35">
        <v>9.23</v>
      </c>
      <c r="N66" s="35">
        <v>107.26</v>
      </c>
      <c r="O66" s="7"/>
      <c r="P66" s="7"/>
      <c r="Q66" s="35"/>
      <c r="R66" s="1" t="s">
        <v>35</v>
      </c>
      <c r="S66" s="41"/>
      <c r="T66" s="41">
        <v>98.03</v>
      </c>
      <c r="U66" s="41"/>
      <c r="V66" s="41"/>
    </row>
    <row r="67" spans="1:22" s="33" customFormat="1">
      <c r="A67" s="32">
        <v>2013</v>
      </c>
      <c r="B67" s="6"/>
      <c r="C67" s="29" t="s">
        <v>13</v>
      </c>
      <c r="D67" s="35"/>
      <c r="E67" s="35"/>
      <c r="F67" s="34"/>
      <c r="G67" s="35"/>
      <c r="H67" s="35">
        <v>69.8</v>
      </c>
      <c r="I67" s="7"/>
      <c r="J67" s="7"/>
      <c r="K67" s="35"/>
      <c r="L67" s="35"/>
      <c r="M67" s="35"/>
      <c r="N67" s="35"/>
      <c r="O67" s="7"/>
      <c r="P67" s="7"/>
      <c r="Q67" s="35"/>
      <c r="R67" s="1" t="s">
        <v>34</v>
      </c>
      <c r="S67" s="41">
        <v>69.8</v>
      </c>
      <c r="T67" s="41"/>
      <c r="U67" s="41"/>
      <c r="V67" s="41"/>
    </row>
    <row r="68" spans="1:22" s="33" customFormat="1">
      <c r="S68" s="43">
        <f>SUM(S3:S67)</f>
        <v>3626.2799999999997</v>
      </c>
      <c r="T68" s="44">
        <f>SUM(T3:T67)</f>
        <v>2550.0300000000002</v>
      </c>
      <c r="U68" s="41">
        <f>SUM(U3:U67)</f>
        <v>544.04999999999995</v>
      </c>
      <c r="V68" s="41">
        <f>SUM(V3:V67)</f>
        <v>26.369999999999997</v>
      </c>
    </row>
    <row r="69" spans="1:22" s="33" customFormat="1">
      <c r="G69" s="20"/>
      <c r="J69" s="20"/>
      <c r="P69" s="20"/>
      <c r="U69" s="24"/>
      <c r="V69" s="24"/>
    </row>
    <row r="70" spans="1:22" s="33" customFormat="1">
      <c r="A70" s="76" t="s">
        <v>41</v>
      </c>
      <c r="B70" s="76"/>
      <c r="C70" s="76"/>
      <c r="P70" s="20"/>
      <c r="U70" s="24"/>
      <c r="V70" s="24"/>
    </row>
    <row r="71" spans="1:22" s="55" customFormat="1">
      <c r="A71" s="61"/>
      <c r="B71" s="61"/>
      <c r="C71" s="61"/>
      <c r="P71" s="57"/>
      <c r="U71" s="24"/>
      <c r="V71" s="24"/>
    </row>
    <row r="72" spans="1:22" s="33" customFormat="1">
      <c r="A72" s="69" t="s">
        <v>40</v>
      </c>
      <c r="B72" s="69"/>
      <c r="C72" s="69"/>
      <c r="D72" s="69"/>
      <c r="E72" s="69"/>
      <c r="F72" s="69"/>
      <c r="G72" s="69"/>
      <c r="U72" s="24"/>
    </row>
    <row r="73" spans="1:22" s="33" customFormat="1">
      <c r="A73" s="69" t="s">
        <v>38</v>
      </c>
      <c r="B73" s="69"/>
      <c r="C73" s="69"/>
      <c r="D73" s="46"/>
      <c r="E73" s="46"/>
      <c r="F73" s="46"/>
      <c r="G73" s="46"/>
      <c r="U73" s="24"/>
    </row>
    <row r="74" spans="1:22" s="33" customFormat="1">
      <c r="A74" s="69" t="s">
        <v>39</v>
      </c>
      <c r="B74" s="69"/>
      <c r="C74" s="69"/>
      <c r="D74" s="67"/>
      <c r="E74" s="67"/>
      <c r="F74" s="67"/>
      <c r="G74" s="67"/>
      <c r="H74" s="67"/>
      <c r="I74" s="67"/>
      <c r="J74" s="67"/>
      <c r="U74" s="24"/>
    </row>
    <row r="75" spans="1:22" s="55" customFormat="1">
      <c r="A75" s="69" t="s">
        <v>44</v>
      </c>
      <c r="B75" s="69"/>
      <c r="C75" s="69"/>
      <c r="D75" s="69"/>
      <c r="E75" s="69"/>
      <c r="F75" s="69"/>
      <c r="G75" s="69"/>
      <c r="H75" s="69"/>
      <c r="I75" s="24"/>
      <c r="J75" s="24"/>
      <c r="U75" s="24"/>
    </row>
    <row r="76" spans="1:22" s="33" customFormat="1">
      <c r="A76" s="69" t="s">
        <v>46</v>
      </c>
      <c r="B76" s="69"/>
      <c r="C76" s="69"/>
      <c r="D76" s="69"/>
      <c r="E76" s="69"/>
      <c r="F76" s="69"/>
      <c r="G76" s="69"/>
      <c r="H76" s="69"/>
      <c r="I76" s="69"/>
      <c r="J76" s="69"/>
      <c r="U76" s="24"/>
    </row>
    <row r="77" spans="1:22" s="33" customFormat="1">
      <c r="A77" s="68" t="s">
        <v>48</v>
      </c>
      <c r="B77" s="68"/>
      <c r="C77" s="68"/>
      <c r="U77" s="24"/>
    </row>
    <row r="78" spans="1:22" s="33" customFormat="1">
      <c r="A78" s="69" t="s">
        <v>80</v>
      </c>
      <c r="B78" s="69"/>
      <c r="C78" s="69"/>
      <c r="D78" s="69"/>
      <c r="U78" s="24"/>
    </row>
    <row r="79" spans="1:22" s="55" customFormat="1">
      <c r="A79" s="66"/>
      <c r="B79" s="66"/>
      <c r="C79" s="66"/>
      <c r="D79" s="66"/>
      <c r="U79" s="24"/>
    </row>
    <row r="80" spans="1:22" s="55" customFormat="1">
      <c r="A80" s="68" t="s">
        <v>51</v>
      </c>
      <c r="B80" s="68"/>
      <c r="C80" s="68"/>
      <c r="D80" s="68"/>
      <c r="E80" s="68"/>
      <c r="F80" s="68"/>
      <c r="U80" s="24"/>
    </row>
    <row r="81" spans="1:21" s="55" customFormat="1">
      <c r="A81" s="68" t="s">
        <v>52</v>
      </c>
      <c r="B81" s="68"/>
      <c r="C81" s="68"/>
      <c r="U81" s="24"/>
    </row>
    <row r="82" spans="1:21" s="55" customFormat="1">
      <c r="A82" s="69" t="s">
        <v>54</v>
      </c>
      <c r="B82" s="69"/>
      <c r="C82" s="69"/>
      <c r="D82" s="69"/>
      <c r="U82" s="24"/>
    </row>
    <row r="87" spans="1:21">
      <c r="A87" s="69" t="s">
        <v>68</v>
      </c>
      <c r="B87" s="69"/>
      <c r="C87" s="69"/>
      <c r="D87" s="69"/>
      <c r="E87" s="69"/>
      <c r="F87" s="69"/>
      <c r="G87" s="69"/>
      <c r="H87" s="67"/>
      <c r="I87" s="67"/>
      <c r="J87" s="67"/>
      <c r="K87" s="67"/>
    </row>
    <row r="88" spans="1:21">
      <c r="A88" s="69" t="s">
        <v>69</v>
      </c>
      <c r="B88" s="69"/>
      <c r="C88" s="69"/>
      <c r="D88" s="69"/>
      <c r="E88" s="69"/>
      <c r="F88" s="67"/>
      <c r="G88" s="67"/>
      <c r="H88" s="67"/>
      <c r="I88" s="67"/>
      <c r="J88" s="67"/>
      <c r="K88" s="67"/>
    </row>
    <row r="89" spans="1:21">
      <c r="A89" s="69" t="s">
        <v>67</v>
      </c>
      <c r="B89" s="69"/>
      <c r="C89" s="69"/>
      <c r="D89" s="69"/>
      <c r="E89" s="69"/>
      <c r="F89" s="69"/>
      <c r="G89" s="69"/>
      <c r="H89" s="69"/>
      <c r="I89" s="69"/>
      <c r="J89" s="67"/>
      <c r="K89" s="67"/>
    </row>
    <row r="90" spans="1:21">
      <c r="A90" s="69" t="s">
        <v>70</v>
      </c>
      <c r="B90" s="69"/>
      <c r="C90" s="69"/>
      <c r="D90" s="69"/>
      <c r="E90" s="69"/>
      <c r="F90" s="69"/>
      <c r="G90" s="69"/>
      <c r="H90" s="69"/>
      <c r="I90" s="67"/>
      <c r="J90" s="67"/>
      <c r="K90" s="67"/>
    </row>
    <row r="91" spans="1:21">
      <c r="A91" s="69" t="s">
        <v>71</v>
      </c>
      <c r="B91" s="69"/>
      <c r="C91" s="69"/>
      <c r="D91" s="69"/>
      <c r="E91" s="69"/>
      <c r="F91" s="69"/>
      <c r="G91" s="67"/>
      <c r="H91" s="67"/>
      <c r="I91" s="67"/>
      <c r="J91" s="67"/>
      <c r="K91" s="67"/>
    </row>
    <row r="92" spans="1:21">
      <c r="A92" s="69" t="s">
        <v>72</v>
      </c>
      <c r="B92" s="69"/>
      <c r="C92" s="69"/>
      <c r="D92" s="69"/>
      <c r="E92" s="69"/>
      <c r="F92" s="69"/>
      <c r="G92" s="69"/>
      <c r="H92" s="67"/>
      <c r="I92" s="67"/>
      <c r="J92" s="67"/>
      <c r="K92" s="67"/>
    </row>
    <row r="93" spans="1:21">
      <c r="A93" s="69" t="s">
        <v>73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21">
      <c r="A94" s="69" t="s">
        <v>74</v>
      </c>
      <c r="B94" s="69"/>
      <c r="C94" s="69"/>
      <c r="D94" s="69"/>
      <c r="E94" s="69"/>
      <c r="F94" s="69"/>
      <c r="G94" s="67"/>
      <c r="H94" s="67"/>
      <c r="I94" s="67"/>
      <c r="J94" s="67"/>
      <c r="K94" s="67"/>
    </row>
    <row r="95" spans="1:21">
      <c r="A95" s="69" t="s">
        <v>75</v>
      </c>
      <c r="B95" s="69"/>
      <c r="C95" s="69"/>
      <c r="D95" s="69"/>
      <c r="E95" s="69"/>
      <c r="F95" s="69"/>
      <c r="G95" s="67"/>
      <c r="H95" s="67"/>
      <c r="I95" s="67"/>
      <c r="J95" s="67"/>
      <c r="K95" s="67"/>
    </row>
    <row r="96" spans="1:21">
      <c r="A96" s="69" t="s">
        <v>76</v>
      </c>
      <c r="B96" s="69"/>
      <c r="C96" s="69"/>
      <c r="D96" s="69"/>
      <c r="E96" s="69"/>
      <c r="F96" s="69"/>
      <c r="G96" s="67"/>
      <c r="H96" s="67"/>
      <c r="I96" s="67"/>
      <c r="J96" s="67"/>
      <c r="K96" s="67"/>
    </row>
  </sheetData>
  <mergeCells count="36">
    <mergeCell ref="U1:U2"/>
    <mergeCell ref="V1:V2"/>
    <mergeCell ref="A92:G92"/>
    <mergeCell ref="A93:K93"/>
    <mergeCell ref="A82:D82"/>
    <mergeCell ref="A70:C70"/>
    <mergeCell ref="I1:K1"/>
    <mergeCell ref="L1:N1"/>
    <mergeCell ref="O1:Q1"/>
    <mergeCell ref="R1:R2"/>
    <mergeCell ref="S1:S2"/>
    <mergeCell ref="T1:T2"/>
    <mergeCell ref="F1:H1"/>
    <mergeCell ref="A1:A2"/>
    <mergeCell ref="B1:B2"/>
    <mergeCell ref="A94:F94"/>
    <mergeCell ref="A95:F95"/>
    <mergeCell ref="A96:F96"/>
    <mergeCell ref="A87:G87"/>
    <mergeCell ref="A88:E88"/>
    <mergeCell ref="A89:I89"/>
    <mergeCell ref="A90:H90"/>
    <mergeCell ref="A91:F91"/>
    <mergeCell ref="C1:C2"/>
    <mergeCell ref="D1:D2"/>
    <mergeCell ref="E1:E2"/>
    <mergeCell ref="F15:H15"/>
    <mergeCell ref="A80:F80"/>
    <mergeCell ref="A75:H75"/>
    <mergeCell ref="A81:C81"/>
    <mergeCell ref="A77:C77"/>
    <mergeCell ref="A73:C73"/>
    <mergeCell ref="A74:C74"/>
    <mergeCell ref="A72:G72"/>
    <mergeCell ref="A78:D78"/>
    <mergeCell ref="A76:J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αθρΣφαλμα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2019-08-06T21:11:30Z</dcterms:modified>
</cp:coreProperties>
</file>