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905" activeTab="6"/>
  </bookViews>
  <sheets>
    <sheet name="56" sheetId="72" r:id="rId1"/>
    <sheet name="1998" sheetId="44" r:id="rId2"/>
    <sheet name="1998μηνες" sheetId="45" r:id="rId3"/>
    <sheet name="1999" sheetId="46" r:id="rId4"/>
    <sheet name="1999μηνες" sheetId="47" r:id="rId5"/>
    <sheet name="2000" sheetId="48" r:id="rId6"/>
    <sheet name="2001" sheetId="49" r:id="rId7"/>
    <sheet name="2002" sheetId="50" r:id="rId8"/>
    <sheet name="2003" sheetId="51" r:id="rId9"/>
    <sheet name="2004" sheetId="52" r:id="rId10"/>
    <sheet name="2005" sheetId="53" r:id="rId11"/>
    <sheet name="2006" sheetId="54" r:id="rId12"/>
    <sheet name="2007" sheetId="55" r:id="rId13"/>
    <sheet name="2008" sheetId="56" r:id="rId14"/>
    <sheet name="2009" sheetId="57" r:id="rId15"/>
    <sheet name="2010" sheetId="58" r:id="rId16"/>
    <sheet name="2011" sheetId="59" r:id="rId17"/>
    <sheet name="2012" sheetId="60" r:id="rId18"/>
    <sheet name="2013" sheetId="61" r:id="rId19"/>
    <sheet name="2014" sheetId="62" r:id="rId20"/>
    <sheet name="2015" sheetId="63" r:id="rId21"/>
    <sheet name="2016" sheetId="64" r:id="rId22"/>
    <sheet name="2017" sheetId="65" r:id="rId23"/>
    <sheet name="2018" sheetId="66" r:id="rId24"/>
    <sheet name="2019" sheetId="67" r:id="rId25"/>
    <sheet name="2020" sheetId="68" r:id="rId26"/>
    <sheet name="2021" sheetId="69" r:id="rId27"/>
    <sheet name="2022" sheetId="70" r:id="rId28"/>
    <sheet name="2023" sheetId="71" r:id="rId29"/>
  </sheets>
  <calcPr calcId="125725"/>
</workbook>
</file>

<file path=xl/calcChain.xml><?xml version="1.0" encoding="utf-8"?>
<calcChain xmlns="http://schemas.openxmlformats.org/spreadsheetml/2006/main">
  <c r="I23" i="48"/>
  <c r="H21"/>
  <c r="E6" i="46"/>
  <c r="E5"/>
  <c r="E4" i="44"/>
  <c r="E3"/>
  <c r="E3" i="46"/>
  <c r="E4"/>
  <c r="E8" i="72"/>
  <c r="E6"/>
  <c r="P25"/>
  <c r="E5"/>
  <c r="E4"/>
  <c r="L212"/>
  <c r="K6" i="52"/>
  <c r="K8" i="51"/>
  <c r="L211" i="72" s="1"/>
  <c r="K222"/>
  <c r="J5" i="59"/>
  <c r="K219" i="72"/>
  <c r="K212"/>
  <c r="K211"/>
  <c r="E6" i="44" l="1"/>
  <c r="E5"/>
  <c r="E7"/>
  <c r="E4" i="48"/>
  <c r="E5"/>
  <c r="J9" i="51"/>
  <c r="E4"/>
  <c r="J7" i="52"/>
  <c r="E4"/>
  <c r="E4" i="54"/>
  <c r="E5"/>
  <c r="E4" i="56"/>
  <c r="E3"/>
  <c r="K7" i="62"/>
  <c r="L222" i="72" s="1"/>
  <c r="J8" i="62"/>
  <c r="E4"/>
  <c r="E3"/>
  <c r="E19" i="72"/>
  <c r="E18"/>
  <c r="E17"/>
  <c r="E13"/>
  <c r="E12"/>
  <c r="E26"/>
  <c r="E25"/>
  <c r="E22"/>
  <c r="N23"/>
  <c r="E21"/>
  <c r="E20"/>
  <c r="O20" i="46"/>
  <c r="E20"/>
  <c r="C27" i="47" l="1"/>
  <c r="E54" i="46"/>
  <c r="E183" i="72"/>
  <c r="E60" i="44"/>
  <c r="E104" i="72"/>
  <c r="E26" i="44"/>
  <c r="E9" i="48"/>
  <c r="E13"/>
  <c r="E12"/>
  <c r="E23" i="46"/>
  <c r="E37" i="44"/>
  <c r="E39"/>
  <c r="E40"/>
  <c r="E41"/>
  <c r="E42"/>
  <c r="E43"/>
  <c r="E62"/>
  <c r="E68"/>
  <c r="E73"/>
  <c r="E200" i="72"/>
  <c r="E191"/>
  <c r="E166"/>
  <c r="E131"/>
  <c r="E130"/>
  <c r="E129"/>
  <c r="E128"/>
  <c r="E127"/>
  <c r="E125"/>
  <c r="E120"/>
  <c r="E116"/>
  <c r="E93"/>
  <c r="E82"/>
  <c r="E7"/>
  <c r="E2" i="50" l="1"/>
  <c r="K229" i="72" l="1"/>
  <c r="K227"/>
  <c r="K225"/>
  <c r="K221"/>
  <c r="K218"/>
  <c r="K217"/>
  <c r="K215"/>
  <c r="K213"/>
  <c r="K209"/>
  <c r="E5" i="69"/>
  <c r="E4" i="68"/>
  <c r="E5"/>
  <c r="E6"/>
  <c r="E7"/>
  <c r="E8"/>
  <c r="E9"/>
  <c r="E10"/>
  <c r="E11"/>
  <c r="E2"/>
  <c r="E2" i="67"/>
  <c r="E3"/>
  <c r="E4"/>
  <c r="E5"/>
  <c r="E3" i="66"/>
  <c r="J4" i="71"/>
  <c r="I4"/>
  <c r="J4" i="70"/>
  <c r="I4"/>
  <c r="J4" i="64"/>
  <c r="I4"/>
  <c r="J4" i="63"/>
  <c r="I4"/>
  <c r="J7" i="62"/>
  <c r="I7"/>
  <c r="J4" i="60"/>
  <c r="I4"/>
  <c r="J4" i="59"/>
  <c r="I4"/>
  <c r="J6" i="52"/>
  <c r="I6"/>
  <c r="I8" i="51"/>
  <c r="J8"/>
  <c r="E59" i="46"/>
  <c r="E8"/>
  <c r="E9"/>
  <c r="E67" i="44"/>
  <c r="E51"/>
  <c r="E23"/>
  <c r="E21"/>
  <c r="E204" i="72"/>
  <c r="E203"/>
  <c r="E202"/>
  <c r="E201"/>
  <c r="E199"/>
  <c r="E198"/>
  <c r="E197"/>
  <c r="E196"/>
  <c r="E195"/>
  <c r="E194"/>
  <c r="E193"/>
  <c r="E192"/>
  <c r="E190"/>
  <c r="E189"/>
  <c r="E188"/>
  <c r="E187"/>
  <c r="E186"/>
  <c r="E185"/>
  <c r="E184"/>
  <c r="E182"/>
  <c r="E181"/>
  <c r="E180"/>
  <c r="E179"/>
  <c r="E178"/>
  <c r="M177"/>
  <c r="E177"/>
  <c r="E176"/>
  <c r="E175"/>
  <c r="E174"/>
  <c r="E173"/>
  <c r="E172"/>
  <c r="E171"/>
  <c r="E170"/>
  <c r="E169"/>
  <c r="E168"/>
  <c r="E167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26"/>
  <c r="E124"/>
  <c r="E123"/>
  <c r="E122"/>
  <c r="E121"/>
  <c r="E119"/>
  <c r="E118"/>
  <c r="E117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92"/>
  <c r="E91"/>
  <c r="E90"/>
  <c r="E89"/>
  <c r="E88"/>
  <c r="E87"/>
  <c r="E86"/>
  <c r="E85"/>
  <c r="E84"/>
  <c r="E83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4"/>
  <c r="E23"/>
  <c r="E16"/>
  <c r="E15"/>
  <c r="E14"/>
  <c r="E11"/>
  <c r="E10"/>
  <c r="E9"/>
  <c r="K6" i="69" l="1"/>
  <c r="J6"/>
  <c r="I6"/>
  <c r="E4"/>
  <c r="E3"/>
  <c r="E2"/>
  <c r="K12" i="68"/>
  <c r="J12"/>
  <c r="J14" s="1"/>
  <c r="K228" i="72" s="1"/>
  <c r="I12" i="68"/>
  <c r="E3"/>
  <c r="K11" i="67"/>
  <c r="J11"/>
  <c r="I11"/>
  <c r="E10"/>
  <c r="E9"/>
  <c r="E8"/>
  <c r="E7"/>
  <c r="E6"/>
  <c r="K5" i="66"/>
  <c r="J5"/>
  <c r="I5"/>
  <c r="E4"/>
  <c r="E2"/>
  <c r="K4" i="65"/>
  <c r="J4"/>
  <c r="I4"/>
  <c r="E3"/>
  <c r="E2"/>
  <c r="K3" i="61"/>
  <c r="J3"/>
  <c r="J5" s="1"/>
  <c r="I3"/>
  <c r="E2"/>
  <c r="L229" i="72" l="1"/>
  <c r="L228"/>
  <c r="L227"/>
  <c r="L226"/>
  <c r="L225"/>
  <c r="L221"/>
  <c r="J7" i="66"/>
  <c r="K226" i="72" s="1"/>
  <c r="J8" i="69"/>
  <c r="J13" i="67"/>
  <c r="J6" i="65"/>
  <c r="K5" i="58"/>
  <c r="J5"/>
  <c r="I5"/>
  <c r="E4"/>
  <c r="E3"/>
  <c r="E2"/>
  <c r="K4" i="57"/>
  <c r="J4"/>
  <c r="J6" s="1"/>
  <c r="I4"/>
  <c r="E3"/>
  <c r="E2"/>
  <c r="K8" i="56"/>
  <c r="J8"/>
  <c r="I8"/>
  <c r="E7"/>
  <c r="E6"/>
  <c r="E5"/>
  <c r="E2"/>
  <c r="K6" i="55"/>
  <c r="J6"/>
  <c r="I6"/>
  <c r="E5"/>
  <c r="E4"/>
  <c r="E3"/>
  <c r="E2"/>
  <c r="K10" i="54"/>
  <c r="L214" i="72" s="1"/>
  <c r="J10" i="54"/>
  <c r="I10"/>
  <c r="E9"/>
  <c r="E8"/>
  <c r="E7"/>
  <c r="E6"/>
  <c r="K4" i="53"/>
  <c r="L213" i="72" s="1"/>
  <c r="J4" i="53"/>
  <c r="I4"/>
  <c r="E3"/>
  <c r="E2"/>
  <c r="K4" i="50"/>
  <c r="L210" i="72" s="1"/>
  <c r="J4" i="50"/>
  <c r="I4"/>
  <c r="K4" i="49"/>
  <c r="L209" i="72" s="1"/>
  <c r="J4" i="49"/>
  <c r="I4"/>
  <c r="E2"/>
  <c r="K14" i="48"/>
  <c r="L208" i="72" s="1"/>
  <c r="J14" i="48"/>
  <c r="I14"/>
  <c r="E11"/>
  <c r="E10"/>
  <c r="E8"/>
  <c r="E7"/>
  <c r="E6"/>
  <c r="C72" i="47"/>
  <c r="C68"/>
  <c r="C40"/>
  <c r="C35"/>
  <c r="C30"/>
  <c r="C24"/>
  <c r="K66" i="46"/>
  <c r="L207" i="72" s="1"/>
  <c r="J66" i="46"/>
  <c r="I66"/>
  <c r="E65"/>
  <c r="E64"/>
  <c r="E63"/>
  <c r="E62"/>
  <c r="E61"/>
  <c r="E60"/>
  <c r="E58"/>
  <c r="E57"/>
  <c r="E56"/>
  <c r="E55"/>
  <c r="E53"/>
  <c r="E52"/>
  <c r="E51"/>
  <c r="E50"/>
  <c r="E49"/>
  <c r="M48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2"/>
  <c r="E21"/>
  <c r="E19"/>
  <c r="E18"/>
  <c r="E17"/>
  <c r="E16"/>
  <c r="E15"/>
  <c r="E14"/>
  <c r="E13"/>
  <c r="E12"/>
  <c r="E11"/>
  <c r="E10"/>
  <c r="E7"/>
  <c r="E2"/>
  <c r="D78" i="45"/>
  <c r="D48"/>
  <c r="D33"/>
  <c r="D13"/>
  <c r="D7"/>
  <c r="K76" i="44"/>
  <c r="L206" i="72" s="1"/>
  <c r="J76" i="44"/>
  <c r="I76"/>
  <c r="E75"/>
  <c r="E74"/>
  <c r="E72"/>
  <c r="E71"/>
  <c r="E70"/>
  <c r="E69"/>
  <c r="E66"/>
  <c r="E65"/>
  <c r="E64"/>
  <c r="E63"/>
  <c r="E61"/>
  <c r="E59"/>
  <c r="E58"/>
  <c r="E57"/>
  <c r="E56"/>
  <c r="E55"/>
  <c r="E54"/>
  <c r="E53"/>
  <c r="E52"/>
  <c r="E50"/>
  <c r="E49"/>
  <c r="E48"/>
  <c r="E47"/>
  <c r="E46"/>
  <c r="E45"/>
  <c r="E44"/>
  <c r="E38"/>
  <c r="E36"/>
  <c r="E35"/>
  <c r="E34"/>
  <c r="E33"/>
  <c r="E32"/>
  <c r="E31"/>
  <c r="E30"/>
  <c r="E29"/>
  <c r="E28"/>
  <c r="E27"/>
  <c r="E25"/>
  <c r="E24"/>
  <c r="E22"/>
  <c r="E20"/>
  <c r="E19"/>
  <c r="E18"/>
  <c r="E17"/>
  <c r="E16"/>
  <c r="E15"/>
  <c r="E14"/>
  <c r="E13"/>
  <c r="E12"/>
  <c r="E11"/>
  <c r="E10"/>
  <c r="E9"/>
  <c r="C74" i="47" l="1"/>
  <c r="D80" i="45"/>
  <c r="L218" i="72"/>
  <c r="L217"/>
  <c r="L216"/>
  <c r="L215"/>
  <c r="J10" i="56"/>
  <c r="K216" i="72" s="1"/>
  <c r="J7" i="58"/>
  <c r="J8" i="55"/>
  <c r="J12" i="54"/>
  <c r="K214" i="72" s="1"/>
  <c r="J6" i="53"/>
  <c r="J6" i="50"/>
  <c r="K210" i="72" s="1"/>
  <c r="J6" i="49"/>
  <c r="J16" i="48"/>
  <c r="K208" i="72" s="1"/>
  <c r="J68" i="46"/>
  <c r="J78" i="44"/>
  <c r="K206" i="72" s="1"/>
  <c r="L232" l="1"/>
  <c r="K207"/>
  <c r="K232" s="1"/>
</calcChain>
</file>

<file path=xl/sharedStrings.xml><?xml version="1.0" encoding="utf-8"?>
<sst xmlns="http://schemas.openxmlformats.org/spreadsheetml/2006/main" count="913" uniqueCount="133">
  <si>
    <t>δωρεά</t>
  </si>
  <si>
    <t>γονική</t>
  </si>
  <si>
    <t>αποδοχή κληρονομιάς</t>
  </si>
  <si>
    <t>ημερομ</t>
  </si>
  <si>
    <t>πραξη</t>
  </si>
  <si>
    <t>ημερομηνια</t>
  </si>
  <si>
    <t>ποσο πραξης</t>
  </si>
  <si>
    <t>τομος</t>
  </si>
  <si>
    <t>αΑ</t>
  </si>
  <si>
    <t>ποσο</t>
  </si>
  <si>
    <t>παρατηρησεις-Α'</t>
  </si>
  <si>
    <t>παρατηρησεις-Β'</t>
  </si>
  <si>
    <t>2 φορες</t>
  </si>
  <si>
    <t>ευρω</t>
  </si>
  <si>
    <t>αγοραπωλησία</t>
  </si>
  <si>
    <t>μαζι με 13618-13623-κλπ</t>
  </si>
  <si>
    <t>μαζι με 12733-13623-κλπ</t>
  </si>
  <si>
    <t>μαζι με 12733-13618-κλπ</t>
  </si>
  <si>
    <t>συσταση καθετου &amp; διανομη</t>
  </si>
  <si>
    <t>73-74</t>
  </si>
  <si>
    <t>μαζι με 13.393-13.394-13395</t>
  </si>
  <si>
    <t>μαζι με 12.931-13.394-13395</t>
  </si>
  <si>
    <t>μαζι με 13.393-12.931-13395</t>
  </si>
  <si>
    <t>μαζι με 12.931-13.394-13393</t>
  </si>
  <si>
    <t>σημειωσεις = 48622δρχ</t>
  </si>
  <si>
    <t>τα 13814[313-77-1997] , 13815[313-78] , 13816[313-73] …/// απλήρωτα σε σημειώσεις</t>
  </si>
  <si>
    <t>…/// απλήρωτα σε σημειώσεις = 250.000 μαζί με 13969</t>
  </si>
  <si>
    <t>…/// απλήρωτα σε σημειώσεις = 250.000 μαζί με 13968</t>
  </si>
  <si>
    <t>σύσταση οριζοντίου ΚΑΙ γονική</t>
  </si>
  <si>
    <t>62-63</t>
  </si>
  <si>
    <t>μονη Αρχαγγελου - τα 118,63 = ΦΠΑ</t>
  </si>
  <si>
    <t>συσταση οριζοντιου &amp; γονικη</t>
  </si>
  <si>
    <t>90-91</t>
  </si>
  <si>
    <t>σημειώσεις = εξόφληση στην Γεωργια 29-12-1999</t>
  </si>
  <si>
    <t>θεση στη κοινη χρήση</t>
  </si>
  <si>
    <t>εξόφληση</t>
  </si>
  <si>
    <t>σύσταση οριζοντίου ΚΑΙ διανομή</t>
  </si>
  <si>
    <t>34-35</t>
  </si>
  <si>
    <t>εξάλειψη υποθήκης</t>
  </si>
  <si>
    <t>σύσταση οριζοντίου - γονική</t>
  </si>
  <si>
    <t>21-22</t>
  </si>
  <si>
    <t>πρόταση γονικής</t>
  </si>
  <si>
    <t>σύσταση οριζοντίου &amp; διανομή</t>
  </si>
  <si>
    <t>28-29</t>
  </si>
  <si>
    <t>μαζι με 154-259-270-9604 [[[ το 13814 = 2 φορές ]]</t>
  </si>
  <si>
    <t>1η = 27-4-98-τ320-αα52</t>
  </si>
  <si>
    <t xml:space="preserve">τα 14,59 = ΦΠΑ </t>
  </si>
  <si>
    <t>με σημειώσεις = δρχ = 13712-3-4</t>
  </si>
  <si>
    <t>διανομή</t>
  </si>
  <si>
    <t>σημείωση = απλήρωτο το 13466</t>
  </si>
  <si>
    <t>327-328</t>
  </si>
  <si>
    <t>57-73</t>
  </si>
  <si>
    <t>φάκελος 12731-32-33-34 = γεμάτο αιτΥποθ &amp; αιτΔΟΥ</t>
  </si>
  <si>
    <t>πληρωσε Βοτσης</t>
  </si>
  <si>
    <t>4  &amp;  5</t>
  </si>
  <si>
    <t xml:space="preserve">αιτηση μεταγραφής στο αρχείο 19/12/97 με χαρτόσημα = </t>
  </si>
  <si>
    <t>68-69</t>
  </si>
  <si>
    <t>με σημειώσεις λογαριασμού</t>
  </si>
  <si>
    <t>συσταση οριζοντίου &amp; γονική</t>
  </si>
  <si>
    <t>αρ</t>
  </si>
  <si>
    <t xml:space="preserve">σύσταση οριζοντίου </t>
  </si>
  <si>
    <t>μαζι 3400-5738-κλπ</t>
  </si>
  <si>
    <t>μαζι με 14096 ΚΑΙ 1420-5771-κλπ</t>
  </si>
  <si>
    <t>μαζι με 14095 ΚΑΙ 1420-5771-κλπ</t>
  </si>
  <si>
    <t>σημειώσεις = απλήρωτο /// απόδΥποθ ΔΕΝ ΑΝΑΦΕΡΕΙ πως είναι του κύρου</t>
  </si>
  <si>
    <t>53-54</t>
  </si>
  <si>
    <t>μαζ.ι με 13378-13379</t>
  </si>
  <si>
    <t>μαζ.ι με 13377-13379</t>
  </si>
  <si>
    <t>μαζ.ι με 13377-13378</t>
  </si>
  <si>
    <t>τ-327 /// αα-65</t>
  </si>
  <si>
    <t>μαζι με 13.902-13.903</t>
  </si>
  <si>
    <t>γονική &amp; κάθετος σύσταση</t>
  </si>
  <si>
    <t>41-42</t>
  </si>
  <si>
    <t>μαζι με 13.473-13.902</t>
  </si>
  <si>
    <t>μαζι με 13.473-13.903</t>
  </si>
  <si>
    <t>126.675δρχ // μαζι με αλλα-2???</t>
  </si>
  <si>
    <t>λαθοςΑναφορά14.243</t>
  </si>
  <si>
    <t>ποσό ΣΤΑΤΙΣΤΙΚΩΣ</t>
  </si>
  <si>
    <t>ευρώ</t>
  </si>
  <si>
    <t>κληρονομιάς αποδοχή</t>
  </si>
  <si>
    <t>υποθήκης ΕΞΑΛΕΙΨΗ</t>
  </si>
  <si>
    <t>1998-zηλ-π.χ.-1 ///2023-06-05</t>
  </si>
  <si>
    <t>1999-zηλ-π.χ.-1 ///2023-06-05</t>
  </si>
  <si>
    <t>σύσταση καθέτου &amp; διανομή</t>
  </si>
  <si>
    <t>ποσό</t>
  </si>
  <si>
    <t>2000-zηλ-π.χ.-1 /// 2023-06-05</t>
  </si>
  <si>
    <t>2001-zηλ-π.χ.-1 /// 2023-06-05</t>
  </si>
  <si>
    <t>2002-zηλ-π.χ.-1 /// 2023-06-05</t>
  </si>
  <si>
    <t>2003-zηλ-π.χ.-1 /// 2023-06-05</t>
  </si>
  <si>
    <t>2004-zηλ-π.χ.-1 /// 2023-06-05</t>
  </si>
  <si>
    <t>2006-zηλ-π.χ.-1 /// 2023-06-05</t>
  </si>
  <si>
    <t>2005-zηλ-π.χ.-1 /// 2023-06-05</t>
  </si>
  <si>
    <t>2007-zηλ-π.χ.-1 /// 2023-06-05</t>
  </si>
  <si>
    <t>σημειωσεις = 48.622δρχ</t>
  </si>
  <si>
    <t>2008-zηλ-π.χ.-1 /// 2023-06-05</t>
  </si>
  <si>
    <t>2009-zηλ-π.χ.-1 /// 2023-06-05</t>
  </si>
  <si>
    <t>2010-zηλ-π.χ.-1 /// 2023-06-05</t>
  </si>
  <si>
    <t>20011-zηλ-π.χ.-1 /// 2023-06-05</t>
  </si>
  <si>
    <t>2012-zηλ-π.χ.-1 /// 2023-06-05</t>
  </si>
  <si>
    <t>2013-zηλ-π.χ.-1 /// 2023-06-05</t>
  </si>
  <si>
    <t>2014-zηλ-π.χ.-1 /// 2023-06-05</t>
  </si>
  <si>
    <t>2015-zηλ-π.χ.-1 /// 2023-06-05</t>
  </si>
  <si>
    <t>2016-zηλ-π.χ.-1 /// 2023-06-05</t>
  </si>
  <si>
    <t>2017-zηλ-π.χ.-1 /// 2023-06-05</t>
  </si>
  <si>
    <t>2018-zηλ-π.χ.-1 /// 2023-06-05</t>
  </si>
  <si>
    <t>2019 zηλ-π.χ.-1 /// 2022-03-02</t>
  </si>
  <si>
    <t>2020 zηλ-π.χ.-1 /// 2022-03-02</t>
  </si>
  <si>
    <t>2021 zηλ-π.χ.-1 /// 2022-03-02</t>
  </si>
  <si>
    <t>2022-zηλ-π.χ.-1 /// 2023-06-05</t>
  </si>
  <si>
    <t>2023-zηλ-π.χ.-1 /// 2023-06-05</t>
  </si>
  <si>
    <t>ΜΕ επικαρπία = 2023-06-05</t>
  </si>
  <si>
    <t>πληρεξούσιο</t>
  </si>
  <si>
    <t>στην σφραγίδα του συμβολαίου = ??/??/98 - 322/56</t>
  </si>
  <si>
    <t>ΠΡΕΠΕΙ να είναι ΛΑΘΟΣ αριθμός συμβολαίου</t>
  </si>
  <si>
    <t>εξόφληση αγοραπωλησίας</t>
  </si>
  <si>
    <t>διόπρθωση αγοραπωλησίας</t>
  </si>
  <si>
    <t>κληρονομιαςΑποδοχη</t>
  </si>
  <si>
    <t>παππους</t>
  </si>
  <si>
    <t>ΑΓΑΠΕ</t>
  </si>
  <si>
    <t>2η = 16/02/1998=52-2313</t>
  </si>
  <si>
    <t>2 φορες /// 2η = 16/02/1998=52-2313</t>
  </si>
  <si>
    <t>&amp; δωρεά &amp; οριζόντιος</t>
  </si>
  <si>
    <t>30-31</t>
  </si>
  <si>
    <t>μαζί ΜΕ 7.600</t>
  </si>
  <si>
    <t>αιτΥποθ=πούλια</t>
  </si>
  <si>
    <t>1η = 14/02/1997</t>
  </si>
  <si>
    <t>3 φορες</t>
  </si>
  <si>
    <t>58-59</t>
  </si>
  <si>
    <t xml:space="preserve">&amp;γονικη &amp; δωρεα </t>
  </si>
  <si>
    <t>&amp;γονικη &amp; δωρεα &amp; σύσταση</t>
  </si>
  <si>
    <t>οικιοθΑποκ</t>
  </si>
  <si>
    <t>βάσει Rochild</t>
  </si>
  <si>
    <t>2024-1ος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</si>
</sst>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  <numFmt numFmtId="166" formatCode="_-* #,##0.0\ _€_-;\-* #,##0.0\ _€_-;_-* &quot;-&quot;??\ _€_-;_-@_-"/>
  </numFmts>
  <fonts count="22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4"/>
      <color rgb="FFFF0000"/>
      <name val="Arial"/>
      <family val="2"/>
      <charset val="161"/>
    </font>
    <font>
      <sz val="8"/>
      <name val="Arial"/>
      <family val="2"/>
      <charset val="161"/>
    </font>
    <font>
      <sz val="8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06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4">
    <xf numFmtId="0" fontId="0" fillId="0" borderId="0" xfId="0"/>
    <xf numFmtId="164" fontId="14" fillId="0" borderId="0" xfId="1" applyNumberFormat="1" applyFont="1"/>
    <xf numFmtId="43" fontId="14" fillId="0" borderId="0" xfId="1" applyFont="1"/>
    <xf numFmtId="43" fontId="14" fillId="0" borderId="0" xfId="1" applyFont="1" applyFill="1"/>
    <xf numFmtId="43" fontId="14" fillId="0" borderId="1" xfId="1" applyFont="1" applyBorder="1"/>
    <xf numFmtId="43" fontId="14" fillId="0" borderId="1" xfId="1" applyFont="1" applyFill="1" applyBorder="1"/>
    <xf numFmtId="0" fontId="14" fillId="0" borderId="0" xfId="0" applyFont="1"/>
    <xf numFmtId="164" fontId="14" fillId="0" borderId="1" xfId="1" applyNumberFormat="1" applyFont="1" applyFill="1" applyBorder="1"/>
    <xf numFmtId="164" fontId="14" fillId="0" borderId="1" xfId="1" applyNumberFormat="1" applyFont="1" applyBorder="1"/>
    <xf numFmtId="164" fontId="14" fillId="0" borderId="1" xfId="1" applyNumberFormat="1" applyFont="1" applyFill="1" applyBorder="1" applyAlignment="1">
      <alignment horizontal="right"/>
    </xf>
    <xf numFmtId="14" fontId="14" fillId="0" borderId="1" xfId="1" applyNumberFormat="1" applyFont="1" applyBorder="1"/>
    <xf numFmtId="43" fontId="16" fillId="0" borderId="0" xfId="1" applyFont="1"/>
    <xf numFmtId="14" fontId="14" fillId="0" borderId="1" xfId="1" applyNumberFormat="1" applyFont="1" applyFill="1" applyBorder="1"/>
    <xf numFmtId="14" fontId="14" fillId="0" borderId="0" xfId="1" applyNumberFormat="1" applyFont="1"/>
    <xf numFmtId="43" fontId="13" fillId="2" borderId="2" xfId="1" applyFont="1" applyFill="1" applyBorder="1" applyAlignment="1">
      <alignment horizontal="center"/>
    </xf>
    <xf numFmtId="165" fontId="14" fillId="0" borderId="1" xfId="1" applyNumberFormat="1" applyFont="1" applyFill="1" applyBorder="1"/>
    <xf numFmtId="165" fontId="14" fillId="0" borderId="1" xfId="1" applyNumberFormat="1" applyFont="1" applyBorder="1"/>
    <xf numFmtId="165" fontId="14" fillId="0" borderId="0" xfId="1" applyNumberFormat="1" applyFont="1"/>
    <xf numFmtId="165" fontId="14" fillId="0" borderId="0" xfId="1" applyNumberFormat="1" applyFont="1" applyAlignment="1">
      <alignment horizontal="left"/>
    </xf>
    <xf numFmtId="43" fontId="14" fillId="3" borderId="1" xfId="1" applyFont="1" applyFill="1" applyBorder="1"/>
    <xf numFmtId="14" fontId="14" fillId="4" borderId="1" xfId="1" applyNumberFormat="1" applyFont="1" applyFill="1" applyBorder="1"/>
    <xf numFmtId="164" fontId="14" fillId="0" borderId="0" xfId="1" applyNumberFormat="1" applyFont="1" applyAlignment="1">
      <alignment horizontal="left"/>
    </xf>
    <xf numFmtId="14" fontId="13" fillId="4" borderId="1" xfId="1" applyNumberFormat="1" applyFont="1" applyFill="1" applyBorder="1" applyAlignment="1">
      <alignment horizontal="center" vertical="center" wrapText="1"/>
    </xf>
    <xf numFmtId="43" fontId="13" fillId="4" borderId="1" xfId="1" applyFont="1" applyFill="1" applyBorder="1" applyAlignment="1">
      <alignment horizontal="center" vertical="center" wrapText="1"/>
    </xf>
    <xf numFmtId="164" fontId="13" fillId="4" borderId="1" xfId="1" applyNumberFormat="1" applyFont="1" applyFill="1" applyBorder="1" applyAlignment="1">
      <alignment horizontal="center" vertical="center" wrapText="1"/>
    </xf>
    <xf numFmtId="14" fontId="14" fillId="5" borderId="1" xfId="1" applyNumberFormat="1" applyFont="1" applyFill="1" applyBorder="1"/>
    <xf numFmtId="164" fontId="14" fillId="3" borderId="1" xfId="1" applyNumberFormat="1" applyFont="1" applyFill="1" applyBorder="1"/>
    <xf numFmtId="14" fontId="14" fillId="6" borderId="1" xfId="1" applyNumberFormat="1" applyFont="1" applyFill="1" applyBorder="1"/>
    <xf numFmtId="43" fontId="14" fillId="6" borderId="1" xfId="1" applyFont="1" applyFill="1" applyBorder="1"/>
    <xf numFmtId="43" fontId="14" fillId="6" borderId="0" xfId="1" applyFont="1" applyFill="1"/>
    <xf numFmtId="43" fontId="14" fillId="5" borderId="1" xfId="1" applyFont="1" applyFill="1" applyBorder="1"/>
    <xf numFmtId="164" fontId="13" fillId="2" borderId="2" xfId="1" applyNumberFormat="1" applyFont="1" applyFill="1" applyBorder="1" applyAlignment="1">
      <alignment horizontal="center"/>
    </xf>
    <xf numFmtId="165" fontId="13" fillId="2" borderId="2" xfId="1" applyNumberFormat="1" applyFont="1" applyFill="1" applyBorder="1" applyAlignment="1">
      <alignment horizontal="center"/>
    </xf>
    <xf numFmtId="164" fontId="14" fillId="7" borderId="1" xfId="1" applyNumberFormat="1" applyFont="1" applyFill="1" applyBorder="1"/>
    <xf numFmtId="43" fontId="14" fillId="8" borderId="1" xfId="1" applyFont="1" applyFill="1" applyBorder="1"/>
    <xf numFmtId="164" fontId="14" fillId="0" borderId="1" xfId="1" applyNumberFormat="1" applyFont="1" applyFill="1" applyBorder="1" applyAlignment="1">
      <alignment horizontal="left"/>
    </xf>
    <xf numFmtId="43" fontId="13" fillId="0" borderId="2" xfId="1" applyFont="1" applyFill="1" applyBorder="1" applyAlignment="1">
      <alignment horizontal="center" vertical="center" wrapText="1"/>
    </xf>
    <xf numFmtId="43" fontId="13" fillId="3" borderId="2" xfId="1" applyFont="1" applyFill="1" applyBorder="1" applyAlignment="1">
      <alignment horizontal="center" vertical="center" wrapText="1"/>
    </xf>
    <xf numFmtId="43" fontId="14" fillId="4" borderId="1" xfId="1" applyFont="1" applyFill="1" applyBorder="1"/>
    <xf numFmtId="43" fontId="16" fillId="3" borderId="0" xfId="1" applyFont="1" applyFill="1"/>
    <xf numFmtId="43" fontId="16" fillId="7" borderId="0" xfId="1" applyFont="1" applyFill="1"/>
    <xf numFmtId="14" fontId="14" fillId="2" borderId="1" xfId="1" applyNumberFormat="1" applyFont="1" applyFill="1" applyBorder="1"/>
    <xf numFmtId="164" fontId="1" fillId="0" borderId="0" xfId="1" applyNumberFormat="1" applyFont="1" applyAlignment="1"/>
    <xf numFmtId="164" fontId="17" fillId="0" borderId="0" xfId="1" applyNumberFormat="1" applyFont="1" applyFill="1"/>
    <xf numFmtId="43" fontId="14" fillId="9" borderId="1" xfId="1" applyFont="1" applyFill="1" applyBorder="1"/>
    <xf numFmtId="43" fontId="17" fillId="0" borderId="0" xfId="1" applyFont="1" applyFill="1"/>
    <xf numFmtId="43" fontId="14" fillId="0" borderId="0" xfId="1" applyFont="1" applyAlignment="1">
      <alignment horizontal="right"/>
    </xf>
    <xf numFmtId="164" fontId="14" fillId="10" borderId="1" xfId="1" applyNumberFormat="1" applyFont="1" applyFill="1" applyBorder="1"/>
    <xf numFmtId="165" fontId="14" fillId="10" borderId="1" xfId="1" applyNumberFormat="1" applyFont="1" applyFill="1" applyBorder="1"/>
    <xf numFmtId="14" fontId="14" fillId="10" borderId="1" xfId="1" applyNumberFormat="1" applyFont="1" applyFill="1" applyBorder="1"/>
    <xf numFmtId="43" fontId="14" fillId="10" borderId="1" xfId="1" applyFont="1" applyFill="1" applyBorder="1"/>
    <xf numFmtId="43" fontId="14" fillId="11" borderId="1" xfId="1" applyFont="1" applyFill="1" applyBorder="1"/>
    <xf numFmtId="164" fontId="14" fillId="4" borderId="1" xfId="1" applyNumberFormat="1" applyFont="1" applyFill="1" applyBorder="1"/>
    <xf numFmtId="164" fontId="18" fillId="0" borderId="0" xfId="1" applyNumberFormat="1" applyFont="1" applyFill="1"/>
    <xf numFmtId="164" fontId="19" fillId="0" borderId="0" xfId="1" applyNumberFormat="1" applyFont="1" applyFill="1"/>
    <xf numFmtId="43" fontId="20" fillId="10" borderId="1" xfId="1" applyFont="1" applyFill="1" applyBorder="1"/>
    <xf numFmtId="43" fontId="18" fillId="0" borderId="0" xfId="1" applyFont="1" applyFill="1"/>
    <xf numFmtId="43" fontId="13" fillId="2" borderId="1" xfId="1" applyFont="1" applyFill="1" applyBorder="1" applyAlignment="1">
      <alignment horizontal="center"/>
    </xf>
    <xf numFmtId="166" fontId="18" fillId="0" borderId="0" xfId="1" applyNumberFormat="1" applyFont="1" applyFill="1"/>
    <xf numFmtId="164" fontId="14" fillId="0" borderId="0" xfId="1" applyNumberFormat="1" applyFont="1" applyFill="1"/>
    <xf numFmtId="43" fontId="14" fillId="0" borderId="0" xfId="1" applyFont="1" applyAlignment="1">
      <alignment horizontal="center"/>
    </xf>
    <xf numFmtId="164" fontId="18" fillId="0" borderId="0" xfId="1" applyNumberFormat="1" applyFont="1"/>
    <xf numFmtId="43" fontId="18" fillId="0" borderId="0" xfId="1" applyFont="1"/>
    <xf numFmtId="164" fontId="21" fillId="0" borderId="1" xfId="1" applyNumberFormat="1" applyFont="1" applyBorder="1"/>
    <xf numFmtId="0" fontId="14" fillId="0" borderId="0" xfId="0" applyFont="1" applyFill="1"/>
    <xf numFmtId="43" fontId="21" fillId="0" borderId="1" xfId="1" applyFont="1" applyFill="1" applyBorder="1"/>
    <xf numFmtId="43" fontId="21" fillId="0" borderId="0" xfId="1" applyFont="1" applyFill="1"/>
    <xf numFmtId="0" fontId="21" fillId="0" borderId="0" xfId="0" applyFont="1"/>
    <xf numFmtId="14" fontId="14" fillId="12" borderId="1" xfId="1" applyNumberFormat="1" applyFont="1" applyFill="1" applyBorder="1"/>
    <xf numFmtId="43" fontId="16" fillId="0" borderId="0" xfId="1" applyFont="1" applyFill="1"/>
    <xf numFmtId="164" fontId="16" fillId="0" borderId="0" xfId="1" applyNumberFormat="1" applyFont="1" applyFill="1"/>
    <xf numFmtId="164" fontId="20" fillId="0" borderId="1" xfId="1" applyNumberFormat="1" applyFont="1" applyFill="1" applyBorder="1"/>
    <xf numFmtId="43" fontId="14" fillId="3" borderId="0" xfId="1" applyFont="1" applyFill="1"/>
    <xf numFmtId="164" fontId="14" fillId="11" borderId="1" xfId="1" applyNumberFormat="1" applyFont="1" applyFill="1" applyBorder="1"/>
    <xf numFmtId="164" fontId="19" fillId="2" borderId="0" xfId="1" applyNumberFormat="1" applyFont="1" applyFill="1"/>
    <xf numFmtId="164" fontId="14" fillId="7" borderId="2" xfId="1" applyNumberFormat="1" applyFont="1" applyFill="1" applyBorder="1" applyAlignment="1">
      <alignment horizontal="center"/>
    </xf>
    <xf numFmtId="164" fontId="14" fillId="7" borderId="3" xfId="1" applyNumberFormat="1" applyFont="1" applyFill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165" fontId="14" fillId="0" borderId="3" xfId="1" applyNumberFormat="1" applyFont="1" applyBorder="1" applyAlignment="1">
      <alignment horizontal="center"/>
    </xf>
    <xf numFmtId="164" fontId="14" fillId="2" borderId="1" xfId="1" applyNumberFormat="1" applyFont="1" applyFill="1" applyBorder="1"/>
    <xf numFmtId="164" fontId="14" fillId="2" borderId="0" xfId="1" applyNumberFormat="1" applyFont="1" applyFill="1"/>
    <xf numFmtId="43" fontId="14" fillId="2" borderId="1" xfId="1" applyFont="1" applyFill="1" applyBorder="1"/>
    <xf numFmtId="43" fontId="14" fillId="2" borderId="0" xfId="1" applyFont="1" applyFill="1"/>
    <xf numFmtId="43" fontId="14" fillId="4" borderId="0" xfId="1" applyFont="1" applyFill="1"/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FF99FF"/>
      <color rgb="FFFF00FF"/>
      <color rgb="FF00FFFF"/>
      <color rgb="FFFFFF00"/>
      <color rgb="FF92D050"/>
      <color rgb="FFFFFFCC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3"/>
  <sheetViews>
    <sheetView zoomScaleNormal="100" workbookViewId="0">
      <pane ySplit="1" topLeftCell="A176" activePane="bottomLeft" state="frozen"/>
      <selection pane="bottomLeft" activeCell="L238" sqref="L238"/>
    </sheetView>
  </sheetViews>
  <sheetFormatPr defaultRowHeight="11.25"/>
  <cols>
    <col min="1" max="1" width="9" style="1" bestFit="1" customWidth="1"/>
    <col min="2" max="2" width="8.7109375" style="17" bestFit="1" customWidth="1"/>
    <col min="3" max="3" width="24.85546875" style="1" bestFit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22.140625" style="2" customWidth="1"/>
    <col min="12" max="12" width="33.140625" style="2" customWidth="1"/>
    <col min="13" max="13" width="18" style="6" customWidth="1"/>
    <col min="14" max="14" width="10.28515625" style="6" bestFit="1" customWidth="1"/>
    <col min="15" max="15" width="9.140625" style="6"/>
    <col min="16" max="16" width="13.42578125" style="6" bestFit="1" customWidth="1"/>
    <col min="17" max="134" width="9.140625" style="6"/>
    <col min="135" max="135" width="9" style="6" bestFit="1" customWidth="1"/>
    <col min="136" max="136" width="9.85546875" style="6" bestFit="1" customWidth="1"/>
    <col min="137" max="137" width="9.140625" style="6" bestFit="1" customWidth="1"/>
    <col min="138" max="138" width="16" style="6" bestFit="1" customWidth="1"/>
    <col min="139" max="139" width="9" style="6" bestFit="1" customWidth="1"/>
    <col min="140" max="140" width="7.85546875" style="6" bestFit="1" customWidth="1"/>
    <col min="141" max="141" width="11.7109375" style="6" bestFit="1" customWidth="1"/>
    <col min="142" max="142" width="14.28515625" style="6" customWidth="1"/>
    <col min="143" max="143" width="11.7109375" style="6" bestFit="1" customWidth="1"/>
    <col min="144" max="144" width="14.140625" style="6" bestFit="1" customWidth="1"/>
    <col min="145" max="145" width="16.7109375" style="6" customWidth="1"/>
    <col min="146" max="146" width="16.5703125" style="6" customWidth="1"/>
    <col min="147" max="148" width="7.85546875" style="6" bestFit="1" customWidth="1"/>
    <col min="149" max="149" width="8" style="6" bestFit="1" customWidth="1"/>
    <col min="150" max="151" width="7.85546875" style="6" bestFit="1" customWidth="1"/>
    <col min="152" max="152" width="9.7109375" style="6" customWidth="1"/>
    <col min="153" max="153" width="12.85546875" style="6" customWidth="1"/>
    <col min="154" max="390" width="9.140625" style="6"/>
    <col min="391" max="391" width="9" style="6" bestFit="1" customWidth="1"/>
    <col min="392" max="392" width="9.85546875" style="6" bestFit="1" customWidth="1"/>
    <col min="393" max="393" width="9.140625" style="6" bestFit="1" customWidth="1"/>
    <col min="394" max="394" width="16" style="6" bestFit="1" customWidth="1"/>
    <col min="395" max="395" width="9" style="6" bestFit="1" customWidth="1"/>
    <col min="396" max="396" width="7.85546875" style="6" bestFit="1" customWidth="1"/>
    <col min="397" max="397" width="11.7109375" style="6" bestFit="1" customWidth="1"/>
    <col min="398" max="398" width="14.28515625" style="6" customWidth="1"/>
    <col min="399" max="399" width="11.7109375" style="6" bestFit="1" customWidth="1"/>
    <col min="400" max="400" width="14.140625" style="6" bestFit="1" customWidth="1"/>
    <col min="401" max="401" width="16.7109375" style="6" customWidth="1"/>
    <col min="402" max="402" width="16.5703125" style="6" customWidth="1"/>
    <col min="403" max="404" width="7.85546875" style="6" bestFit="1" customWidth="1"/>
    <col min="405" max="405" width="8" style="6" bestFit="1" customWidth="1"/>
    <col min="406" max="407" width="7.85546875" style="6" bestFit="1" customWidth="1"/>
    <col min="408" max="408" width="9.7109375" style="6" customWidth="1"/>
    <col min="409" max="409" width="12.85546875" style="6" customWidth="1"/>
    <col min="410" max="646" width="9.140625" style="6"/>
    <col min="647" max="647" width="9" style="6" bestFit="1" customWidth="1"/>
    <col min="648" max="648" width="9.85546875" style="6" bestFit="1" customWidth="1"/>
    <col min="649" max="649" width="9.140625" style="6" bestFit="1" customWidth="1"/>
    <col min="650" max="650" width="16" style="6" bestFit="1" customWidth="1"/>
    <col min="651" max="651" width="9" style="6" bestFit="1" customWidth="1"/>
    <col min="652" max="652" width="7.85546875" style="6" bestFit="1" customWidth="1"/>
    <col min="653" max="653" width="11.7109375" style="6" bestFit="1" customWidth="1"/>
    <col min="654" max="654" width="14.28515625" style="6" customWidth="1"/>
    <col min="655" max="655" width="11.7109375" style="6" bestFit="1" customWidth="1"/>
    <col min="656" max="656" width="14.140625" style="6" bestFit="1" customWidth="1"/>
    <col min="657" max="657" width="16.7109375" style="6" customWidth="1"/>
    <col min="658" max="658" width="16.5703125" style="6" customWidth="1"/>
    <col min="659" max="660" width="7.85546875" style="6" bestFit="1" customWidth="1"/>
    <col min="661" max="661" width="8" style="6" bestFit="1" customWidth="1"/>
    <col min="662" max="663" width="7.85546875" style="6" bestFit="1" customWidth="1"/>
    <col min="664" max="664" width="9.7109375" style="6" customWidth="1"/>
    <col min="665" max="665" width="12.85546875" style="6" customWidth="1"/>
    <col min="666" max="902" width="9.140625" style="6"/>
    <col min="903" max="903" width="9" style="6" bestFit="1" customWidth="1"/>
    <col min="904" max="904" width="9.85546875" style="6" bestFit="1" customWidth="1"/>
    <col min="905" max="905" width="9.140625" style="6" bestFit="1" customWidth="1"/>
    <col min="906" max="906" width="16" style="6" bestFit="1" customWidth="1"/>
    <col min="907" max="907" width="9" style="6" bestFit="1" customWidth="1"/>
    <col min="908" max="908" width="7.85546875" style="6" bestFit="1" customWidth="1"/>
    <col min="909" max="909" width="11.7109375" style="6" bestFit="1" customWidth="1"/>
    <col min="910" max="910" width="14.28515625" style="6" customWidth="1"/>
    <col min="911" max="911" width="11.7109375" style="6" bestFit="1" customWidth="1"/>
    <col min="912" max="912" width="14.140625" style="6" bestFit="1" customWidth="1"/>
    <col min="913" max="913" width="16.7109375" style="6" customWidth="1"/>
    <col min="914" max="914" width="16.5703125" style="6" customWidth="1"/>
    <col min="915" max="916" width="7.85546875" style="6" bestFit="1" customWidth="1"/>
    <col min="917" max="917" width="8" style="6" bestFit="1" customWidth="1"/>
    <col min="918" max="919" width="7.85546875" style="6" bestFit="1" customWidth="1"/>
    <col min="920" max="920" width="9.7109375" style="6" customWidth="1"/>
    <col min="921" max="921" width="12.85546875" style="6" customWidth="1"/>
    <col min="922" max="1158" width="9.140625" style="6"/>
    <col min="1159" max="1159" width="9" style="6" bestFit="1" customWidth="1"/>
    <col min="1160" max="1160" width="9.85546875" style="6" bestFit="1" customWidth="1"/>
    <col min="1161" max="1161" width="9.140625" style="6" bestFit="1" customWidth="1"/>
    <col min="1162" max="1162" width="16" style="6" bestFit="1" customWidth="1"/>
    <col min="1163" max="1163" width="9" style="6" bestFit="1" customWidth="1"/>
    <col min="1164" max="1164" width="7.85546875" style="6" bestFit="1" customWidth="1"/>
    <col min="1165" max="1165" width="11.7109375" style="6" bestFit="1" customWidth="1"/>
    <col min="1166" max="1166" width="14.28515625" style="6" customWidth="1"/>
    <col min="1167" max="1167" width="11.7109375" style="6" bestFit="1" customWidth="1"/>
    <col min="1168" max="1168" width="14.140625" style="6" bestFit="1" customWidth="1"/>
    <col min="1169" max="1169" width="16.7109375" style="6" customWidth="1"/>
    <col min="1170" max="1170" width="16.5703125" style="6" customWidth="1"/>
    <col min="1171" max="1172" width="7.85546875" style="6" bestFit="1" customWidth="1"/>
    <col min="1173" max="1173" width="8" style="6" bestFit="1" customWidth="1"/>
    <col min="1174" max="1175" width="7.85546875" style="6" bestFit="1" customWidth="1"/>
    <col min="1176" max="1176" width="9.7109375" style="6" customWidth="1"/>
    <col min="1177" max="1177" width="12.85546875" style="6" customWidth="1"/>
    <col min="1178" max="1414" width="9.140625" style="6"/>
    <col min="1415" max="1415" width="9" style="6" bestFit="1" customWidth="1"/>
    <col min="1416" max="1416" width="9.85546875" style="6" bestFit="1" customWidth="1"/>
    <col min="1417" max="1417" width="9.140625" style="6" bestFit="1" customWidth="1"/>
    <col min="1418" max="1418" width="16" style="6" bestFit="1" customWidth="1"/>
    <col min="1419" max="1419" width="9" style="6" bestFit="1" customWidth="1"/>
    <col min="1420" max="1420" width="7.85546875" style="6" bestFit="1" customWidth="1"/>
    <col min="1421" max="1421" width="11.7109375" style="6" bestFit="1" customWidth="1"/>
    <col min="1422" max="1422" width="14.28515625" style="6" customWidth="1"/>
    <col min="1423" max="1423" width="11.7109375" style="6" bestFit="1" customWidth="1"/>
    <col min="1424" max="1424" width="14.140625" style="6" bestFit="1" customWidth="1"/>
    <col min="1425" max="1425" width="16.7109375" style="6" customWidth="1"/>
    <col min="1426" max="1426" width="16.5703125" style="6" customWidth="1"/>
    <col min="1427" max="1428" width="7.85546875" style="6" bestFit="1" customWidth="1"/>
    <col min="1429" max="1429" width="8" style="6" bestFit="1" customWidth="1"/>
    <col min="1430" max="1431" width="7.85546875" style="6" bestFit="1" customWidth="1"/>
    <col min="1432" max="1432" width="9.7109375" style="6" customWidth="1"/>
    <col min="1433" max="1433" width="12.85546875" style="6" customWidth="1"/>
    <col min="1434" max="1670" width="9.140625" style="6"/>
    <col min="1671" max="1671" width="9" style="6" bestFit="1" customWidth="1"/>
    <col min="1672" max="1672" width="9.85546875" style="6" bestFit="1" customWidth="1"/>
    <col min="1673" max="1673" width="9.140625" style="6" bestFit="1" customWidth="1"/>
    <col min="1674" max="1674" width="16" style="6" bestFit="1" customWidth="1"/>
    <col min="1675" max="1675" width="9" style="6" bestFit="1" customWidth="1"/>
    <col min="1676" max="1676" width="7.85546875" style="6" bestFit="1" customWidth="1"/>
    <col min="1677" max="1677" width="11.7109375" style="6" bestFit="1" customWidth="1"/>
    <col min="1678" max="1678" width="14.28515625" style="6" customWidth="1"/>
    <col min="1679" max="1679" width="11.7109375" style="6" bestFit="1" customWidth="1"/>
    <col min="1680" max="1680" width="14.140625" style="6" bestFit="1" customWidth="1"/>
    <col min="1681" max="1681" width="16.7109375" style="6" customWidth="1"/>
    <col min="1682" max="1682" width="16.5703125" style="6" customWidth="1"/>
    <col min="1683" max="1684" width="7.85546875" style="6" bestFit="1" customWidth="1"/>
    <col min="1685" max="1685" width="8" style="6" bestFit="1" customWidth="1"/>
    <col min="1686" max="1687" width="7.85546875" style="6" bestFit="1" customWidth="1"/>
    <col min="1688" max="1688" width="9.7109375" style="6" customWidth="1"/>
    <col min="1689" max="1689" width="12.85546875" style="6" customWidth="1"/>
    <col min="1690" max="1926" width="9.140625" style="6"/>
    <col min="1927" max="1927" width="9" style="6" bestFit="1" customWidth="1"/>
    <col min="1928" max="1928" width="9.85546875" style="6" bestFit="1" customWidth="1"/>
    <col min="1929" max="1929" width="9.140625" style="6" bestFit="1" customWidth="1"/>
    <col min="1930" max="1930" width="16" style="6" bestFit="1" customWidth="1"/>
    <col min="1931" max="1931" width="9" style="6" bestFit="1" customWidth="1"/>
    <col min="1932" max="1932" width="7.85546875" style="6" bestFit="1" customWidth="1"/>
    <col min="1933" max="1933" width="11.7109375" style="6" bestFit="1" customWidth="1"/>
    <col min="1934" max="1934" width="14.28515625" style="6" customWidth="1"/>
    <col min="1935" max="1935" width="11.7109375" style="6" bestFit="1" customWidth="1"/>
    <col min="1936" max="1936" width="14.140625" style="6" bestFit="1" customWidth="1"/>
    <col min="1937" max="1937" width="16.7109375" style="6" customWidth="1"/>
    <col min="1938" max="1938" width="16.5703125" style="6" customWidth="1"/>
    <col min="1939" max="1940" width="7.85546875" style="6" bestFit="1" customWidth="1"/>
    <col min="1941" max="1941" width="8" style="6" bestFit="1" customWidth="1"/>
    <col min="1942" max="1943" width="7.85546875" style="6" bestFit="1" customWidth="1"/>
    <col min="1944" max="1944" width="9.7109375" style="6" customWidth="1"/>
    <col min="1945" max="1945" width="12.85546875" style="6" customWidth="1"/>
    <col min="1946" max="2182" width="9.140625" style="6"/>
    <col min="2183" max="2183" width="9" style="6" bestFit="1" customWidth="1"/>
    <col min="2184" max="2184" width="9.85546875" style="6" bestFit="1" customWidth="1"/>
    <col min="2185" max="2185" width="9.140625" style="6" bestFit="1" customWidth="1"/>
    <col min="2186" max="2186" width="16" style="6" bestFit="1" customWidth="1"/>
    <col min="2187" max="2187" width="9" style="6" bestFit="1" customWidth="1"/>
    <col min="2188" max="2188" width="7.85546875" style="6" bestFit="1" customWidth="1"/>
    <col min="2189" max="2189" width="11.7109375" style="6" bestFit="1" customWidth="1"/>
    <col min="2190" max="2190" width="14.28515625" style="6" customWidth="1"/>
    <col min="2191" max="2191" width="11.7109375" style="6" bestFit="1" customWidth="1"/>
    <col min="2192" max="2192" width="14.140625" style="6" bestFit="1" customWidth="1"/>
    <col min="2193" max="2193" width="16.7109375" style="6" customWidth="1"/>
    <col min="2194" max="2194" width="16.5703125" style="6" customWidth="1"/>
    <col min="2195" max="2196" width="7.85546875" style="6" bestFit="1" customWidth="1"/>
    <col min="2197" max="2197" width="8" style="6" bestFit="1" customWidth="1"/>
    <col min="2198" max="2199" width="7.85546875" style="6" bestFit="1" customWidth="1"/>
    <col min="2200" max="2200" width="9.7109375" style="6" customWidth="1"/>
    <col min="2201" max="2201" width="12.85546875" style="6" customWidth="1"/>
    <col min="2202" max="2438" width="9.140625" style="6"/>
    <col min="2439" max="2439" width="9" style="6" bestFit="1" customWidth="1"/>
    <col min="2440" max="2440" width="9.85546875" style="6" bestFit="1" customWidth="1"/>
    <col min="2441" max="2441" width="9.140625" style="6" bestFit="1" customWidth="1"/>
    <col min="2442" max="2442" width="16" style="6" bestFit="1" customWidth="1"/>
    <col min="2443" max="2443" width="9" style="6" bestFit="1" customWidth="1"/>
    <col min="2444" max="2444" width="7.85546875" style="6" bestFit="1" customWidth="1"/>
    <col min="2445" max="2445" width="11.7109375" style="6" bestFit="1" customWidth="1"/>
    <col min="2446" max="2446" width="14.28515625" style="6" customWidth="1"/>
    <col min="2447" max="2447" width="11.7109375" style="6" bestFit="1" customWidth="1"/>
    <col min="2448" max="2448" width="14.140625" style="6" bestFit="1" customWidth="1"/>
    <col min="2449" max="2449" width="16.7109375" style="6" customWidth="1"/>
    <col min="2450" max="2450" width="16.5703125" style="6" customWidth="1"/>
    <col min="2451" max="2452" width="7.85546875" style="6" bestFit="1" customWidth="1"/>
    <col min="2453" max="2453" width="8" style="6" bestFit="1" customWidth="1"/>
    <col min="2454" max="2455" width="7.85546875" style="6" bestFit="1" customWidth="1"/>
    <col min="2456" max="2456" width="9.7109375" style="6" customWidth="1"/>
    <col min="2457" max="2457" width="12.85546875" style="6" customWidth="1"/>
    <col min="2458" max="2694" width="9.140625" style="6"/>
    <col min="2695" max="2695" width="9" style="6" bestFit="1" customWidth="1"/>
    <col min="2696" max="2696" width="9.85546875" style="6" bestFit="1" customWidth="1"/>
    <col min="2697" max="2697" width="9.140625" style="6" bestFit="1" customWidth="1"/>
    <col min="2698" max="2698" width="16" style="6" bestFit="1" customWidth="1"/>
    <col min="2699" max="2699" width="9" style="6" bestFit="1" customWidth="1"/>
    <col min="2700" max="2700" width="7.85546875" style="6" bestFit="1" customWidth="1"/>
    <col min="2701" max="2701" width="11.7109375" style="6" bestFit="1" customWidth="1"/>
    <col min="2702" max="2702" width="14.28515625" style="6" customWidth="1"/>
    <col min="2703" max="2703" width="11.7109375" style="6" bestFit="1" customWidth="1"/>
    <col min="2704" max="2704" width="14.140625" style="6" bestFit="1" customWidth="1"/>
    <col min="2705" max="2705" width="16.7109375" style="6" customWidth="1"/>
    <col min="2706" max="2706" width="16.5703125" style="6" customWidth="1"/>
    <col min="2707" max="2708" width="7.85546875" style="6" bestFit="1" customWidth="1"/>
    <col min="2709" max="2709" width="8" style="6" bestFit="1" customWidth="1"/>
    <col min="2710" max="2711" width="7.85546875" style="6" bestFit="1" customWidth="1"/>
    <col min="2712" max="2712" width="9.7109375" style="6" customWidth="1"/>
    <col min="2713" max="2713" width="12.85546875" style="6" customWidth="1"/>
    <col min="2714" max="2950" width="9.140625" style="6"/>
    <col min="2951" max="2951" width="9" style="6" bestFit="1" customWidth="1"/>
    <col min="2952" max="2952" width="9.85546875" style="6" bestFit="1" customWidth="1"/>
    <col min="2953" max="2953" width="9.140625" style="6" bestFit="1" customWidth="1"/>
    <col min="2954" max="2954" width="16" style="6" bestFit="1" customWidth="1"/>
    <col min="2955" max="2955" width="9" style="6" bestFit="1" customWidth="1"/>
    <col min="2956" max="2956" width="7.85546875" style="6" bestFit="1" customWidth="1"/>
    <col min="2957" max="2957" width="11.7109375" style="6" bestFit="1" customWidth="1"/>
    <col min="2958" max="2958" width="14.28515625" style="6" customWidth="1"/>
    <col min="2959" max="2959" width="11.7109375" style="6" bestFit="1" customWidth="1"/>
    <col min="2960" max="2960" width="14.140625" style="6" bestFit="1" customWidth="1"/>
    <col min="2961" max="2961" width="16.7109375" style="6" customWidth="1"/>
    <col min="2962" max="2962" width="16.5703125" style="6" customWidth="1"/>
    <col min="2963" max="2964" width="7.85546875" style="6" bestFit="1" customWidth="1"/>
    <col min="2965" max="2965" width="8" style="6" bestFit="1" customWidth="1"/>
    <col min="2966" max="2967" width="7.85546875" style="6" bestFit="1" customWidth="1"/>
    <col min="2968" max="2968" width="9.7109375" style="6" customWidth="1"/>
    <col min="2969" max="2969" width="12.85546875" style="6" customWidth="1"/>
    <col min="2970" max="3206" width="9.140625" style="6"/>
    <col min="3207" max="3207" width="9" style="6" bestFit="1" customWidth="1"/>
    <col min="3208" max="3208" width="9.85546875" style="6" bestFit="1" customWidth="1"/>
    <col min="3209" max="3209" width="9.140625" style="6" bestFit="1" customWidth="1"/>
    <col min="3210" max="3210" width="16" style="6" bestFit="1" customWidth="1"/>
    <col min="3211" max="3211" width="9" style="6" bestFit="1" customWidth="1"/>
    <col min="3212" max="3212" width="7.85546875" style="6" bestFit="1" customWidth="1"/>
    <col min="3213" max="3213" width="11.7109375" style="6" bestFit="1" customWidth="1"/>
    <col min="3214" max="3214" width="14.28515625" style="6" customWidth="1"/>
    <col min="3215" max="3215" width="11.7109375" style="6" bestFit="1" customWidth="1"/>
    <col min="3216" max="3216" width="14.140625" style="6" bestFit="1" customWidth="1"/>
    <col min="3217" max="3217" width="16.7109375" style="6" customWidth="1"/>
    <col min="3218" max="3218" width="16.5703125" style="6" customWidth="1"/>
    <col min="3219" max="3220" width="7.85546875" style="6" bestFit="1" customWidth="1"/>
    <col min="3221" max="3221" width="8" style="6" bestFit="1" customWidth="1"/>
    <col min="3222" max="3223" width="7.85546875" style="6" bestFit="1" customWidth="1"/>
    <col min="3224" max="3224" width="9.7109375" style="6" customWidth="1"/>
    <col min="3225" max="3225" width="12.85546875" style="6" customWidth="1"/>
    <col min="3226" max="3462" width="9.140625" style="6"/>
    <col min="3463" max="3463" width="9" style="6" bestFit="1" customWidth="1"/>
    <col min="3464" max="3464" width="9.85546875" style="6" bestFit="1" customWidth="1"/>
    <col min="3465" max="3465" width="9.140625" style="6" bestFit="1" customWidth="1"/>
    <col min="3466" max="3466" width="16" style="6" bestFit="1" customWidth="1"/>
    <col min="3467" max="3467" width="9" style="6" bestFit="1" customWidth="1"/>
    <col min="3468" max="3468" width="7.85546875" style="6" bestFit="1" customWidth="1"/>
    <col min="3469" max="3469" width="11.7109375" style="6" bestFit="1" customWidth="1"/>
    <col min="3470" max="3470" width="14.28515625" style="6" customWidth="1"/>
    <col min="3471" max="3471" width="11.7109375" style="6" bestFit="1" customWidth="1"/>
    <col min="3472" max="3472" width="14.140625" style="6" bestFit="1" customWidth="1"/>
    <col min="3473" max="3473" width="16.7109375" style="6" customWidth="1"/>
    <col min="3474" max="3474" width="16.5703125" style="6" customWidth="1"/>
    <col min="3475" max="3476" width="7.85546875" style="6" bestFit="1" customWidth="1"/>
    <col min="3477" max="3477" width="8" style="6" bestFit="1" customWidth="1"/>
    <col min="3478" max="3479" width="7.85546875" style="6" bestFit="1" customWidth="1"/>
    <col min="3480" max="3480" width="9.7109375" style="6" customWidth="1"/>
    <col min="3481" max="3481" width="12.85546875" style="6" customWidth="1"/>
    <col min="3482" max="3718" width="9.140625" style="6"/>
    <col min="3719" max="3719" width="9" style="6" bestFit="1" customWidth="1"/>
    <col min="3720" max="3720" width="9.85546875" style="6" bestFit="1" customWidth="1"/>
    <col min="3721" max="3721" width="9.140625" style="6" bestFit="1" customWidth="1"/>
    <col min="3722" max="3722" width="16" style="6" bestFit="1" customWidth="1"/>
    <col min="3723" max="3723" width="9" style="6" bestFit="1" customWidth="1"/>
    <col min="3724" max="3724" width="7.85546875" style="6" bestFit="1" customWidth="1"/>
    <col min="3725" max="3725" width="11.7109375" style="6" bestFit="1" customWidth="1"/>
    <col min="3726" max="3726" width="14.28515625" style="6" customWidth="1"/>
    <col min="3727" max="3727" width="11.7109375" style="6" bestFit="1" customWidth="1"/>
    <col min="3728" max="3728" width="14.140625" style="6" bestFit="1" customWidth="1"/>
    <col min="3729" max="3729" width="16.7109375" style="6" customWidth="1"/>
    <col min="3730" max="3730" width="16.5703125" style="6" customWidth="1"/>
    <col min="3731" max="3732" width="7.85546875" style="6" bestFit="1" customWidth="1"/>
    <col min="3733" max="3733" width="8" style="6" bestFit="1" customWidth="1"/>
    <col min="3734" max="3735" width="7.85546875" style="6" bestFit="1" customWidth="1"/>
    <col min="3736" max="3736" width="9.7109375" style="6" customWidth="1"/>
    <col min="3737" max="3737" width="12.85546875" style="6" customWidth="1"/>
    <col min="3738" max="3974" width="9.140625" style="6"/>
    <col min="3975" max="3975" width="9" style="6" bestFit="1" customWidth="1"/>
    <col min="3976" max="3976" width="9.85546875" style="6" bestFit="1" customWidth="1"/>
    <col min="3977" max="3977" width="9.140625" style="6" bestFit="1" customWidth="1"/>
    <col min="3978" max="3978" width="16" style="6" bestFit="1" customWidth="1"/>
    <col min="3979" max="3979" width="9" style="6" bestFit="1" customWidth="1"/>
    <col min="3980" max="3980" width="7.85546875" style="6" bestFit="1" customWidth="1"/>
    <col min="3981" max="3981" width="11.7109375" style="6" bestFit="1" customWidth="1"/>
    <col min="3982" max="3982" width="14.28515625" style="6" customWidth="1"/>
    <col min="3983" max="3983" width="11.7109375" style="6" bestFit="1" customWidth="1"/>
    <col min="3984" max="3984" width="14.140625" style="6" bestFit="1" customWidth="1"/>
    <col min="3985" max="3985" width="16.7109375" style="6" customWidth="1"/>
    <col min="3986" max="3986" width="16.5703125" style="6" customWidth="1"/>
    <col min="3987" max="3988" width="7.85546875" style="6" bestFit="1" customWidth="1"/>
    <col min="3989" max="3989" width="8" style="6" bestFit="1" customWidth="1"/>
    <col min="3990" max="3991" width="7.85546875" style="6" bestFit="1" customWidth="1"/>
    <col min="3992" max="3992" width="9.7109375" style="6" customWidth="1"/>
    <col min="3993" max="3993" width="12.85546875" style="6" customWidth="1"/>
    <col min="3994" max="4230" width="9.140625" style="6"/>
    <col min="4231" max="4231" width="9" style="6" bestFit="1" customWidth="1"/>
    <col min="4232" max="4232" width="9.85546875" style="6" bestFit="1" customWidth="1"/>
    <col min="4233" max="4233" width="9.140625" style="6" bestFit="1" customWidth="1"/>
    <col min="4234" max="4234" width="16" style="6" bestFit="1" customWidth="1"/>
    <col min="4235" max="4235" width="9" style="6" bestFit="1" customWidth="1"/>
    <col min="4236" max="4236" width="7.85546875" style="6" bestFit="1" customWidth="1"/>
    <col min="4237" max="4237" width="11.7109375" style="6" bestFit="1" customWidth="1"/>
    <col min="4238" max="4238" width="14.28515625" style="6" customWidth="1"/>
    <col min="4239" max="4239" width="11.7109375" style="6" bestFit="1" customWidth="1"/>
    <col min="4240" max="4240" width="14.140625" style="6" bestFit="1" customWidth="1"/>
    <col min="4241" max="4241" width="16.7109375" style="6" customWidth="1"/>
    <col min="4242" max="4242" width="16.5703125" style="6" customWidth="1"/>
    <col min="4243" max="4244" width="7.85546875" style="6" bestFit="1" customWidth="1"/>
    <col min="4245" max="4245" width="8" style="6" bestFit="1" customWidth="1"/>
    <col min="4246" max="4247" width="7.85546875" style="6" bestFit="1" customWidth="1"/>
    <col min="4248" max="4248" width="9.7109375" style="6" customWidth="1"/>
    <col min="4249" max="4249" width="12.85546875" style="6" customWidth="1"/>
    <col min="4250" max="4486" width="9.140625" style="6"/>
    <col min="4487" max="4487" width="9" style="6" bestFit="1" customWidth="1"/>
    <col min="4488" max="4488" width="9.85546875" style="6" bestFit="1" customWidth="1"/>
    <col min="4489" max="4489" width="9.140625" style="6" bestFit="1" customWidth="1"/>
    <col min="4490" max="4490" width="16" style="6" bestFit="1" customWidth="1"/>
    <col min="4491" max="4491" width="9" style="6" bestFit="1" customWidth="1"/>
    <col min="4492" max="4492" width="7.85546875" style="6" bestFit="1" customWidth="1"/>
    <col min="4493" max="4493" width="11.7109375" style="6" bestFit="1" customWidth="1"/>
    <col min="4494" max="4494" width="14.28515625" style="6" customWidth="1"/>
    <col min="4495" max="4495" width="11.7109375" style="6" bestFit="1" customWidth="1"/>
    <col min="4496" max="4496" width="14.140625" style="6" bestFit="1" customWidth="1"/>
    <col min="4497" max="4497" width="16.7109375" style="6" customWidth="1"/>
    <col min="4498" max="4498" width="16.5703125" style="6" customWidth="1"/>
    <col min="4499" max="4500" width="7.85546875" style="6" bestFit="1" customWidth="1"/>
    <col min="4501" max="4501" width="8" style="6" bestFit="1" customWidth="1"/>
    <col min="4502" max="4503" width="7.85546875" style="6" bestFit="1" customWidth="1"/>
    <col min="4504" max="4504" width="9.7109375" style="6" customWidth="1"/>
    <col min="4505" max="4505" width="12.85546875" style="6" customWidth="1"/>
    <col min="4506" max="4742" width="9.140625" style="6"/>
    <col min="4743" max="4743" width="9" style="6" bestFit="1" customWidth="1"/>
    <col min="4744" max="4744" width="9.85546875" style="6" bestFit="1" customWidth="1"/>
    <col min="4745" max="4745" width="9.140625" style="6" bestFit="1" customWidth="1"/>
    <col min="4746" max="4746" width="16" style="6" bestFit="1" customWidth="1"/>
    <col min="4747" max="4747" width="9" style="6" bestFit="1" customWidth="1"/>
    <col min="4748" max="4748" width="7.85546875" style="6" bestFit="1" customWidth="1"/>
    <col min="4749" max="4749" width="11.7109375" style="6" bestFit="1" customWidth="1"/>
    <col min="4750" max="4750" width="14.28515625" style="6" customWidth="1"/>
    <col min="4751" max="4751" width="11.7109375" style="6" bestFit="1" customWidth="1"/>
    <col min="4752" max="4752" width="14.140625" style="6" bestFit="1" customWidth="1"/>
    <col min="4753" max="4753" width="16.7109375" style="6" customWidth="1"/>
    <col min="4754" max="4754" width="16.5703125" style="6" customWidth="1"/>
    <col min="4755" max="4756" width="7.85546875" style="6" bestFit="1" customWidth="1"/>
    <col min="4757" max="4757" width="8" style="6" bestFit="1" customWidth="1"/>
    <col min="4758" max="4759" width="7.85546875" style="6" bestFit="1" customWidth="1"/>
    <col min="4760" max="4760" width="9.7109375" style="6" customWidth="1"/>
    <col min="4761" max="4761" width="12.85546875" style="6" customWidth="1"/>
    <col min="4762" max="4998" width="9.140625" style="6"/>
    <col min="4999" max="4999" width="9" style="6" bestFit="1" customWidth="1"/>
    <col min="5000" max="5000" width="9.85546875" style="6" bestFit="1" customWidth="1"/>
    <col min="5001" max="5001" width="9.140625" style="6" bestFit="1" customWidth="1"/>
    <col min="5002" max="5002" width="16" style="6" bestFit="1" customWidth="1"/>
    <col min="5003" max="5003" width="9" style="6" bestFit="1" customWidth="1"/>
    <col min="5004" max="5004" width="7.85546875" style="6" bestFit="1" customWidth="1"/>
    <col min="5005" max="5005" width="11.7109375" style="6" bestFit="1" customWidth="1"/>
    <col min="5006" max="5006" width="14.28515625" style="6" customWidth="1"/>
    <col min="5007" max="5007" width="11.7109375" style="6" bestFit="1" customWidth="1"/>
    <col min="5008" max="5008" width="14.140625" style="6" bestFit="1" customWidth="1"/>
    <col min="5009" max="5009" width="16.7109375" style="6" customWidth="1"/>
    <col min="5010" max="5010" width="16.5703125" style="6" customWidth="1"/>
    <col min="5011" max="5012" width="7.85546875" style="6" bestFit="1" customWidth="1"/>
    <col min="5013" max="5013" width="8" style="6" bestFit="1" customWidth="1"/>
    <col min="5014" max="5015" width="7.85546875" style="6" bestFit="1" customWidth="1"/>
    <col min="5016" max="5016" width="9.7109375" style="6" customWidth="1"/>
    <col min="5017" max="5017" width="12.85546875" style="6" customWidth="1"/>
    <col min="5018" max="5254" width="9.140625" style="6"/>
    <col min="5255" max="5255" width="9" style="6" bestFit="1" customWidth="1"/>
    <col min="5256" max="5256" width="9.85546875" style="6" bestFit="1" customWidth="1"/>
    <col min="5257" max="5257" width="9.140625" style="6" bestFit="1" customWidth="1"/>
    <col min="5258" max="5258" width="16" style="6" bestFit="1" customWidth="1"/>
    <col min="5259" max="5259" width="9" style="6" bestFit="1" customWidth="1"/>
    <col min="5260" max="5260" width="7.85546875" style="6" bestFit="1" customWidth="1"/>
    <col min="5261" max="5261" width="11.7109375" style="6" bestFit="1" customWidth="1"/>
    <col min="5262" max="5262" width="14.28515625" style="6" customWidth="1"/>
    <col min="5263" max="5263" width="11.7109375" style="6" bestFit="1" customWidth="1"/>
    <col min="5264" max="5264" width="14.140625" style="6" bestFit="1" customWidth="1"/>
    <col min="5265" max="5265" width="16.7109375" style="6" customWidth="1"/>
    <col min="5266" max="5266" width="16.5703125" style="6" customWidth="1"/>
    <col min="5267" max="5268" width="7.85546875" style="6" bestFit="1" customWidth="1"/>
    <col min="5269" max="5269" width="8" style="6" bestFit="1" customWidth="1"/>
    <col min="5270" max="5271" width="7.85546875" style="6" bestFit="1" customWidth="1"/>
    <col min="5272" max="5272" width="9.7109375" style="6" customWidth="1"/>
    <col min="5273" max="5273" width="12.85546875" style="6" customWidth="1"/>
    <col min="5274" max="5510" width="9.140625" style="6"/>
    <col min="5511" max="5511" width="9" style="6" bestFit="1" customWidth="1"/>
    <col min="5512" max="5512" width="9.85546875" style="6" bestFit="1" customWidth="1"/>
    <col min="5513" max="5513" width="9.140625" style="6" bestFit="1" customWidth="1"/>
    <col min="5514" max="5514" width="16" style="6" bestFit="1" customWidth="1"/>
    <col min="5515" max="5515" width="9" style="6" bestFit="1" customWidth="1"/>
    <col min="5516" max="5516" width="7.85546875" style="6" bestFit="1" customWidth="1"/>
    <col min="5517" max="5517" width="11.7109375" style="6" bestFit="1" customWidth="1"/>
    <col min="5518" max="5518" width="14.28515625" style="6" customWidth="1"/>
    <col min="5519" max="5519" width="11.7109375" style="6" bestFit="1" customWidth="1"/>
    <col min="5520" max="5520" width="14.140625" style="6" bestFit="1" customWidth="1"/>
    <col min="5521" max="5521" width="16.7109375" style="6" customWidth="1"/>
    <col min="5522" max="5522" width="16.5703125" style="6" customWidth="1"/>
    <col min="5523" max="5524" width="7.85546875" style="6" bestFit="1" customWidth="1"/>
    <col min="5525" max="5525" width="8" style="6" bestFit="1" customWidth="1"/>
    <col min="5526" max="5527" width="7.85546875" style="6" bestFit="1" customWidth="1"/>
    <col min="5528" max="5528" width="9.7109375" style="6" customWidth="1"/>
    <col min="5529" max="5529" width="12.85546875" style="6" customWidth="1"/>
    <col min="5530" max="5766" width="9.140625" style="6"/>
    <col min="5767" max="5767" width="9" style="6" bestFit="1" customWidth="1"/>
    <col min="5768" max="5768" width="9.85546875" style="6" bestFit="1" customWidth="1"/>
    <col min="5769" max="5769" width="9.140625" style="6" bestFit="1" customWidth="1"/>
    <col min="5770" max="5770" width="16" style="6" bestFit="1" customWidth="1"/>
    <col min="5771" max="5771" width="9" style="6" bestFit="1" customWidth="1"/>
    <col min="5772" max="5772" width="7.85546875" style="6" bestFit="1" customWidth="1"/>
    <col min="5773" max="5773" width="11.7109375" style="6" bestFit="1" customWidth="1"/>
    <col min="5774" max="5774" width="14.28515625" style="6" customWidth="1"/>
    <col min="5775" max="5775" width="11.7109375" style="6" bestFit="1" customWidth="1"/>
    <col min="5776" max="5776" width="14.140625" style="6" bestFit="1" customWidth="1"/>
    <col min="5777" max="5777" width="16.7109375" style="6" customWidth="1"/>
    <col min="5778" max="5778" width="16.5703125" style="6" customWidth="1"/>
    <col min="5779" max="5780" width="7.85546875" style="6" bestFit="1" customWidth="1"/>
    <col min="5781" max="5781" width="8" style="6" bestFit="1" customWidth="1"/>
    <col min="5782" max="5783" width="7.85546875" style="6" bestFit="1" customWidth="1"/>
    <col min="5784" max="5784" width="9.7109375" style="6" customWidth="1"/>
    <col min="5785" max="5785" width="12.85546875" style="6" customWidth="1"/>
    <col min="5786" max="6022" width="9.140625" style="6"/>
    <col min="6023" max="6023" width="9" style="6" bestFit="1" customWidth="1"/>
    <col min="6024" max="6024" width="9.85546875" style="6" bestFit="1" customWidth="1"/>
    <col min="6025" max="6025" width="9.140625" style="6" bestFit="1" customWidth="1"/>
    <col min="6026" max="6026" width="16" style="6" bestFit="1" customWidth="1"/>
    <col min="6027" max="6027" width="9" style="6" bestFit="1" customWidth="1"/>
    <col min="6028" max="6028" width="7.85546875" style="6" bestFit="1" customWidth="1"/>
    <col min="6029" max="6029" width="11.7109375" style="6" bestFit="1" customWidth="1"/>
    <col min="6030" max="6030" width="14.28515625" style="6" customWidth="1"/>
    <col min="6031" max="6031" width="11.7109375" style="6" bestFit="1" customWidth="1"/>
    <col min="6032" max="6032" width="14.140625" style="6" bestFit="1" customWidth="1"/>
    <col min="6033" max="6033" width="16.7109375" style="6" customWidth="1"/>
    <col min="6034" max="6034" width="16.5703125" style="6" customWidth="1"/>
    <col min="6035" max="6036" width="7.85546875" style="6" bestFit="1" customWidth="1"/>
    <col min="6037" max="6037" width="8" style="6" bestFit="1" customWidth="1"/>
    <col min="6038" max="6039" width="7.85546875" style="6" bestFit="1" customWidth="1"/>
    <col min="6040" max="6040" width="9.7109375" style="6" customWidth="1"/>
    <col min="6041" max="6041" width="12.85546875" style="6" customWidth="1"/>
    <col min="6042" max="6278" width="9.140625" style="6"/>
    <col min="6279" max="6279" width="9" style="6" bestFit="1" customWidth="1"/>
    <col min="6280" max="6280" width="9.85546875" style="6" bestFit="1" customWidth="1"/>
    <col min="6281" max="6281" width="9.140625" style="6" bestFit="1" customWidth="1"/>
    <col min="6282" max="6282" width="16" style="6" bestFit="1" customWidth="1"/>
    <col min="6283" max="6283" width="9" style="6" bestFit="1" customWidth="1"/>
    <col min="6284" max="6284" width="7.85546875" style="6" bestFit="1" customWidth="1"/>
    <col min="6285" max="6285" width="11.7109375" style="6" bestFit="1" customWidth="1"/>
    <col min="6286" max="6286" width="14.28515625" style="6" customWidth="1"/>
    <col min="6287" max="6287" width="11.7109375" style="6" bestFit="1" customWidth="1"/>
    <col min="6288" max="6288" width="14.140625" style="6" bestFit="1" customWidth="1"/>
    <col min="6289" max="6289" width="16.7109375" style="6" customWidth="1"/>
    <col min="6290" max="6290" width="16.5703125" style="6" customWidth="1"/>
    <col min="6291" max="6292" width="7.85546875" style="6" bestFit="1" customWidth="1"/>
    <col min="6293" max="6293" width="8" style="6" bestFit="1" customWidth="1"/>
    <col min="6294" max="6295" width="7.85546875" style="6" bestFit="1" customWidth="1"/>
    <col min="6296" max="6296" width="9.7109375" style="6" customWidth="1"/>
    <col min="6297" max="6297" width="12.85546875" style="6" customWidth="1"/>
    <col min="6298" max="6534" width="9.140625" style="6"/>
    <col min="6535" max="6535" width="9" style="6" bestFit="1" customWidth="1"/>
    <col min="6536" max="6536" width="9.85546875" style="6" bestFit="1" customWidth="1"/>
    <col min="6537" max="6537" width="9.140625" style="6" bestFit="1" customWidth="1"/>
    <col min="6538" max="6538" width="16" style="6" bestFit="1" customWidth="1"/>
    <col min="6539" max="6539" width="9" style="6" bestFit="1" customWidth="1"/>
    <col min="6540" max="6540" width="7.85546875" style="6" bestFit="1" customWidth="1"/>
    <col min="6541" max="6541" width="11.7109375" style="6" bestFit="1" customWidth="1"/>
    <col min="6542" max="6542" width="14.28515625" style="6" customWidth="1"/>
    <col min="6543" max="6543" width="11.7109375" style="6" bestFit="1" customWidth="1"/>
    <col min="6544" max="6544" width="14.140625" style="6" bestFit="1" customWidth="1"/>
    <col min="6545" max="6545" width="16.7109375" style="6" customWidth="1"/>
    <col min="6546" max="6546" width="16.5703125" style="6" customWidth="1"/>
    <col min="6547" max="6548" width="7.85546875" style="6" bestFit="1" customWidth="1"/>
    <col min="6549" max="6549" width="8" style="6" bestFit="1" customWidth="1"/>
    <col min="6550" max="6551" width="7.85546875" style="6" bestFit="1" customWidth="1"/>
    <col min="6552" max="6552" width="9.7109375" style="6" customWidth="1"/>
    <col min="6553" max="6553" width="12.85546875" style="6" customWidth="1"/>
    <col min="6554" max="6790" width="9.140625" style="6"/>
    <col min="6791" max="6791" width="9" style="6" bestFit="1" customWidth="1"/>
    <col min="6792" max="6792" width="9.85546875" style="6" bestFit="1" customWidth="1"/>
    <col min="6793" max="6793" width="9.140625" style="6" bestFit="1" customWidth="1"/>
    <col min="6794" max="6794" width="16" style="6" bestFit="1" customWidth="1"/>
    <col min="6795" max="6795" width="9" style="6" bestFit="1" customWidth="1"/>
    <col min="6796" max="6796" width="7.85546875" style="6" bestFit="1" customWidth="1"/>
    <col min="6797" max="6797" width="11.7109375" style="6" bestFit="1" customWidth="1"/>
    <col min="6798" max="6798" width="14.28515625" style="6" customWidth="1"/>
    <col min="6799" max="6799" width="11.7109375" style="6" bestFit="1" customWidth="1"/>
    <col min="6800" max="6800" width="14.140625" style="6" bestFit="1" customWidth="1"/>
    <col min="6801" max="6801" width="16.7109375" style="6" customWidth="1"/>
    <col min="6802" max="6802" width="16.5703125" style="6" customWidth="1"/>
    <col min="6803" max="6804" width="7.85546875" style="6" bestFit="1" customWidth="1"/>
    <col min="6805" max="6805" width="8" style="6" bestFit="1" customWidth="1"/>
    <col min="6806" max="6807" width="7.85546875" style="6" bestFit="1" customWidth="1"/>
    <col min="6808" max="6808" width="9.7109375" style="6" customWidth="1"/>
    <col min="6809" max="6809" width="12.85546875" style="6" customWidth="1"/>
    <col min="6810" max="7046" width="9.140625" style="6"/>
    <col min="7047" max="7047" width="9" style="6" bestFit="1" customWidth="1"/>
    <col min="7048" max="7048" width="9.85546875" style="6" bestFit="1" customWidth="1"/>
    <col min="7049" max="7049" width="9.140625" style="6" bestFit="1" customWidth="1"/>
    <col min="7050" max="7050" width="16" style="6" bestFit="1" customWidth="1"/>
    <col min="7051" max="7051" width="9" style="6" bestFit="1" customWidth="1"/>
    <col min="7052" max="7052" width="7.85546875" style="6" bestFit="1" customWidth="1"/>
    <col min="7053" max="7053" width="11.7109375" style="6" bestFit="1" customWidth="1"/>
    <col min="7054" max="7054" width="14.28515625" style="6" customWidth="1"/>
    <col min="7055" max="7055" width="11.7109375" style="6" bestFit="1" customWidth="1"/>
    <col min="7056" max="7056" width="14.140625" style="6" bestFit="1" customWidth="1"/>
    <col min="7057" max="7057" width="16.7109375" style="6" customWidth="1"/>
    <col min="7058" max="7058" width="16.5703125" style="6" customWidth="1"/>
    <col min="7059" max="7060" width="7.85546875" style="6" bestFit="1" customWidth="1"/>
    <col min="7061" max="7061" width="8" style="6" bestFit="1" customWidth="1"/>
    <col min="7062" max="7063" width="7.85546875" style="6" bestFit="1" customWidth="1"/>
    <col min="7064" max="7064" width="9.7109375" style="6" customWidth="1"/>
    <col min="7065" max="7065" width="12.85546875" style="6" customWidth="1"/>
    <col min="7066" max="7302" width="9.140625" style="6"/>
    <col min="7303" max="7303" width="9" style="6" bestFit="1" customWidth="1"/>
    <col min="7304" max="7304" width="9.85546875" style="6" bestFit="1" customWidth="1"/>
    <col min="7305" max="7305" width="9.140625" style="6" bestFit="1" customWidth="1"/>
    <col min="7306" max="7306" width="16" style="6" bestFit="1" customWidth="1"/>
    <col min="7307" max="7307" width="9" style="6" bestFit="1" customWidth="1"/>
    <col min="7308" max="7308" width="7.85546875" style="6" bestFit="1" customWidth="1"/>
    <col min="7309" max="7309" width="11.7109375" style="6" bestFit="1" customWidth="1"/>
    <col min="7310" max="7310" width="14.28515625" style="6" customWidth="1"/>
    <col min="7311" max="7311" width="11.7109375" style="6" bestFit="1" customWidth="1"/>
    <col min="7312" max="7312" width="14.140625" style="6" bestFit="1" customWidth="1"/>
    <col min="7313" max="7313" width="16.7109375" style="6" customWidth="1"/>
    <col min="7314" max="7314" width="16.5703125" style="6" customWidth="1"/>
    <col min="7315" max="7316" width="7.85546875" style="6" bestFit="1" customWidth="1"/>
    <col min="7317" max="7317" width="8" style="6" bestFit="1" customWidth="1"/>
    <col min="7318" max="7319" width="7.85546875" style="6" bestFit="1" customWidth="1"/>
    <col min="7320" max="7320" width="9.7109375" style="6" customWidth="1"/>
    <col min="7321" max="7321" width="12.85546875" style="6" customWidth="1"/>
    <col min="7322" max="7558" width="9.140625" style="6"/>
    <col min="7559" max="7559" width="9" style="6" bestFit="1" customWidth="1"/>
    <col min="7560" max="7560" width="9.85546875" style="6" bestFit="1" customWidth="1"/>
    <col min="7561" max="7561" width="9.140625" style="6" bestFit="1" customWidth="1"/>
    <col min="7562" max="7562" width="16" style="6" bestFit="1" customWidth="1"/>
    <col min="7563" max="7563" width="9" style="6" bestFit="1" customWidth="1"/>
    <col min="7564" max="7564" width="7.85546875" style="6" bestFit="1" customWidth="1"/>
    <col min="7565" max="7565" width="11.7109375" style="6" bestFit="1" customWidth="1"/>
    <col min="7566" max="7566" width="14.28515625" style="6" customWidth="1"/>
    <col min="7567" max="7567" width="11.7109375" style="6" bestFit="1" customWidth="1"/>
    <col min="7568" max="7568" width="14.140625" style="6" bestFit="1" customWidth="1"/>
    <col min="7569" max="7569" width="16.7109375" style="6" customWidth="1"/>
    <col min="7570" max="7570" width="16.5703125" style="6" customWidth="1"/>
    <col min="7571" max="7572" width="7.85546875" style="6" bestFit="1" customWidth="1"/>
    <col min="7573" max="7573" width="8" style="6" bestFit="1" customWidth="1"/>
    <col min="7574" max="7575" width="7.85546875" style="6" bestFit="1" customWidth="1"/>
    <col min="7576" max="7576" width="9.7109375" style="6" customWidth="1"/>
    <col min="7577" max="7577" width="12.85546875" style="6" customWidth="1"/>
    <col min="7578" max="7814" width="9.140625" style="6"/>
    <col min="7815" max="7815" width="9" style="6" bestFit="1" customWidth="1"/>
    <col min="7816" max="7816" width="9.85546875" style="6" bestFit="1" customWidth="1"/>
    <col min="7817" max="7817" width="9.140625" style="6" bestFit="1" customWidth="1"/>
    <col min="7818" max="7818" width="16" style="6" bestFit="1" customWidth="1"/>
    <col min="7819" max="7819" width="9" style="6" bestFit="1" customWidth="1"/>
    <col min="7820" max="7820" width="7.85546875" style="6" bestFit="1" customWidth="1"/>
    <col min="7821" max="7821" width="11.7109375" style="6" bestFit="1" customWidth="1"/>
    <col min="7822" max="7822" width="14.28515625" style="6" customWidth="1"/>
    <col min="7823" max="7823" width="11.7109375" style="6" bestFit="1" customWidth="1"/>
    <col min="7824" max="7824" width="14.140625" style="6" bestFit="1" customWidth="1"/>
    <col min="7825" max="7825" width="16.7109375" style="6" customWidth="1"/>
    <col min="7826" max="7826" width="16.5703125" style="6" customWidth="1"/>
    <col min="7827" max="7828" width="7.85546875" style="6" bestFit="1" customWidth="1"/>
    <col min="7829" max="7829" width="8" style="6" bestFit="1" customWidth="1"/>
    <col min="7830" max="7831" width="7.85546875" style="6" bestFit="1" customWidth="1"/>
    <col min="7832" max="7832" width="9.7109375" style="6" customWidth="1"/>
    <col min="7833" max="7833" width="12.85546875" style="6" customWidth="1"/>
    <col min="7834" max="8070" width="9.140625" style="6"/>
    <col min="8071" max="8071" width="9" style="6" bestFit="1" customWidth="1"/>
    <col min="8072" max="8072" width="9.85546875" style="6" bestFit="1" customWidth="1"/>
    <col min="8073" max="8073" width="9.140625" style="6" bestFit="1" customWidth="1"/>
    <col min="8074" max="8074" width="16" style="6" bestFit="1" customWidth="1"/>
    <col min="8075" max="8075" width="9" style="6" bestFit="1" customWidth="1"/>
    <col min="8076" max="8076" width="7.85546875" style="6" bestFit="1" customWidth="1"/>
    <col min="8077" max="8077" width="11.7109375" style="6" bestFit="1" customWidth="1"/>
    <col min="8078" max="8078" width="14.28515625" style="6" customWidth="1"/>
    <col min="8079" max="8079" width="11.7109375" style="6" bestFit="1" customWidth="1"/>
    <col min="8080" max="8080" width="14.140625" style="6" bestFit="1" customWidth="1"/>
    <col min="8081" max="8081" width="16.7109375" style="6" customWidth="1"/>
    <col min="8082" max="8082" width="16.5703125" style="6" customWidth="1"/>
    <col min="8083" max="8084" width="7.85546875" style="6" bestFit="1" customWidth="1"/>
    <col min="8085" max="8085" width="8" style="6" bestFit="1" customWidth="1"/>
    <col min="8086" max="8087" width="7.85546875" style="6" bestFit="1" customWidth="1"/>
    <col min="8088" max="8088" width="9.7109375" style="6" customWidth="1"/>
    <col min="8089" max="8089" width="12.85546875" style="6" customWidth="1"/>
    <col min="8090" max="8326" width="9.140625" style="6"/>
    <col min="8327" max="8327" width="9" style="6" bestFit="1" customWidth="1"/>
    <col min="8328" max="8328" width="9.85546875" style="6" bestFit="1" customWidth="1"/>
    <col min="8329" max="8329" width="9.140625" style="6" bestFit="1" customWidth="1"/>
    <col min="8330" max="8330" width="16" style="6" bestFit="1" customWidth="1"/>
    <col min="8331" max="8331" width="9" style="6" bestFit="1" customWidth="1"/>
    <col min="8332" max="8332" width="7.85546875" style="6" bestFit="1" customWidth="1"/>
    <col min="8333" max="8333" width="11.7109375" style="6" bestFit="1" customWidth="1"/>
    <col min="8334" max="8334" width="14.28515625" style="6" customWidth="1"/>
    <col min="8335" max="8335" width="11.7109375" style="6" bestFit="1" customWidth="1"/>
    <col min="8336" max="8336" width="14.140625" style="6" bestFit="1" customWidth="1"/>
    <col min="8337" max="8337" width="16.7109375" style="6" customWidth="1"/>
    <col min="8338" max="8338" width="16.5703125" style="6" customWidth="1"/>
    <col min="8339" max="8340" width="7.85546875" style="6" bestFit="1" customWidth="1"/>
    <col min="8341" max="8341" width="8" style="6" bestFit="1" customWidth="1"/>
    <col min="8342" max="8343" width="7.85546875" style="6" bestFit="1" customWidth="1"/>
    <col min="8344" max="8344" width="9.7109375" style="6" customWidth="1"/>
    <col min="8345" max="8345" width="12.85546875" style="6" customWidth="1"/>
    <col min="8346" max="8582" width="9.140625" style="6"/>
    <col min="8583" max="8583" width="9" style="6" bestFit="1" customWidth="1"/>
    <col min="8584" max="8584" width="9.85546875" style="6" bestFit="1" customWidth="1"/>
    <col min="8585" max="8585" width="9.140625" style="6" bestFit="1" customWidth="1"/>
    <col min="8586" max="8586" width="16" style="6" bestFit="1" customWidth="1"/>
    <col min="8587" max="8587" width="9" style="6" bestFit="1" customWidth="1"/>
    <col min="8588" max="8588" width="7.85546875" style="6" bestFit="1" customWidth="1"/>
    <col min="8589" max="8589" width="11.7109375" style="6" bestFit="1" customWidth="1"/>
    <col min="8590" max="8590" width="14.28515625" style="6" customWidth="1"/>
    <col min="8591" max="8591" width="11.7109375" style="6" bestFit="1" customWidth="1"/>
    <col min="8592" max="8592" width="14.140625" style="6" bestFit="1" customWidth="1"/>
    <col min="8593" max="8593" width="16.7109375" style="6" customWidth="1"/>
    <col min="8594" max="8594" width="16.5703125" style="6" customWidth="1"/>
    <col min="8595" max="8596" width="7.85546875" style="6" bestFit="1" customWidth="1"/>
    <col min="8597" max="8597" width="8" style="6" bestFit="1" customWidth="1"/>
    <col min="8598" max="8599" width="7.85546875" style="6" bestFit="1" customWidth="1"/>
    <col min="8600" max="8600" width="9.7109375" style="6" customWidth="1"/>
    <col min="8601" max="8601" width="12.85546875" style="6" customWidth="1"/>
    <col min="8602" max="8838" width="9.140625" style="6"/>
    <col min="8839" max="8839" width="9" style="6" bestFit="1" customWidth="1"/>
    <col min="8840" max="8840" width="9.85546875" style="6" bestFit="1" customWidth="1"/>
    <col min="8841" max="8841" width="9.140625" style="6" bestFit="1" customWidth="1"/>
    <col min="8842" max="8842" width="16" style="6" bestFit="1" customWidth="1"/>
    <col min="8843" max="8843" width="9" style="6" bestFit="1" customWidth="1"/>
    <col min="8844" max="8844" width="7.85546875" style="6" bestFit="1" customWidth="1"/>
    <col min="8845" max="8845" width="11.7109375" style="6" bestFit="1" customWidth="1"/>
    <col min="8846" max="8846" width="14.28515625" style="6" customWidth="1"/>
    <col min="8847" max="8847" width="11.7109375" style="6" bestFit="1" customWidth="1"/>
    <col min="8848" max="8848" width="14.140625" style="6" bestFit="1" customWidth="1"/>
    <col min="8849" max="8849" width="16.7109375" style="6" customWidth="1"/>
    <col min="8850" max="8850" width="16.5703125" style="6" customWidth="1"/>
    <col min="8851" max="8852" width="7.85546875" style="6" bestFit="1" customWidth="1"/>
    <col min="8853" max="8853" width="8" style="6" bestFit="1" customWidth="1"/>
    <col min="8854" max="8855" width="7.85546875" style="6" bestFit="1" customWidth="1"/>
    <col min="8856" max="8856" width="9.7109375" style="6" customWidth="1"/>
    <col min="8857" max="8857" width="12.85546875" style="6" customWidth="1"/>
    <col min="8858" max="9094" width="9.140625" style="6"/>
    <col min="9095" max="9095" width="9" style="6" bestFit="1" customWidth="1"/>
    <col min="9096" max="9096" width="9.85546875" style="6" bestFit="1" customWidth="1"/>
    <col min="9097" max="9097" width="9.140625" style="6" bestFit="1" customWidth="1"/>
    <col min="9098" max="9098" width="16" style="6" bestFit="1" customWidth="1"/>
    <col min="9099" max="9099" width="9" style="6" bestFit="1" customWidth="1"/>
    <col min="9100" max="9100" width="7.85546875" style="6" bestFit="1" customWidth="1"/>
    <col min="9101" max="9101" width="11.7109375" style="6" bestFit="1" customWidth="1"/>
    <col min="9102" max="9102" width="14.28515625" style="6" customWidth="1"/>
    <col min="9103" max="9103" width="11.7109375" style="6" bestFit="1" customWidth="1"/>
    <col min="9104" max="9104" width="14.140625" style="6" bestFit="1" customWidth="1"/>
    <col min="9105" max="9105" width="16.7109375" style="6" customWidth="1"/>
    <col min="9106" max="9106" width="16.5703125" style="6" customWidth="1"/>
    <col min="9107" max="9108" width="7.85546875" style="6" bestFit="1" customWidth="1"/>
    <col min="9109" max="9109" width="8" style="6" bestFit="1" customWidth="1"/>
    <col min="9110" max="9111" width="7.85546875" style="6" bestFit="1" customWidth="1"/>
    <col min="9112" max="9112" width="9.7109375" style="6" customWidth="1"/>
    <col min="9113" max="9113" width="12.85546875" style="6" customWidth="1"/>
    <col min="9114" max="9350" width="9.140625" style="6"/>
    <col min="9351" max="9351" width="9" style="6" bestFit="1" customWidth="1"/>
    <col min="9352" max="9352" width="9.85546875" style="6" bestFit="1" customWidth="1"/>
    <col min="9353" max="9353" width="9.140625" style="6" bestFit="1" customWidth="1"/>
    <col min="9354" max="9354" width="16" style="6" bestFit="1" customWidth="1"/>
    <col min="9355" max="9355" width="9" style="6" bestFit="1" customWidth="1"/>
    <col min="9356" max="9356" width="7.85546875" style="6" bestFit="1" customWidth="1"/>
    <col min="9357" max="9357" width="11.7109375" style="6" bestFit="1" customWidth="1"/>
    <col min="9358" max="9358" width="14.28515625" style="6" customWidth="1"/>
    <col min="9359" max="9359" width="11.7109375" style="6" bestFit="1" customWidth="1"/>
    <col min="9360" max="9360" width="14.140625" style="6" bestFit="1" customWidth="1"/>
    <col min="9361" max="9361" width="16.7109375" style="6" customWidth="1"/>
    <col min="9362" max="9362" width="16.5703125" style="6" customWidth="1"/>
    <col min="9363" max="9364" width="7.85546875" style="6" bestFit="1" customWidth="1"/>
    <col min="9365" max="9365" width="8" style="6" bestFit="1" customWidth="1"/>
    <col min="9366" max="9367" width="7.85546875" style="6" bestFit="1" customWidth="1"/>
    <col min="9368" max="9368" width="9.7109375" style="6" customWidth="1"/>
    <col min="9369" max="9369" width="12.85546875" style="6" customWidth="1"/>
    <col min="9370" max="9606" width="9.140625" style="6"/>
    <col min="9607" max="9607" width="9" style="6" bestFit="1" customWidth="1"/>
    <col min="9608" max="9608" width="9.85546875" style="6" bestFit="1" customWidth="1"/>
    <col min="9609" max="9609" width="9.140625" style="6" bestFit="1" customWidth="1"/>
    <col min="9610" max="9610" width="16" style="6" bestFit="1" customWidth="1"/>
    <col min="9611" max="9611" width="9" style="6" bestFit="1" customWidth="1"/>
    <col min="9612" max="9612" width="7.85546875" style="6" bestFit="1" customWidth="1"/>
    <col min="9613" max="9613" width="11.7109375" style="6" bestFit="1" customWidth="1"/>
    <col min="9614" max="9614" width="14.28515625" style="6" customWidth="1"/>
    <col min="9615" max="9615" width="11.7109375" style="6" bestFit="1" customWidth="1"/>
    <col min="9616" max="9616" width="14.140625" style="6" bestFit="1" customWidth="1"/>
    <col min="9617" max="9617" width="16.7109375" style="6" customWidth="1"/>
    <col min="9618" max="9618" width="16.5703125" style="6" customWidth="1"/>
    <col min="9619" max="9620" width="7.85546875" style="6" bestFit="1" customWidth="1"/>
    <col min="9621" max="9621" width="8" style="6" bestFit="1" customWidth="1"/>
    <col min="9622" max="9623" width="7.85546875" style="6" bestFit="1" customWidth="1"/>
    <col min="9624" max="9624" width="9.7109375" style="6" customWidth="1"/>
    <col min="9625" max="9625" width="12.85546875" style="6" customWidth="1"/>
    <col min="9626" max="9862" width="9.140625" style="6"/>
    <col min="9863" max="9863" width="9" style="6" bestFit="1" customWidth="1"/>
    <col min="9864" max="9864" width="9.85546875" style="6" bestFit="1" customWidth="1"/>
    <col min="9865" max="9865" width="9.140625" style="6" bestFit="1" customWidth="1"/>
    <col min="9866" max="9866" width="16" style="6" bestFit="1" customWidth="1"/>
    <col min="9867" max="9867" width="9" style="6" bestFit="1" customWidth="1"/>
    <col min="9868" max="9868" width="7.85546875" style="6" bestFit="1" customWidth="1"/>
    <col min="9869" max="9869" width="11.7109375" style="6" bestFit="1" customWidth="1"/>
    <col min="9870" max="9870" width="14.28515625" style="6" customWidth="1"/>
    <col min="9871" max="9871" width="11.7109375" style="6" bestFit="1" customWidth="1"/>
    <col min="9872" max="9872" width="14.140625" style="6" bestFit="1" customWidth="1"/>
    <col min="9873" max="9873" width="16.7109375" style="6" customWidth="1"/>
    <col min="9874" max="9874" width="16.5703125" style="6" customWidth="1"/>
    <col min="9875" max="9876" width="7.85546875" style="6" bestFit="1" customWidth="1"/>
    <col min="9877" max="9877" width="8" style="6" bestFit="1" customWidth="1"/>
    <col min="9878" max="9879" width="7.85546875" style="6" bestFit="1" customWidth="1"/>
    <col min="9880" max="9880" width="9.7109375" style="6" customWidth="1"/>
    <col min="9881" max="9881" width="12.85546875" style="6" customWidth="1"/>
    <col min="9882" max="10118" width="9.140625" style="6"/>
    <col min="10119" max="10119" width="9" style="6" bestFit="1" customWidth="1"/>
    <col min="10120" max="10120" width="9.85546875" style="6" bestFit="1" customWidth="1"/>
    <col min="10121" max="10121" width="9.140625" style="6" bestFit="1" customWidth="1"/>
    <col min="10122" max="10122" width="16" style="6" bestFit="1" customWidth="1"/>
    <col min="10123" max="10123" width="9" style="6" bestFit="1" customWidth="1"/>
    <col min="10124" max="10124" width="7.85546875" style="6" bestFit="1" customWidth="1"/>
    <col min="10125" max="10125" width="11.7109375" style="6" bestFit="1" customWidth="1"/>
    <col min="10126" max="10126" width="14.28515625" style="6" customWidth="1"/>
    <col min="10127" max="10127" width="11.7109375" style="6" bestFit="1" customWidth="1"/>
    <col min="10128" max="10128" width="14.140625" style="6" bestFit="1" customWidth="1"/>
    <col min="10129" max="10129" width="16.7109375" style="6" customWidth="1"/>
    <col min="10130" max="10130" width="16.5703125" style="6" customWidth="1"/>
    <col min="10131" max="10132" width="7.85546875" style="6" bestFit="1" customWidth="1"/>
    <col min="10133" max="10133" width="8" style="6" bestFit="1" customWidth="1"/>
    <col min="10134" max="10135" width="7.85546875" style="6" bestFit="1" customWidth="1"/>
    <col min="10136" max="10136" width="9.7109375" style="6" customWidth="1"/>
    <col min="10137" max="10137" width="12.85546875" style="6" customWidth="1"/>
    <col min="10138" max="10374" width="9.140625" style="6"/>
    <col min="10375" max="10375" width="9" style="6" bestFit="1" customWidth="1"/>
    <col min="10376" max="10376" width="9.85546875" style="6" bestFit="1" customWidth="1"/>
    <col min="10377" max="10377" width="9.140625" style="6" bestFit="1" customWidth="1"/>
    <col min="10378" max="10378" width="16" style="6" bestFit="1" customWidth="1"/>
    <col min="10379" max="10379" width="9" style="6" bestFit="1" customWidth="1"/>
    <col min="10380" max="10380" width="7.85546875" style="6" bestFit="1" customWidth="1"/>
    <col min="10381" max="10381" width="11.7109375" style="6" bestFit="1" customWidth="1"/>
    <col min="10382" max="10382" width="14.28515625" style="6" customWidth="1"/>
    <col min="10383" max="10383" width="11.7109375" style="6" bestFit="1" customWidth="1"/>
    <col min="10384" max="10384" width="14.140625" style="6" bestFit="1" customWidth="1"/>
    <col min="10385" max="10385" width="16.7109375" style="6" customWidth="1"/>
    <col min="10386" max="10386" width="16.5703125" style="6" customWidth="1"/>
    <col min="10387" max="10388" width="7.85546875" style="6" bestFit="1" customWidth="1"/>
    <col min="10389" max="10389" width="8" style="6" bestFit="1" customWidth="1"/>
    <col min="10390" max="10391" width="7.85546875" style="6" bestFit="1" customWidth="1"/>
    <col min="10392" max="10392" width="9.7109375" style="6" customWidth="1"/>
    <col min="10393" max="10393" width="12.85546875" style="6" customWidth="1"/>
    <col min="10394" max="10630" width="9.140625" style="6"/>
    <col min="10631" max="10631" width="9" style="6" bestFit="1" customWidth="1"/>
    <col min="10632" max="10632" width="9.85546875" style="6" bestFit="1" customWidth="1"/>
    <col min="10633" max="10633" width="9.140625" style="6" bestFit="1" customWidth="1"/>
    <col min="10634" max="10634" width="16" style="6" bestFit="1" customWidth="1"/>
    <col min="10635" max="10635" width="9" style="6" bestFit="1" customWidth="1"/>
    <col min="10636" max="10636" width="7.85546875" style="6" bestFit="1" customWidth="1"/>
    <col min="10637" max="10637" width="11.7109375" style="6" bestFit="1" customWidth="1"/>
    <col min="10638" max="10638" width="14.28515625" style="6" customWidth="1"/>
    <col min="10639" max="10639" width="11.7109375" style="6" bestFit="1" customWidth="1"/>
    <col min="10640" max="10640" width="14.140625" style="6" bestFit="1" customWidth="1"/>
    <col min="10641" max="10641" width="16.7109375" style="6" customWidth="1"/>
    <col min="10642" max="10642" width="16.5703125" style="6" customWidth="1"/>
    <col min="10643" max="10644" width="7.85546875" style="6" bestFit="1" customWidth="1"/>
    <col min="10645" max="10645" width="8" style="6" bestFit="1" customWidth="1"/>
    <col min="10646" max="10647" width="7.85546875" style="6" bestFit="1" customWidth="1"/>
    <col min="10648" max="10648" width="9.7109375" style="6" customWidth="1"/>
    <col min="10649" max="10649" width="12.85546875" style="6" customWidth="1"/>
    <col min="10650" max="10886" width="9.140625" style="6"/>
    <col min="10887" max="10887" width="9" style="6" bestFit="1" customWidth="1"/>
    <col min="10888" max="10888" width="9.85546875" style="6" bestFit="1" customWidth="1"/>
    <col min="10889" max="10889" width="9.140625" style="6" bestFit="1" customWidth="1"/>
    <col min="10890" max="10890" width="16" style="6" bestFit="1" customWidth="1"/>
    <col min="10891" max="10891" width="9" style="6" bestFit="1" customWidth="1"/>
    <col min="10892" max="10892" width="7.85546875" style="6" bestFit="1" customWidth="1"/>
    <col min="10893" max="10893" width="11.7109375" style="6" bestFit="1" customWidth="1"/>
    <col min="10894" max="10894" width="14.28515625" style="6" customWidth="1"/>
    <col min="10895" max="10895" width="11.7109375" style="6" bestFit="1" customWidth="1"/>
    <col min="10896" max="10896" width="14.140625" style="6" bestFit="1" customWidth="1"/>
    <col min="10897" max="10897" width="16.7109375" style="6" customWidth="1"/>
    <col min="10898" max="10898" width="16.5703125" style="6" customWidth="1"/>
    <col min="10899" max="10900" width="7.85546875" style="6" bestFit="1" customWidth="1"/>
    <col min="10901" max="10901" width="8" style="6" bestFit="1" customWidth="1"/>
    <col min="10902" max="10903" width="7.85546875" style="6" bestFit="1" customWidth="1"/>
    <col min="10904" max="10904" width="9.7109375" style="6" customWidth="1"/>
    <col min="10905" max="10905" width="12.85546875" style="6" customWidth="1"/>
    <col min="10906" max="11142" width="9.140625" style="6"/>
    <col min="11143" max="11143" width="9" style="6" bestFit="1" customWidth="1"/>
    <col min="11144" max="11144" width="9.85546875" style="6" bestFit="1" customWidth="1"/>
    <col min="11145" max="11145" width="9.140625" style="6" bestFit="1" customWidth="1"/>
    <col min="11146" max="11146" width="16" style="6" bestFit="1" customWidth="1"/>
    <col min="11147" max="11147" width="9" style="6" bestFit="1" customWidth="1"/>
    <col min="11148" max="11148" width="7.85546875" style="6" bestFit="1" customWidth="1"/>
    <col min="11149" max="11149" width="11.7109375" style="6" bestFit="1" customWidth="1"/>
    <col min="11150" max="11150" width="14.28515625" style="6" customWidth="1"/>
    <col min="11151" max="11151" width="11.7109375" style="6" bestFit="1" customWidth="1"/>
    <col min="11152" max="11152" width="14.140625" style="6" bestFit="1" customWidth="1"/>
    <col min="11153" max="11153" width="16.7109375" style="6" customWidth="1"/>
    <col min="11154" max="11154" width="16.5703125" style="6" customWidth="1"/>
    <col min="11155" max="11156" width="7.85546875" style="6" bestFit="1" customWidth="1"/>
    <col min="11157" max="11157" width="8" style="6" bestFit="1" customWidth="1"/>
    <col min="11158" max="11159" width="7.85546875" style="6" bestFit="1" customWidth="1"/>
    <col min="11160" max="11160" width="9.7109375" style="6" customWidth="1"/>
    <col min="11161" max="11161" width="12.85546875" style="6" customWidth="1"/>
    <col min="11162" max="11398" width="9.140625" style="6"/>
    <col min="11399" max="11399" width="9" style="6" bestFit="1" customWidth="1"/>
    <col min="11400" max="11400" width="9.85546875" style="6" bestFit="1" customWidth="1"/>
    <col min="11401" max="11401" width="9.140625" style="6" bestFit="1" customWidth="1"/>
    <col min="11402" max="11402" width="16" style="6" bestFit="1" customWidth="1"/>
    <col min="11403" max="11403" width="9" style="6" bestFit="1" customWidth="1"/>
    <col min="11404" max="11404" width="7.85546875" style="6" bestFit="1" customWidth="1"/>
    <col min="11405" max="11405" width="11.7109375" style="6" bestFit="1" customWidth="1"/>
    <col min="11406" max="11406" width="14.28515625" style="6" customWidth="1"/>
    <col min="11407" max="11407" width="11.7109375" style="6" bestFit="1" customWidth="1"/>
    <col min="11408" max="11408" width="14.140625" style="6" bestFit="1" customWidth="1"/>
    <col min="11409" max="11409" width="16.7109375" style="6" customWidth="1"/>
    <col min="11410" max="11410" width="16.5703125" style="6" customWidth="1"/>
    <col min="11411" max="11412" width="7.85546875" style="6" bestFit="1" customWidth="1"/>
    <col min="11413" max="11413" width="8" style="6" bestFit="1" customWidth="1"/>
    <col min="11414" max="11415" width="7.85546875" style="6" bestFit="1" customWidth="1"/>
    <col min="11416" max="11416" width="9.7109375" style="6" customWidth="1"/>
    <col min="11417" max="11417" width="12.85546875" style="6" customWidth="1"/>
    <col min="11418" max="11654" width="9.140625" style="6"/>
    <col min="11655" max="11655" width="9" style="6" bestFit="1" customWidth="1"/>
    <col min="11656" max="11656" width="9.85546875" style="6" bestFit="1" customWidth="1"/>
    <col min="11657" max="11657" width="9.140625" style="6" bestFit="1" customWidth="1"/>
    <col min="11658" max="11658" width="16" style="6" bestFit="1" customWidth="1"/>
    <col min="11659" max="11659" width="9" style="6" bestFit="1" customWidth="1"/>
    <col min="11660" max="11660" width="7.85546875" style="6" bestFit="1" customWidth="1"/>
    <col min="11661" max="11661" width="11.7109375" style="6" bestFit="1" customWidth="1"/>
    <col min="11662" max="11662" width="14.28515625" style="6" customWidth="1"/>
    <col min="11663" max="11663" width="11.7109375" style="6" bestFit="1" customWidth="1"/>
    <col min="11664" max="11664" width="14.140625" style="6" bestFit="1" customWidth="1"/>
    <col min="11665" max="11665" width="16.7109375" style="6" customWidth="1"/>
    <col min="11666" max="11666" width="16.5703125" style="6" customWidth="1"/>
    <col min="11667" max="11668" width="7.85546875" style="6" bestFit="1" customWidth="1"/>
    <col min="11669" max="11669" width="8" style="6" bestFit="1" customWidth="1"/>
    <col min="11670" max="11671" width="7.85546875" style="6" bestFit="1" customWidth="1"/>
    <col min="11672" max="11672" width="9.7109375" style="6" customWidth="1"/>
    <col min="11673" max="11673" width="12.85546875" style="6" customWidth="1"/>
    <col min="11674" max="11910" width="9.140625" style="6"/>
    <col min="11911" max="11911" width="9" style="6" bestFit="1" customWidth="1"/>
    <col min="11912" max="11912" width="9.85546875" style="6" bestFit="1" customWidth="1"/>
    <col min="11913" max="11913" width="9.140625" style="6" bestFit="1" customWidth="1"/>
    <col min="11914" max="11914" width="16" style="6" bestFit="1" customWidth="1"/>
    <col min="11915" max="11915" width="9" style="6" bestFit="1" customWidth="1"/>
    <col min="11916" max="11916" width="7.85546875" style="6" bestFit="1" customWidth="1"/>
    <col min="11917" max="11917" width="11.7109375" style="6" bestFit="1" customWidth="1"/>
    <col min="11918" max="11918" width="14.28515625" style="6" customWidth="1"/>
    <col min="11919" max="11919" width="11.7109375" style="6" bestFit="1" customWidth="1"/>
    <col min="11920" max="11920" width="14.140625" style="6" bestFit="1" customWidth="1"/>
    <col min="11921" max="11921" width="16.7109375" style="6" customWidth="1"/>
    <col min="11922" max="11922" width="16.5703125" style="6" customWidth="1"/>
    <col min="11923" max="11924" width="7.85546875" style="6" bestFit="1" customWidth="1"/>
    <col min="11925" max="11925" width="8" style="6" bestFit="1" customWidth="1"/>
    <col min="11926" max="11927" width="7.85546875" style="6" bestFit="1" customWidth="1"/>
    <col min="11928" max="11928" width="9.7109375" style="6" customWidth="1"/>
    <col min="11929" max="11929" width="12.85546875" style="6" customWidth="1"/>
    <col min="11930" max="12166" width="9.140625" style="6"/>
    <col min="12167" max="12167" width="9" style="6" bestFit="1" customWidth="1"/>
    <col min="12168" max="12168" width="9.85546875" style="6" bestFit="1" customWidth="1"/>
    <col min="12169" max="12169" width="9.140625" style="6" bestFit="1" customWidth="1"/>
    <col min="12170" max="12170" width="16" style="6" bestFit="1" customWidth="1"/>
    <col min="12171" max="12171" width="9" style="6" bestFit="1" customWidth="1"/>
    <col min="12172" max="12172" width="7.85546875" style="6" bestFit="1" customWidth="1"/>
    <col min="12173" max="12173" width="11.7109375" style="6" bestFit="1" customWidth="1"/>
    <col min="12174" max="12174" width="14.28515625" style="6" customWidth="1"/>
    <col min="12175" max="12175" width="11.7109375" style="6" bestFit="1" customWidth="1"/>
    <col min="12176" max="12176" width="14.140625" style="6" bestFit="1" customWidth="1"/>
    <col min="12177" max="12177" width="16.7109375" style="6" customWidth="1"/>
    <col min="12178" max="12178" width="16.5703125" style="6" customWidth="1"/>
    <col min="12179" max="12180" width="7.85546875" style="6" bestFit="1" customWidth="1"/>
    <col min="12181" max="12181" width="8" style="6" bestFit="1" customWidth="1"/>
    <col min="12182" max="12183" width="7.85546875" style="6" bestFit="1" customWidth="1"/>
    <col min="12184" max="12184" width="9.7109375" style="6" customWidth="1"/>
    <col min="12185" max="12185" width="12.85546875" style="6" customWidth="1"/>
    <col min="12186" max="12422" width="9.140625" style="6"/>
    <col min="12423" max="12423" width="9" style="6" bestFit="1" customWidth="1"/>
    <col min="12424" max="12424" width="9.85546875" style="6" bestFit="1" customWidth="1"/>
    <col min="12425" max="12425" width="9.140625" style="6" bestFit="1" customWidth="1"/>
    <col min="12426" max="12426" width="16" style="6" bestFit="1" customWidth="1"/>
    <col min="12427" max="12427" width="9" style="6" bestFit="1" customWidth="1"/>
    <col min="12428" max="12428" width="7.85546875" style="6" bestFit="1" customWidth="1"/>
    <col min="12429" max="12429" width="11.7109375" style="6" bestFit="1" customWidth="1"/>
    <col min="12430" max="12430" width="14.28515625" style="6" customWidth="1"/>
    <col min="12431" max="12431" width="11.7109375" style="6" bestFit="1" customWidth="1"/>
    <col min="12432" max="12432" width="14.140625" style="6" bestFit="1" customWidth="1"/>
    <col min="12433" max="12433" width="16.7109375" style="6" customWidth="1"/>
    <col min="12434" max="12434" width="16.5703125" style="6" customWidth="1"/>
    <col min="12435" max="12436" width="7.85546875" style="6" bestFit="1" customWidth="1"/>
    <col min="12437" max="12437" width="8" style="6" bestFit="1" customWidth="1"/>
    <col min="12438" max="12439" width="7.85546875" style="6" bestFit="1" customWidth="1"/>
    <col min="12440" max="12440" width="9.7109375" style="6" customWidth="1"/>
    <col min="12441" max="12441" width="12.85546875" style="6" customWidth="1"/>
    <col min="12442" max="12678" width="9.140625" style="6"/>
    <col min="12679" max="12679" width="9" style="6" bestFit="1" customWidth="1"/>
    <col min="12680" max="12680" width="9.85546875" style="6" bestFit="1" customWidth="1"/>
    <col min="12681" max="12681" width="9.140625" style="6" bestFit="1" customWidth="1"/>
    <col min="12682" max="12682" width="16" style="6" bestFit="1" customWidth="1"/>
    <col min="12683" max="12683" width="9" style="6" bestFit="1" customWidth="1"/>
    <col min="12684" max="12684" width="7.85546875" style="6" bestFit="1" customWidth="1"/>
    <col min="12685" max="12685" width="11.7109375" style="6" bestFit="1" customWidth="1"/>
    <col min="12686" max="12686" width="14.28515625" style="6" customWidth="1"/>
    <col min="12687" max="12687" width="11.7109375" style="6" bestFit="1" customWidth="1"/>
    <col min="12688" max="12688" width="14.140625" style="6" bestFit="1" customWidth="1"/>
    <col min="12689" max="12689" width="16.7109375" style="6" customWidth="1"/>
    <col min="12690" max="12690" width="16.5703125" style="6" customWidth="1"/>
    <col min="12691" max="12692" width="7.85546875" style="6" bestFit="1" customWidth="1"/>
    <col min="12693" max="12693" width="8" style="6" bestFit="1" customWidth="1"/>
    <col min="12694" max="12695" width="7.85546875" style="6" bestFit="1" customWidth="1"/>
    <col min="12696" max="12696" width="9.7109375" style="6" customWidth="1"/>
    <col min="12697" max="12697" width="12.85546875" style="6" customWidth="1"/>
    <col min="12698" max="12934" width="9.140625" style="6"/>
    <col min="12935" max="12935" width="9" style="6" bestFit="1" customWidth="1"/>
    <col min="12936" max="12936" width="9.85546875" style="6" bestFit="1" customWidth="1"/>
    <col min="12937" max="12937" width="9.140625" style="6" bestFit="1" customWidth="1"/>
    <col min="12938" max="12938" width="16" style="6" bestFit="1" customWidth="1"/>
    <col min="12939" max="12939" width="9" style="6" bestFit="1" customWidth="1"/>
    <col min="12940" max="12940" width="7.85546875" style="6" bestFit="1" customWidth="1"/>
    <col min="12941" max="12941" width="11.7109375" style="6" bestFit="1" customWidth="1"/>
    <col min="12942" max="12942" width="14.28515625" style="6" customWidth="1"/>
    <col min="12943" max="12943" width="11.7109375" style="6" bestFit="1" customWidth="1"/>
    <col min="12944" max="12944" width="14.140625" style="6" bestFit="1" customWidth="1"/>
    <col min="12945" max="12945" width="16.7109375" style="6" customWidth="1"/>
    <col min="12946" max="12946" width="16.5703125" style="6" customWidth="1"/>
    <col min="12947" max="12948" width="7.85546875" style="6" bestFit="1" customWidth="1"/>
    <col min="12949" max="12949" width="8" style="6" bestFit="1" customWidth="1"/>
    <col min="12950" max="12951" width="7.85546875" style="6" bestFit="1" customWidth="1"/>
    <col min="12952" max="12952" width="9.7109375" style="6" customWidth="1"/>
    <col min="12953" max="12953" width="12.85546875" style="6" customWidth="1"/>
    <col min="12954" max="13190" width="9.140625" style="6"/>
    <col min="13191" max="13191" width="9" style="6" bestFit="1" customWidth="1"/>
    <col min="13192" max="13192" width="9.85546875" style="6" bestFit="1" customWidth="1"/>
    <col min="13193" max="13193" width="9.140625" style="6" bestFit="1" customWidth="1"/>
    <col min="13194" max="13194" width="16" style="6" bestFit="1" customWidth="1"/>
    <col min="13195" max="13195" width="9" style="6" bestFit="1" customWidth="1"/>
    <col min="13196" max="13196" width="7.85546875" style="6" bestFit="1" customWidth="1"/>
    <col min="13197" max="13197" width="11.7109375" style="6" bestFit="1" customWidth="1"/>
    <col min="13198" max="13198" width="14.28515625" style="6" customWidth="1"/>
    <col min="13199" max="13199" width="11.7109375" style="6" bestFit="1" customWidth="1"/>
    <col min="13200" max="13200" width="14.140625" style="6" bestFit="1" customWidth="1"/>
    <col min="13201" max="13201" width="16.7109375" style="6" customWidth="1"/>
    <col min="13202" max="13202" width="16.5703125" style="6" customWidth="1"/>
    <col min="13203" max="13204" width="7.85546875" style="6" bestFit="1" customWidth="1"/>
    <col min="13205" max="13205" width="8" style="6" bestFit="1" customWidth="1"/>
    <col min="13206" max="13207" width="7.85546875" style="6" bestFit="1" customWidth="1"/>
    <col min="13208" max="13208" width="9.7109375" style="6" customWidth="1"/>
    <col min="13209" max="13209" width="12.85546875" style="6" customWidth="1"/>
    <col min="13210" max="13446" width="9.140625" style="6"/>
    <col min="13447" max="13447" width="9" style="6" bestFit="1" customWidth="1"/>
    <col min="13448" max="13448" width="9.85546875" style="6" bestFit="1" customWidth="1"/>
    <col min="13449" max="13449" width="9.140625" style="6" bestFit="1" customWidth="1"/>
    <col min="13450" max="13450" width="16" style="6" bestFit="1" customWidth="1"/>
    <col min="13451" max="13451" width="9" style="6" bestFit="1" customWidth="1"/>
    <col min="13452" max="13452" width="7.85546875" style="6" bestFit="1" customWidth="1"/>
    <col min="13453" max="13453" width="11.7109375" style="6" bestFit="1" customWidth="1"/>
    <col min="13454" max="13454" width="14.28515625" style="6" customWidth="1"/>
    <col min="13455" max="13455" width="11.7109375" style="6" bestFit="1" customWidth="1"/>
    <col min="13456" max="13456" width="14.140625" style="6" bestFit="1" customWidth="1"/>
    <col min="13457" max="13457" width="16.7109375" style="6" customWidth="1"/>
    <col min="13458" max="13458" width="16.5703125" style="6" customWidth="1"/>
    <col min="13459" max="13460" width="7.85546875" style="6" bestFit="1" customWidth="1"/>
    <col min="13461" max="13461" width="8" style="6" bestFit="1" customWidth="1"/>
    <col min="13462" max="13463" width="7.85546875" style="6" bestFit="1" customWidth="1"/>
    <col min="13464" max="13464" width="9.7109375" style="6" customWidth="1"/>
    <col min="13465" max="13465" width="12.85546875" style="6" customWidth="1"/>
    <col min="13466" max="13702" width="9.140625" style="6"/>
    <col min="13703" max="13703" width="9" style="6" bestFit="1" customWidth="1"/>
    <col min="13704" max="13704" width="9.85546875" style="6" bestFit="1" customWidth="1"/>
    <col min="13705" max="13705" width="9.140625" style="6" bestFit="1" customWidth="1"/>
    <col min="13706" max="13706" width="16" style="6" bestFit="1" customWidth="1"/>
    <col min="13707" max="13707" width="9" style="6" bestFit="1" customWidth="1"/>
    <col min="13708" max="13708" width="7.85546875" style="6" bestFit="1" customWidth="1"/>
    <col min="13709" max="13709" width="11.7109375" style="6" bestFit="1" customWidth="1"/>
    <col min="13710" max="13710" width="14.28515625" style="6" customWidth="1"/>
    <col min="13711" max="13711" width="11.7109375" style="6" bestFit="1" customWidth="1"/>
    <col min="13712" max="13712" width="14.140625" style="6" bestFit="1" customWidth="1"/>
    <col min="13713" max="13713" width="16.7109375" style="6" customWidth="1"/>
    <col min="13714" max="13714" width="16.5703125" style="6" customWidth="1"/>
    <col min="13715" max="13716" width="7.85546875" style="6" bestFit="1" customWidth="1"/>
    <col min="13717" max="13717" width="8" style="6" bestFit="1" customWidth="1"/>
    <col min="13718" max="13719" width="7.85546875" style="6" bestFit="1" customWidth="1"/>
    <col min="13720" max="13720" width="9.7109375" style="6" customWidth="1"/>
    <col min="13721" max="13721" width="12.85546875" style="6" customWidth="1"/>
    <col min="13722" max="13958" width="9.140625" style="6"/>
    <col min="13959" max="13959" width="9" style="6" bestFit="1" customWidth="1"/>
    <col min="13960" max="13960" width="9.85546875" style="6" bestFit="1" customWidth="1"/>
    <col min="13961" max="13961" width="9.140625" style="6" bestFit="1" customWidth="1"/>
    <col min="13962" max="13962" width="16" style="6" bestFit="1" customWidth="1"/>
    <col min="13963" max="13963" width="9" style="6" bestFit="1" customWidth="1"/>
    <col min="13964" max="13964" width="7.85546875" style="6" bestFit="1" customWidth="1"/>
    <col min="13965" max="13965" width="11.7109375" style="6" bestFit="1" customWidth="1"/>
    <col min="13966" max="13966" width="14.28515625" style="6" customWidth="1"/>
    <col min="13967" max="13967" width="11.7109375" style="6" bestFit="1" customWidth="1"/>
    <col min="13968" max="13968" width="14.140625" style="6" bestFit="1" customWidth="1"/>
    <col min="13969" max="13969" width="16.7109375" style="6" customWidth="1"/>
    <col min="13970" max="13970" width="16.5703125" style="6" customWidth="1"/>
    <col min="13971" max="13972" width="7.85546875" style="6" bestFit="1" customWidth="1"/>
    <col min="13973" max="13973" width="8" style="6" bestFit="1" customWidth="1"/>
    <col min="13974" max="13975" width="7.85546875" style="6" bestFit="1" customWidth="1"/>
    <col min="13976" max="13976" width="9.7109375" style="6" customWidth="1"/>
    <col min="13977" max="13977" width="12.85546875" style="6" customWidth="1"/>
    <col min="13978" max="14214" width="9.140625" style="6"/>
    <col min="14215" max="14215" width="9" style="6" bestFit="1" customWidth="1"/>
    <col min="14216" max="14216" width="9.85546875" style="6" bestFit="1" customWidth="1"/>
    <col min="14217" max="14217" width="9.140625" style="6" bestFit="1" customWidth="1"/>
    <col min="14218" max="14218" width="16" style="6" bestFit="1" customWidth="1"/>
    <col min="14219" max="14219" width="9" style="6" bestFit="1" customWidth="1"/>
    <col min="14220" max="14220" width="7.85546875" style="6" bestFit="1" customWidth="1"/>
    <col min="14221" max="14221" width="11.7109375" style="6" bestFit="1" customWidth="1"/>
    <col min="14222" max="14222" width="14.28515625" style="6" customWidth="1"/>
    <col min="14223" max="14223" width="11.7109375" style="6" bestFit="1" customWidth="1"/>
    <col min="14224" max="14224" width="14.140625" style="6" bestFit="1" customWidth="1"/>
    <col min="14225" max="14225" width="16.7109375" style="6" customWidth="1"/>
    <col min="14226" max="14226" width="16.5703125" style="6" customWidth="1"/>
    <col min="14227" max="14228" width="7.85546875" style="6" bestFit="1" customWidth="1"/>
    <col min="14229" max="14229" width="8" style="6" bestFit="1" customWidth="1"/>
    <col min="14230" max="14231" width="7.85546875" style="6" bestFit="1" customWidth="1"/>
    <col min="14232" max="14232" width="9.7109375" style="6" customWidth="1"/>
    <col min="14233" max="14233" width="12.85546875" style="6" customWidth="1"/>
    <col min="14234" max="14470" width="9.140625" style="6"/>
    <col min="14471" max="14471" width="9" style="6" bestFit="1" customWidth="1"/>
    <col min="14472" max="14472" width="9.85546875" style="6" bestFit="1" customWidth="1"/>
    <col min="14473" max="14473" width="9.140625" style="6" bestFit="1" customWidth="1"/>
    <col min="14474" max="14474" width="16" style="6" bestFit="1" customWidth="1"/>
    <col min="14475" max="14475" width="9" style="6" bestFit="1" customWidth="1"/>
    <col min="14476" max="14476" width="7.85546875" style="6" bestFit="1" customWidth="1"/>
    <col min="14477" max="14477" width="11.7109375" style="6" bestFit="1" customWidth="1"/>
    <col min="14478" max="14478" width="14.28515625" style="6" customWidth="1"/>
    <col min="14479" max="14479" width="11.7109375" style="6" bestFit="1" customWidth="1"/>
    <col min="14480" max="14480" width="14.140625" style="6" bestFit="1" customWidth="1"/>
    <col min="14481" max="14481" width="16.7109375" style="6" customWidth="1"/>
    <col min="14482" max="14482" width="16.5703125" style="6" customWidth="1"/>
    <col min="14483" max="14484" width="7.85546875" style="6" bestFit="1" customWidth="1"/>
    <col min="14485" max="14485" width="8" style="6" bestFit="1" customWidth="1"/>
    <col min="14486" max="14487" width="7.85546875" style="6" bestFit="1" customWidth="1"/>
    <col min="14488" max="14488" width="9.7109375" style="6" customWidth="1"/>
    <col min="14489" max="14489" width="12.85546875" style="6" customWidth="1"/>
    <col min="14490" max="14726" width="9.140625" style="6"/>
    <col min="14727" max="14727" width="9" style="6" bestFit="1" customWidth="1"/>
    <col min="14728" max="14728" width="9.85546875" style="6" bestFit="1" customWidth="1"/>
    <col min="14729" max="14729" width="9.140625" style="6" bestFit="1" customWidth="1"/>
    <col min="14730" max="14730" width="16" style="6" bestFit="1" customWidth="1"/>
    <col min="14731" max="14731" width="9" style="6" bestFit="1" customWidth="1"/>
    <col min="14732" max="14732" width="7.85546875" style="6" bestFit="1" customWidth="1"/>
    <col min="14733" max="14733" width="11.7109375" style="6" bestFit="1" customWidth="1"/>
    <col min="14734" max="14734" width="14.28515625" style="6" customWidth="1"/>
    <col min="14735" max="14735" width="11.7109375" style="6" bestFit="1" customWidth="1"/>
    <col min="14736" max="14736" width="14.140625" style="6" bestFit="1" customWidth="1"/>
    <col min="14737" max="14737" width="16.7109375" style="6" customWidth="1"/>
    <col min="14738" max="14738" width="16.5703125" style="6" customWidth="1"/>
    <col min="14739" max="14740" width="7.85546875" style="6" bestFit="1" customWidth="1"/>
    <col min="14741" max="14741" width="8" style="6" bestFit="1" customWidth="1"/>
    <col min="14742" max="14743" width="7.85546875" style="6" bestFit="1" customWidth="1"/>
    <col min="14744" max="14744" width="9.7109375" style="6" customWidth="1"/>
    <col min="14745" max="14745" width="12.85546875" style="6" customWidth="1"/>
    <col min="14746" max="14982" width="9.140625" style="6"/>
    <col min="14983" max="14983" width="9" style="6" bestFit="1" customWidth="1"/>
    <col min="14984" max="14984" width="9.85546875" style="6" bestFit="1" customWidth="1"/>
    <col min="14985" max="14985" width="9.140625" style="6" bestFit="1" customWidth="1"/>
    <col min="14986" max="14986" width="16" style="6" bestFit="1" customWidth="1"/>
    <col min="14987" max="14987" width="9" style="6" bestFit="1" customWidth="1"/>
    <col min="14988" max="14988" width="7.85546875" style="6" bestFit="1" customWidth="1"/>
    <col min="14989" max="14989" width="11.7109375" style="6" bestFit="1" customWidth="1"/>
    <col min="14990" max="14990" width="14.28515625" style="6" customWidth="1"/>
    <col min="14991" max="14991" width="11.7109375" style="6" bestFit="1" customWidth="1"/>
    <col min="14992" max="14992" width="14.140625" style="6" bestFit="1" customWidth="1"/>
    <col min="14993" max="14993" width="16.7109375" style="6" customWidth="1"/>
    <col min="14994" max="14994" width="16.5703125" style="6" customWidth="1"/>
    <col min="14995" max="14996" width="7.85546875" style="6" bestFit="1" customWidth="1"/>
    <col min="14997" max="14997" width="8" style="6" bestFit="1" customWidth="1"/>
    <col min="14998" max="14999" width="7.85546875" style="6" bestFit="1" customWidth="1"/>
    <col min="15000" max="15000" width="9.7109375" style="6" customWidth="1"/>
    <col min="15001" max="15001" width="12.85546875" style="6" customWidth="1"/>
    <col min="15002" max="15238" width="9.140625" style="6"/>
    <col min="15239" max="15239" width="9" style="6" bestFit="1" customWidth="1"/>
    <col min="15240" max="15240" width="9.85546875" style="6" bestFit="1" customWidth="1"/>
    <col min="15241" max="15241" width="9.140625" style="6" bestFit="1" customWidth="1"/>
    <col min="15242" max="15242" width="16" style="6" bestFit="1" customWidth="1"/>
    <col min="15243" max="15243" width="9" style="6" bestFit="1" customWidth="1"/>
    <col min="15244" max="15244" width="7.85546875" style="6" bestFit="1" customWidth="1"/>
    <col min="15245" max="15245" width="11.7109375" style="6" bestFit="1" customWidth="1"/>
    <col min="15246" max="15246" width="14.28515625" style="6" customWidth="1"/>
    <col min="15247" max="15247" width="11.7109375" style="6" bestFit="1" customWidth="1"/>
    <col min="15248" max="15248" width="14.140625" style="6" bestFit="1" customWidth="1"/>
    <col min="15249" max="15249" width="16.7109375" style="6" customWidth="1"/>
    <col min="15250" max="15250" width="16.5703125" style="6" customWidth="1"/>
    <col min="15251" max="15252" width="7.85546875" style="6" bestFit="1" customWidth="1"/>
    <col min="15253" max="15253" width="8" style="6" bestFit="1" customWidth="1"/>
    <col min="15254" max="15255" width="7.85546875" style="6" bestFit="1" customWidth="1"/>
    <col min="15256" max="15256" width="9.7109375" style="6" customWidth="1"/>
    <col min="15257" max="15257" width="12.85546875" style="6" customWidth="1"/>
    <col min="15258" max="15494" width="9.140625" style="6"/>
    <col min="15495" max="15495" width="9" style="6" bestFit="1" customWidth="1"/>
    <col min="15496" max="15496" width="9.85546875" style="6" bestFit="1" customWidth="1"/>
    <col min="15497" max="15497" width="9.140625" style="6" bestFit="1" customWidth="1"/>
    <col min="15498" max="15498" width="16" style="6" bestFit="1" customWidth="1"/>
    <col min="15499" max="15499" width="9" style="6" bestFit="1" customWidth="1"/>
    <col min="15500" max="15500" width="7.85546875" style="6" bestFit="1" customWidth="1"/>
    <col min="15501" max="15501" width="11.7109375" style="6" bestFit="1" customWidth="1"/>
    <col min="15502" max="15502" width="14.28515625" style="6" customWidth="1"/>
    <col min="15503" max="15503" width="11.7109375" style="6" bestFit="1" customWidth="1"/>
    <col min="15504" max="15504" width="14.140625" style="6" bestFit="1" customWidth="1"/>
    <col min="15505" max="15505" width="16.7109375" style="6" customWidth="1"/>
    <col min="15506" max="15506" width="16.5703125" style="6" customWidth="1"/>
    <col min="15507" max="15508" width="7.85546875" style="6" bestFit="1" customWidth="1"/>
    <col min="15509" max="15509" width="8" style="6" bestFit="1" customWidth="1"/>
    <col min="15510" max="15511" width="7.85546875" style="6" bestFit="1" customWidth="1"/>
    <col min="15512" max="15512" width="9.7109375" style="6" customWidth="1"/>
    <col min="15513" max="15513" width="12.85546875" style="6" customWidth="1"/>
    <col min="15514" max="15750" width="9.140625" style="6"/>
    <col min="15751" max="15751" width="9" style="6" bestFit="1" customWidth="1"/>
    <col min="15752" max="15752" width="9.85546875" style="6" bestFit="1" customWidth="1"/>
    <col min="15753" max="15753" width="9.140625" style="6" bestFit="1" customWidth="1"/>
    <col min="15754" max="15754" width="16" style="6" bestFit="1" customWidth="1"/>
    <col min="15755" max="15755" width="9" style="6" bestFit="1" customWidth="1"/>
    <col min="15756" max="15756" width="7.85546875" style="6" bestFit="1" customWidth="1"/>
    <col min="15757" max="15757" width="11.7109375" style="6" bestFit="1" customWidth="1"/>
    <col min="15758" max="15758" width="14.28515625" style="6" customWidth="1"/>
    <col min="15759" max="15759" width="11.7109375" style="6" bestFit="1" customWidth="1"/>
    <col min="15760" max="15760" width="14.140625" style="6" bestFit="1" customWidth="1"/>
    <col min="15761" max="15761" width="16.7109375" style="6" customWidth="1"/>
    <col min="15762" max="15762" width="16.5703125" style="6" customWidth="1"/>
    <col min="15763" max="15764" width="7.85546875" style="6" bestFit="1" customWidth="1"/>
    <col min="15765" max="15765" width="8" style="6" bestFit="1" customWidth="1"/>
    <col min="15766" max="15767" width="7.85546875" style="6" bestFit="1" customWidth="1"/>
    <col min="15768" max="15768" width="9.7109375" style="6" customWidth="1"/>
    <col min="15769" max="15769" width="12.85546875" style="6" customWidth="1"/>
    <col min="15770" max="16006" width="9.140625" style="6"/>
    <col min="16007" max="16007" width="9" style="6" bestFit="1" customWidth="1"/>
    <col min="16008" max="16008" width="9.85546875" style="6" bestFit="1" customWidth="1"/>
    <col min="16009" max="16009" width="9.140625" style="6" bestFit="1" customWidth="1"/>
    <col min="16010" max="16010" width="16" style="6" bestFit="1" customWidth="1"/>
    <col min="16011" max="16011" width="9" style="6" bestFit="1" customWidth="1"/>
    <col min="16012" max="16012" width="7.85546875" style="6" bestFit="1" customWidth="1"/>
    <col min="16013" max="16013" width="11.7109375" style="6" bestFit="1" customWidth="1"/>
    <col min="16014" max="16014" width="14.28515625" style="6" customWidth="1"/>
    <col min="16015" max="16015" width="11.7109375" style="6" bestFit="1" customWidth="1"/>
    <col min="16016" max="16016" width="14.140625" style="6" bestFit="1" customWidth="1"/>
    <col min="16017" max="16017" width="16.7109375" style="6" customWidth="1"/>
    <col min="16018" max="16018" width="16.5703125" style="6" customWidth="1"/>
    <col min="16019" max="16020" width="7.85546875" style="6" bestFit="1" customWidth="1"/>
    <col min="16021" max="16021" width="8" style="6" bestFit="1" customWidth="1"/>
    <col min="16022" max="16023" width="7.85546875" style="6" bestFit="1" customWidth="1"/>
    <col min="16024" max="16024" width="9.7109375" style="6" customWidth="1"/>
    <col min="16025" max="16025" width="12.85546875" style="6" customWidth="1"/>
    <col min="16026" max="16384" width="9.140625" style="6"/>
  </cols>
  <sheetData>
    <row r="1" spans="1:15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14" t="s">
        <v>10</v>
      </c>
      <c r="L1" s="14" t="s">
        <v>11</v>
      </c>
      <c r="N1" s="3" t="s">
        <v>117</v>
      </c>
      <c r="O1" s="3" t="s">
        <v>118</v>
      </c>
    </row>
    <row r="2" spans="1:15" s="2" customFormat="1">
      <c r="A2" s="8"/>
      <c r="B2" s="16"/>
      <c r="C2" s="8"/>
      <c r="D2" s="8"/>
      <c r="E2" s="4"/>
      <c r="F2" s="10"/>
      <c r="G2" s="8"/>
      <c r="H2" s="8"/>
      <c r="I2" s="4"/>
      <c r="J2" s="5"/>
      <c r="K2" s="4"/>
      <c r="L2" s="4"/>
    </row>
    <row r="3" spans="1:15" s="2" customFormat="1">
      <c r="A3" s="8">
        <v>10452</v>
      </c>
      <c r="B3" s="16"/>
      <c r="C3" s="63" t="s">
        <v>111</v>
      </c>
      <c r="D3" s="8"/>
      <c r="E3" s="4"/>
      <c r="F3" s="10">
        <v>37318</v>
      </c>
      <c r="G3" s="8"/>
      <c r="H3" s="8"/>
      <c r="I3" s="4"/>
      <c r="J3" s="5"/>
      <c r="K3" s="4"/>
      <c r="L3" s="4"/>
    </row>
    <row r="4" spans="1:15" s="2" customFormat="1">
      <c r="A4" s="7">
        <v>12326</v>
      </c>
      <c r="B4" s="15">
        <v>34923</v>
      </c>
      <c r="C4" s="71" t="s">
        <v>14</v>
      </c>
      <c r="D4" s="7">
        <v>1300000</v>
      </c>
      <c r="E4" s="5">
        <f t="shared" ref="E4:E8" si="0">D4/340.75</f>
        <v>3815.1137197358767</v>
      </c>
      <c r="F4" s="12">
        <v>36171</v>
      </c>
      <c r="G4" s="7">
        <v>331</v>
      </c>
      <c r="H4" s="7">
        <v>89</v>
      </c>
      <c r="I4" s="4"/>
      <c r="J4" s="5"/>
      <c r="K4" s="4"/>
      <c r="L4" s="4"/>
    </row>
    <row r="5" spans="1:15" s="2" customFormat="1">
      <c r="A5" s="7">
        <v>12381</v>
      </c>
      <c r="B5" s="15">
        <v>34942</v>
      </c>
      <c r="C5" s="71" t="s">
        <v>129</v>
      </c>
      <c r="D5" s="7">
        <v>12580000</v>
      </c>
      <c r="E5" s="5">
        <f t="shared" si="0"/>
        <v>36918.561995597949</v>
      </c>
      <c r="F5" s="12">
        <v>36078</v>
      </c>
      <c r="G5" s="7">
        <v>324</v>
      </c>
      <c r="H5" s="7" t="s">
        <v>127</v>
      </c>
      <c r="I5" s="5"/>
      <c r="J5" s="5"/>
      <c r="K5" s="5"/>
      <c r="L5" s="5"/>
    </row>
    <row r="6" spans="1:15" s="2" customFormat="1">
      <c r="A6" s="7">
        <v>12382</v>
      </c>
      <c r="B6" s="15">
        <v>34942</v>
      </c>
      <c r="C6" s="71" t="s">
        <v>128</v>
      </c>
      <c r="D6" s="7">
        <v>11332000</v>
      </c>
      <c r="E6" s="5">
        <f t="shared" si="0"/>
        <v>33256.052824651502</v>
      </c>
      <c r="F6" s="12">
        <v>36078</v>
      </c>
      <c r="G6" s="7">
        <v>324</v>
      </c>
      <c r="H6" s="7">
        <v>60</v>
      </c>
      <c r="I6" s="5"/>
      <c r="J6" s="5"/>
      <c r="K6" s="5"/>
      <c r="L6" s="5"/>
    </row>
    <row r="7" spans="1:15" s="2" customFormat="1">
      <c r="A7" s="8">
        <v>12392</v>
      </c>
      <c r="B7" s="16">
        <v>34580</v>
      </c>
      <c r="C7" s="8" t="s">
        <v>14</v>
      </c>
      <c r="D7" s="8">
        <v>900000</v>
      </c>
      <c r="E7" s="4">
        <f t="shared" si="0"/>
        <v>2641.2325752017609</v>
      </c>
      <c r="F7" s="10">
        <v>36171</v>
      </c>
      <c r="G7" s="8">
        <v>331</v>
      </c>
      <c r="H7" s="8">
        <v>87</v>
      </c>
      <c r="I7" s="4"/>
      <c r="J7" s="5">
        <v>60</v>
      </c>
      <c r="K7" s="4"/>
      <c r="L7" s="4"/>
    </row>
    <row r="8" spans="1:15" s="2" customFormat="1">
      <c r="A8" s="7">
        <v>12480</v>
      </c>
      <c r="B8" s="15">
        <v>34990</v>
      </c>
      <c r="C8" s="71" t="s">
        <v>14</v>
      </c>
      <c r="D8" s="7">
        <v>1100000</v>
      </c>
      <c r="E8" s="5">
        <f t="shared" si="0"/>
        <v>3228.1731474688186</v>
      </c>
      <c r="F8" s="12">
        <v>36171</v>
      </c>
      <c r="G8" s="7">
        <v>331</v>
      </c>
      <c r="H8" s="7">
        <v>88</v>
      </c>
      <c r="I8" s="5"/>
      <c r="J8" s="5"/>
      <c r="K8" s="5"/>
      <c r="L8" s="5"/>
    </row>
    <row r="9" spans="1:15" s="2" customFormat="1">
      <c r="A9" s="8">
        <v>12502</v>
      </c>
      <c r="B9" s="16">
        <v>35002</v>
      </c>
      <c r="C9" s="8" t="s">
        <v>14</v>
      </c>
      <c r="D9" s="8">
        <v>1700000</v>
      </c>
      <c r="E9" s="4">
        <f t="shared" ref="E9:E194" si="1">D9/340.75</f>
        <v>4988.9948642699928</v>
      </c>
      <c r="F9" s="25">
        <v>43672</v>
      </c>
      <c r="G9" s="8">
        <v>607</v>
      </c>
      <c r="H9" s="8">
        <v>68</v>
      </c>
      <c r="I9" s="4">
        <v>131.04</v>
      </c>
      <c r="J9" s="51"/>
      <c r="K9" s="4" t="s">
        <v>53</v>
      </c>
      <c r="L9" s="4"/>
    </row>
    <row r="10" spans="1:15" s="2" customFormat="1">
      <c r="A10" s="8">
        <v>12732</v>
      </c>
      <c r="B10" s="16">
        <v>35161</v>
      </c>
      <c r="C10" s="8" t="s">
        <v>0</v>
      </c>
      <c r="D10" s="8">
        <v>3000000</v>
      </c>
      <c r="E10" s="4">
        <f t="shared" si="1"/>
        <v>8804.1085840058695</v>
      </c>
      <c r="F10" s="20">
        <v>38481</v>
      </c>
      <c r="G10" s="8">
        <v>405</v>
      </c>
      <c r="H10" s="8">
        <v>64</v>
      </c>
      <c r="I10" s="4"/>
      <c r="J10" s="5">
        <v>180</v>
      </c>
      <c r="K10" s="4" t="s">
        <v>52</v>
      </c>
      <c r="L10" s="4"/>
    </row>
    <row r="11" spans="1:15" s="2" customFormat="1">
      <c r="A11" s="7">
        <v>12733</v>
      </c>
      <c r="B11" s="15">
        <v>35161</v>
      </c>
      <c r="C11" s="7" t="s">
        <v>14</v>
      </c>
      <c r="D11" s="7">
        <v>3000000</v>
      </c>
      <c r="E11" s="5">
        <f t="shared" si="1"/>
        <v>8804.1085840058695</v>
      </c>
      <c r="F11" s="20">
        <v>39723</v>
      </c>
      <c r="G11" s="7">
        <v>472</v>
      </c>
      <c r="H11" s="7">
        <v>20</v>
      </c>
      <c r="I11" s="19">
        <v>328.7</v>
      </c>
      <c r="J11" s="44"/>
      <c r="K11" s="5" t="s">
        <v>15</v>
      </c>
      <c r="L11" s="9"/>
    </row>
    <row r="12" spans="1:15" s="3" customFormat="1">
      <c r="A12" s="7">
        <v>12898</v>
      </c>
      <c r="B12" s="15">
        <v>35272</v>
      </c>
      <c r="C12" s="7" t="s">
        <v>14</v>
      </c>
      <c r="D12" s="7">
        <v>1000000</v>
      </c>
      <c r="E12" s="5">
        <f t="shared" si="1"/>
        <v>2934.70286133529</v>
      </c>
      <c r="F12" s="12">
        <v>41865</v>
      </c>
      <c r="G12" s="7">
        <v>544</v>
      </c>
      <c r="H12" s="7">
        <v>6</v>
      </c>
      <c r="I12" s="5"/>
      <c r="J12" s="5">
        <v>66</v>
      </c>
      <c r="K12" s="27" t="s">
        <v>125</v>
      </c>
      <c r="L12" s="9"/>
      <c r="M12" s="66" t="s">
        <v>12</v>
      </c>
    </row>
    <row r="13" spans="1:15" s="3" customFormat="1">
      <c r="A13" s="7">
        <v>12899</v>
      </c>
      <c r="B13" s="15">
        <v>35272</v>
      </c>
      <c r="C13" s="7" t="s">
        <v>14</v>
      </c>
      <c r="D13" s="7">
        <v>1000000</v>
      </c>
      <c r="E13" s="5">
        <f t="shared" si="1"/>
        <v>2934.70286133529</v>
      </c>
      <c r="F13" s="12">
        <v>41865</v>
      </c>
      <c r="G13" s="7">
        <v>544</v>
      </c>
      <c r="H13" s="7">
        <v>7</v>
      </c>
      <c r="I13" s="5"/>
      <c r="J13" s="5">
        <v>66</v>
      </c>
      <c r="K13" s="27" t="s">
        <v>125</v>
      </c>
      <c r="L13" s="9"/>
      <c r="M13" s="66" t="s">
        <v>12</v>
      </c>
    </row>
    <row r="14" spans="1:15" s="2" customFormat="1">
      <c r="A14" s="7">
        <v>12931</v>
      </c>
      <c r="B14" s="15">
        <v>35289</v>
      </c>
      <c r="C14" s="8" t="s">
        <v>79</v>
      </c>
      <c r="D14" s="7">
        <v>1</v>
      </c>
      <c r="E14" s="5">
        <f t="shared" si="1"/>
        <v>2.93470286133529E-3</v>
      </c>
      <c r="F14" s="20">
        <v>39105</v>
      </c>
      <c r="G14" s="7">
        <v>438</v>
      </c>
      <c r="H14" s="7">
        <v>64</v>
      </c>
      <c r="I14" s="19">
        <v>442.32</v>
      </c>
      <c r="J14" s="44"/>
      <c r="K14" s="12" t="s">
        <v>20</v>
      </c>
      <c r="L14" s="5" t="s">
        <v>24</v>
      </c>
    </row>
    <row r="15" spans="1:15" s="3" customFormat="1">
      <c r="A15" s="7">
        <v>12987</v>
      </c>
      <c r="B15" s="15">
        <v>35302</v>
      </c>
      <c r="C15" s="35" t="s">
        <v>14</v>
      </c>
      <c r="D15" s="7">
        <v>1000000</v>
      </c>
      <c r="E15" s="5">
        <f t="shared" si="1"/>
        <v>2934.70286133529</v>
      </c>
      <c r="F15" s="25">
        <v>43726</v>
      </c>
      <c r="G15" s="7">
        <v>611</v>
      </c>
      <c r="H15" s="7">
        <v>8</v>
      </c>
      <c r="I15" s="5"/>
      <c r="J15" s="5">
        <v>70</v>
      </c>
      <c r="K15" s="12"/>
      <c r="L15" s="5"/>
    </row>
    <row r="16" spans="1:15" s="3" customFormat="1">
      <c r="A16" s="7">
        <v>12998</v>
      </c>
      <c r="B16" s="15">
        <v>35303</v>
      </c>
      <c r="C16" s="7" t="s">
        <v>48</v>
      </c>
      <c r="D16" s="7">
        <v>8100000</v>
      </c>
      <c r="E16" s="5">
        <f t="shared" si="1"/>
        <v>23771.093176815848</v>
      </c>
      <c r="F16" s="25">
        <v>43348</v>
      </c>
      <c r="G16" s="7">
        <v>585</v>
      </c>
      <c r="H16" s="7">
        <v>11</v>
      </c>
      <c r="I16" s="5">
        <v>323.86</v>
      </c>
      <c r="J16" s="44"/>
      <c r="K16" s="12"/>
      <c r="L16" s="5"/>
    </row>
    <row r="17" spans="1:16" s="3" customFormat="1">
      <c r="A17" s="7">
        <v>13084</v>
      </c>
      <c r="B17" s="15">
        <v>35342</v>
      </c>
      <c r="C17" s="7" t="s">
        <v>79</v>
      </c>
      <c r="D17" s="7">
        <v>1</v>
      </c>
      <c r="E17" s="5">
        <f t="shared" si="1"/>
        <v>2.93470286133529E-3</v>
      </c>
      <c r="F17" s="20">
        <v>39618</v>
      </c>
      <c r="G17" s="7">
        <v>893</v>
      </c>
      <c r="H17" s="7">
        <v>7</v>
      </c>
      <c r="I17" s="5"/>
      <c r="J17" s="5">
        <v>15</v>
      </c>
      <c r="K17" s="12"/>
      <c r="L17" s="5"/>
    </row>
    <row r="18" spans="1:16" s="3" customFormat="1">
      <c r="A18" s="7">
        <v>13132</v>
      </c>
      <c r="B18" s="15">
        <v>35362</v>
      </c>
      <c r="C18" s="7" t="s">
        <v>79</v>
      </c>
      <c r="D18" s="7">
        <v>1</v>
      </c>
      <c r="E18" s="5">
        <f t="shared" si="1"/>
        <v>2.93470286133529E-3</v>
      </c>
      <c r="F18" s="12">
        <v>36088</v>
      </c>
      <c r="G18" s="7">
        <v>328</v>
      </c>
      <c r="H18" s="7">
        <v>14</v>
      </c>
      <c r="I18" s="5"/>
      <c r="J18" s="5">
        <v>15</v>
      </c>
      <c r="K18" s="12"/>
      <c r="L18" s="5"/>
    </row>
    <row r="19" spans="1:16" s="3" customFormat="1">
      <c r="A19" s="7">
        <v>13135</v>
      </c>
      <c r="B19" s="15">
        <v>35362</v>
      </c>
      <c r="C19" s="7" t="s">
        <v>79</v>
      </c>
      <c r="D19" s="7">
        <v>1</v>
      </c>
      <c r="E19" s="5">
        <f t="shared" si="1"/>
        <v>2.93470286133529E-3</v>
      </c>
      <c r="F19" s="12">
        <v>37683</v>
      </c>
      <c r="G19" s="7">
        <v>367</v>
      </c>
      <c r="H19" s="7">
        <v>42</v>
      </c>
      <c r="I19" s="5"/>
      <c r="J19" s="5">
        <v>15</v>
      </c>
      <c r="K19" s="12"/>
      <c r="L19" s="5"/>
    </row>
    <row r="20" spans="1:16" s="3" customFormat="1">
      <c r="A20" s="7">
        <v>13247</v>
      </c>
      <c r="B20" s="15">
        <v>35460</v>
      </c>
      <c r="C20" s="7" t="s">
        <v>121</v>
      </c>
      <c r="D20" s="7">
        <v>3843000</v>
      </c>
      <c r="E20" s="5">
        <f t="shared" si="1"/>
        <v>11278.063096111518</v>
      </c>
      <c r="F20" s="12">
        <v>38853</v>
      </c>
      <c r="G20" s="7">
        <v>425</v>
      </c>
      <c r="H20" s="7" t="s">
        <v>122</v>
      </c>
      <c r="I20" s="5"/>
      <c r="J20" s="5"/>
      <c r="K20" s="12"/>
      <c r="L20" s="5"/>
    </row>
    <row r="21" spans="1:16" s="3" customFormat="1">
      <c r="A21" s="7">
        <v>13250</v>
      </c>
      <c r="B21" s="15">
        <v>35462</v>
      </c>
      <c r="C21" s="7" t="s">
        <v>1</v>
      </c>
      <c r="D21" s="7">
        <v>7400000</v>
      </c>
      <c r="E21" s="5">
        <f t="shared" si="1"/>
        <v>21716.801173881144</v>
      </c>
      <c r="F21" s="12">
        <v>36609</v>
      </c>
      <c r="G21" s="7"/>
      <c r="H21" s="7"/>
      <c r="I21" s="5">
        <v>174.76</v>
      </c>
      <c r="J21" s="5"/>
      <c r="K21" s="12"/>
      <c r="L21" s="5"/>
      <c r="N21" s="59">
        <v>59550</v>
      </c>
    </row>
    <row r="22" spans="1:16" s="3" customFormat="1">
      <c r="A22" s="7">
        <v>13252</v>
      </c>
      <c r="B22" s="15">
        <v>35467</v>
      </c>
      <c r="C22" s="7" t="s">
        <v>14</v>
      </c>
      <c r="D22" s="7">
        <v>7500000</v>
      </c>
      <c r="E22" s="5">
        <f t="shared" si="1"/>
        <v>22010.271460014672</v>
      </c>
      <c r="F22" s="12">
        <v>39538</v>
      </c>
      <c r="G22" s="7">
        <v>461</v>
      </c>
      <c r="H22" s="7">
        <v>13</v>
      </c>
      <c r="I22" s="5">
        <v>418.44</v>
      </c>
      <c r="J22" s="5"/>
      <c r="K22" s="12" t="s">
        <v>123</v>
      </c>
      <c r="L22" s="5" t="s">
        <v>124</v>
      </c>
      <c r="N22" s="59"/>
    </row>
    <row r="23" spans="1:16" s="3" customFormat="1">
      <c r="A23" s="7">
        <v>13254</v>
      </c>
      <c r="B23" s="15">
        <v>35471</v>
      </c>
      <c r="C23" s="7" t="s">
        <v>1</v>
      </c>
      <c r="D23" s="7">
        <v>3700000</v>
      </c>
      <c r="E23" s="5">
        <f t="shared" si="1"/>
        <v>10858.400586940572</v>
      </c>
      <c r="F23" s="25">
        <v>44034</v>
      </c>
      <c r="G23" s="7">
        <v>626</v>
      </c>
      <c r="H23" s="7">
        <v>79</v>
      </c>
      <c r="I23" s="5">
        <v>375.78</v>
      </c>
      <c r="J23" s="44"/>
      <c r="K23" s="12"/>
      <c r="L23" s="5"/>
      <c r="N23" s="3">
        <f>N21/340.75</f>
        <v>174.7615553925165</v>
      </c>
    </row>
    <row r="24" spans="1:16" s="3" customFormat="1">
      <c r="A24" s="7">
        <v>13303</v>
      </c>
      <c r="B24" s="15">
        <v>35517</v>
      </c>
      <c r="C24" s="8" t="s">
        <v>79</v>
      </c>
      <c r="D24" s="7">
        <v>1</v>
      </c>
      <c r="E24" s="5">
        <f t="shared" si="1"/>
        <v>2.93470286133529E-3</v>
      </c>
      <c r="F24" s="41">
        <v>37228</v>
      </c>
      <c r="G24" s="7">
        <v>363</v>
      </c>
      <c r="H24" s="7">
        <v>73</v>
      </c>
      <c r="I24" s="5"/>
      <c r="J24" s="5">
        <v>15</v>
      </c>
      <c r="K24" s="12"/>
      <c r="L24" s="5"/>
    </row>
    <row r="25" spans="1:16" s="3" customFormat="1">
      <c r="A25" s="7">
        <v>13304</v>
      </c>
      <c r="B25" s="15">
        <v>35517</v>
      </c>
      <c r="C25" s="7" t="s">
        <v>0</v>
      </c>
      <c r="D25" s="7">
        <v>1850000</v>
      </c>
      <c r="E25" s="5">
        <f t="shared" si="1"/>
        <v>5429.2002934702859</v>
      </c>
      <c r="F25" s="12">
        <v>38081</v>
      </c>
      <c r="G25" s="7">
        <v>377</v>
      </c>
      <c r="H25" s="7">
        <v>4</v>
      </c>
      <c r="I25" s="5"/>
      <c r="J25" s="5"/>
      <c r="K25" s="12"/>
      <c r="L25" s="5"/>
      <c r="P25" s="3">
        <f>5666000*2</f>
        <v>11332000</v>
      </c>
    </row>
    <row r="26" spans="1:16" s="3" customFormat="1">
      <c r="A26" s="7">
        <v>13305</v>
      </c>
      <c r="B26" s="15">
        <v>35517</v>
      </c>
      <c r="C26" s="7" t="s">
        <v>0</v>
      </c>
      <c r="D26" s="7">
        <v>750000</v>
      </c>
      <c r="E26" s="5">
        <f t="shared" si="1"/>
        <v>2201.0271460014674</v>
      </c>
      <c r="F26" s="12">
        <v>36088</v>
      </c>
      <c r="G26" s="7">
        <v>328</v>
      </c>
      <c r="H26" s="7">
        <v>15</v>
      </c>
      <c r="I26" s="5"/>
      <c r="J26" s="5"/>
      <c r="K26" s="12"/>
      <c r="L26" s="5"/>
    </row>
    <row r="27" spans="1:16" s="3" customFormat="1">
      <c r="A27" s="7">
        <v>13377</v>
      </c>
      <c r="B27" s="15">
        <v>35562</v>
      </c>
      <c r="C27" s="8" t="s">
        <v>79</v>
      </c>
      <c r="D27" s="7">
        <v>1</v>
      </c>
      <c r="E27" s="5">
        <f t="shared" si="1"/>
        <v>2.93470286133529E-3</v>
      </c>
      <c r="F27" s="25">
        <v>44323</v>
      </c>
      <c r="G27" s="7">
        <v>638</v>
      </c>
      <c r="H27" s="7">
        <v>52</v>
      </c>
      <c r="I27" s="19">
        <v>135.4</v>
      </c>
      <c r="J27" s="44"/>
      <c r="K27" s="12" t="s">
        <v>66</v>
      </c>
      <c r="L27" s="5"/>
    </row>
    <row r="28" spans="1:16" s="3" customFormat="1">
      <c r="A28" s="7">
        <v>13378</v>
      </c>
      <c r="B28" s="15">
        <v>35562</v>
      </c>
      <c r="C28" s="8" t="s">
        <v>79</v>
      </c>
      <c r="D28" s="7">
        <v>1</v>
      </c>
      <c r="E28" s="5">
        <f t="shared" si="1"/>
        <v>2.93470286133529E-3</v>
      </c>
      <c r="F28" s="25">
        <v>44323</v>
      </c>
      <c r="G28" s="7">
        <v>638</v>
      </c>
      <c r="H28" s="7" t="s">
        <v>65</v>
      </c>
      <c r="I28" s="19"/>
      <c r="J28" s="44"/>
      <c r="K28" s="12" t="s">
        <v>67</v>
      </c>
      <c r="L28" s="5"/>
    </row>
    <row r="29" spans="1:16" s="3" customFormat="1">
      <c r="A29" s="7">
        <v>13379</v>
      </c>
      <c r="B29" s="15">
        <v>35562</v>
      </c>
      <c r="C29" s="7" t="s">
        <v>1</v>
      </c>
      <c r="D29" s="7">
        <v>1101000</v>
      </c>
      <c r="E29" s="5">
        <f t="shared" si="1"/>
        <v>3231.1078503301542</v>
      </c>
      <c r="F29" s="25">
        <v>44323</v>
      </c>
      <c r="G29" s="7">
        <v>638</v>
      </c>
      <c r="H29" s="7">
        <v>55</v>
      </c>
      <c r="I29" s="19"/>
      <c r="J29" s="44"/>
      <c r="K29" s="12" t="s">
        <v>68</v>
      </c>
      <c r="L29" s="5"/>
    </row>
    <row r="30" spans="1:16" s="3" customFormat="1">
      <c r="A30" s="7">
        <v>13380</v>
      </c>
      <c r="B30" s="15">
        <v>35562</v>
      </c>
      <c r="C30" s="8" t="s">
        <v>79</v>
      </c>
      <c r="D30" s="7">
        <v>1</v>
      </c>
      <c r="E30" s="5">
        <f t="shared" si="1"/>
        <v>2.93470286133529E-3</v>
      </c>
      <c r="F30" s="12">
        <v>36104</v>
      </c>
      <c r="G30" s="7">
        <v>328</v>
      </c>
      <c r="H30" s="7">
        <v>72</v>
      </c>
      <c r="I30" s="5"/>
      <c r="J30" s="5">
        <v>15</v>
      </c>
      <c r="K30" s="12"/>
      <c r="L30" s="5"/>
    </row>
    <row r="31" spans="1:16" s="2" customFormat="1">
      <c r="A31" s="8">
        <v>13381</v>
      </c>
      <c r="B31" s="16">
        <v>35562</v>
      </c>
      <c r="C31" s="8" t="s">
        <v>1</v>
      </c>
      <c r="D31" s="8">
        <v>4400000</v>
      </c>
      <c r="E31" s="5">
        <f t="shared" si="1"/>
        <v>12912.692589875274</v>
      </c>
      <c r="F31" s="20">
        <v>40121</v>
      </c>
      <c r="G31" s="8">
        <v>487</v>
      </c>
      <c r="H31" s="8">
        <v>92</v>
      </c>
      <c r="I31" s="4">
        <v>119.34</v>
      </c>
      <c r="J31" s="44"/>
      <c r="K31" s="12"/>
      <c r="L31" s="12"/>
    </row>
    <row r="32" spans="1:16" s="2" customFormat="1">
      <c r="A32" s="26">
        <v>13393</v>
      </c>
      <c r="B32" s="15">
        <v>35567</v>
      </c>
      <c r="C32" s="8" t="s">
        <v>79</v>
      </c>
      <c r="D32" s="7">
        <v>1</v>
      </c>
      <c r="E32" s="5">
        <f t="shared" si="1"/>
        <v>2.93470286133529E-3</v>
      </c>
      <c r="F32" s="20">
        <v>39105</v>
      </c>
      <c r="G32" s="7">
        <v>438</v>
      </c>
      <c r="H32" s="7">
        <v>65</v>
      </c>
      <c r="I32" s="19"/>
      <c r="J32" s="44"/>
      <c r="K32" s="12" t="s">
        <v>21</v>
      </c>
      <c r="L32" s="12"/>
      <c r="M32" s="3"/>
    </row>
    <row r="33" spans="1:14" s="2" customFormat="1">
      <c r="A33" s="26">
        <v>13394</v>
      </c>
      <c r="B33" s="15">
        <v>35567</v>
      </c>
      <c r="C33" s="8" t="s">
        <v>79</v>
      </c>
      <c r="D33" s="7">
        <v>1</v>
      </c>
      <c r="E33" s="5">
        <f t="shared" si="1"/>
        <v>2.93470286133529E-3</v>
      </c>
      <c r="F33" s="20">
        <v>39105</v>
      </c>
      <c r="G33" s="7">
        <v>438</v>
      </c>
      <c r="H33" s="7">
        <v>66</v>
      </c>
      <c r="I33" s="19"/>
      <c r="J33" s="44"/>
      <c r="K33" s="12" t="s">
        <v>22</v>
      </c>
      <c r="L33" s="12"/>
      <c r="M33" s="3"/>
      <c r="N33" s="3"/>
    </row>
    <row r="34" spans="1:14" s="2" customFormat="1">
      <c r="A34" s="26">
        <v>13395</v>
      </c>
      <c r="B34" s="15">
        <v>35567</v>
      </c>
      <c r="C34" s="7" t="s">
        <v>48</v>
      </c>
      <c r="D34" s="7">
        <v>11280000</v>
      </c>
      <c r="E34" s="5">
        <f t="shared" si="1"/>
        <v>33103.448275862072</v>
      </c>
      <c r="F34" s="20">
        <v>39105</v>
      </c>
      <c r="G34" s="7">
        <v>438</v>
      </c>
      <c r="H34" s="7">
        <v>71</v>
      </c>
      <c r="I34" s="19"/>
      <c r="J34" s="44"/>
      <c r="K34" s="12" t="s">
        <v>23</v>
      </c>
      <c r="L34" s="12"/>
      <c r="M34" s="3"/>
      <c r="N34" s="3"/>
    </row>
    <row r="35" spans="1:14" s="3" customFormat="1">
      <c r="A35" s="7">
        <v>13430</v>
      </c>
      <c r="B35" s="15">
        <v>35585</v>
      </c>
      <c r="C35" s="7" t="s">
        <v>0</v>
      </c>
      <c r="D35" s="7">
        <v>1500000</v>
      </c>
      <c r="E35" s="5">
        <f t="shared" si="1"/>
        <v>4402.0542920029347</v>
      </c>
      <c r="F35" s="12">
        <v>36104</v>
      </c>
      <c r="G35" s="7" t="s">
        <v>50</v>
      </c>
      <c r="H35" s="7" t="s">
        <v>51</v>
      </c>
      <c r="I35" s="5"/>
      <c r="J35" s="5">
        <v>240</v>
      </c>
      <c r="K35" s="12"/>
      <c r="L35" s="12"/>
    </row>
    <row r="36" spans="1:14" s="3" customFormat="1">
      <c r="A36" s="7">
        <v>13468</v>
      </c>
      <c r="B36" s="15">
        <v>35615</v>
      </c>
      <c r="C36" s="7" t="s">
        <v>48</v>
      </c>
      <c r="D36" s="7">
        <v>5300000</v>
      </c>
      <c r="E36" s="5">
        <f t="shared" si="1"/>
        <v>15553.925165077037</v>
      </c>
      <c r="F36" s="12">
        <v>36171</v>
      </c>
      <c r="G36" s="7">
        <v>331</v>
      </c>
      <c r="H36" s="7">
        <v>92</v>
      </c>
      <c r="I36" s="5"/>
      <c r="J36" s="5">
        <v>980</v>
      </c>
      <c r="K36" s="12" t="s">
        <v>49</v>
      </c>
      <c r="L36" s="12"/>
    </row>
    <row r="37" spans="1:14" s="3" customFormat="1">
      <c r="A37" s="7">
        <v>13473</v>
      </c>
      <c r="B37" s="15">
        <v>35618</v>
      </c>
      <c r="C37" s="7" t="s">
        <v>0</v>
      </c>
      <c r="D37" s="7">
        <v>456775</v>
      </c>
      <c r="E37" s="5">
        <f t="shared" si="1"/>
        <v>1340.498899486427</v>
      </c>
      <c r="F37" s="25">
        <v>43976</v>
      </c>
      <c r="G37" s="7">
        <v>624</v>
      </c>
      <c r="H37" s="7">
        <v>23</v>
      </c>
      <c r="I37" s="19">
        <v>115.76</v>
      </c>
      <c r="J37" s="44"/>
      <c r="K37" s="12" t="s">
        <v>69</v>
      </c>
      <c r="L37" s="5" t="s">
        <v>70</v>
      </c>
      <c r="M37" s="66" t="s">
        <v>12</v>
      </c>
    </row>
    <row r="38" spans="1:14" s="3" customFormat="1">
      <c r="A38" s="7">
        <v>13474</v>
      </c>
      <c r="B38" s="15">
        <v>35618</v>
      </c>
      <c r="C38" s="7" t="s">
        <v>0</v>
      </c>
      <c r="D38" s="7">
        <v>2369422</v>
      </c>
      <c r="E38" s="5">
        <f t="shared" si="1"/>
        <v>6953.5495231107852</v>
      </c>
      <c r="F38" s="12"/>
      <c r="G38" s="7">
        <v>328</v>
      </c>
      <c r="H38" s="7">
        <v>4</v>
      </c>
      <c r="I38" s="5"/>
      <c r="J38" s="5">
        <v>130</v>
      </c>
      <c r="K38" s="12"/>
      <c r="L38" s="12"/>
    </row>
    <row r="39" spans="1:14" s="3" customFormat="1">
      <c r="A39" s="7">
        <v>13475</v>
      </c>
      <c r="B39" s="15">
        <v>35618</v>
      </c>
      <c r="C39" s="7" t="s">
        <v>1</v>
      </c>
      <c r="D39" s="7">
        <v>1954615</v>
      </c>
      <c r="E39" s="5">
        <f t="shared" si="1"/>
        <v>5736.2142333088777</v>
      </c>
      <c r="F39" s="12"/>
      <c r="G39" s="7">
        <v>328</v>
      </c>
      <c r="H39" s="7">
        <v>5</v>
      </c>
      <c r="I39" s="5"/>
      <c r="J39" s="5">
        <v>120</v>
      </c>
      <c r="K39" s="12"/>
      <c r="L39" s="12"/>
      <c r="M39" s="66" t="s">
        <v>12</v>
      </c>
    </row>
    <row r="40" spans="1:14" s="3" customFormat="1">
      <c r="A40" s="7">
        <v>13506</v>
      </c>
      <c r="B40" s="15">
        <v>35633</v>
      </c>
      <c r="C40" s="8" t="s">
        <v>79</v>
      </c>
      <c r="D40" s="7">
        <v>1</v>
      </c>
      <c r="E40" s="5">
        <f t="shared" si="1"/>
        <v>2.93470286133529E-3</v>
      </c>
      <c r="F40" s="12">
        <v>36125</v>
      </c>
      <c r="G40" s="7">
        <v>330</v>
      </c>
      <c r="H40" s="7">
        <v>40</v>
      </c>
      <c r="I40" s="5"/>
      <c r="J40" s="5">
        <v>15</v>
      </c>
      <c r="K40" s="12"/>
      <c r="L40" s="12"/>
    </row>
    <row r="41" spans="1:14" s="3" customFormat="1">
      <c r="A41" s="7">
        <v>13513</v>
      </c>
      <c r="B41" s="15">
        <v>35635</v>
      </c>
      <c r="C41" s="7" t="s">
        <v>0</v>
      </c>
      <c r="D41" s="7">
        <v>437500</v>
      </c>
      <c r="E41" s="5">
        <f t="shared" si="1"/>
        <v>1283.9325018341892</v>
      </c>
      <c r="F41" s="25">
        <v>43846</v>
      </c>
      <c r="G41" s="7">
        <v>619</v>
      </c>
      <c r="H41" s="7">
        <v>99</v>
      </c>
      <c r="I41" s="30">
        <v>89.01</v>
      </c>
      <c r="J41" s="44"/>
      <c r="K41" s="12"/>
      <c r="L41" s="12"/>
    </row>
    <row r="42" spans="1:14" s="3" customFormat="1">
      <c r="A42" s="7">
        <v>13515</v>
      </c>
      <c r="B42" s="15">
        <v>35606</v>
      </c>
      <c r="C42" s="7" t="s">
        <v>14</v>
      </c>
      <c r="D42" s="7">
        <v>1600000</v>
      </c>
      <c r="E42" s="5">
        <f t="shared" si="1"/>
        <v>4695.5245781364638</v>
      </c>
      <c r="F42" s="25">
        <v>43110</v>
      </c>
      <c r="G42" s="7">
        <v>577</v>
      </c>
      <c r="H42" s="7">
        <v>19</v>
      </c>
      <c r="I42" s="5">
        <v>612.92999999999995</v>
      </c>
      <c r="J42" s="44"/>
      <c r="K42" s="12" t="s">
        <v>30</v>
      </c>
      <c r="L42" s="12"/>
    </row>
    <row r="43" spans="1:14" s="3" customFormat="1">
      <c r="A43" s="7">
        <v>13559</v>
      </c>
      <c r="B43" s="15">
        <v>35655</v>
      </c>
      <c r="C43" s="8" t="s">
        <v>79</v>
      </c>
      <c r="D43" s="7">
        <v>1</v>
      </c>
      <c r="E43" s="5">
        <f t="shared" si="1"/>
        <v>2.93470286133529E-3</v>
      </c>
      <c r="F43" s="12">
        <v>36090</v>
      </c>
      <c r="G43" s="7">
        <v>328</v>
      </c>
      <c r="H43" s="7">
        <v>39</v>
      </c>
      <c r="I43" s="5"/>
      <c r="J43" s="5">
        <v>15</v>
      </c>
      <c r="K43" s="12"/>
      <c r="L43" s="12"/>
    </row>
    <row r="44" spans="1:14" s="3" customFormat="1">
      <c r="A44" s="7">
        <v>13569</v>
      </c>
      <c r="B44" s="15">
        <v>35660</v>
      </c>
      <c r="C44" s="7" t="s">
        <v>1</v>
      </c>
      <c r="D44" s="7">
        <v>4450000</v>
      </c>
      <c r="E44" s="5">
        <f t="shared" si="1"/>
        <v>13059.42773294204</v>
      </c>
      <c r="F44" s="12">
        <v>36073</v>
      </c>
      <c r="G44" s="7">
        <v>327</v>
      </c>
      <c r="H44" s="7">
        <v>31</v>
      </c>
      <c r="I44" s="5"/>
      <c r="J44" s="5">
        <v>750</v>
      </c>
      <c r="K44" s="5"/>
      <c r="L44" s="12"/>
    </row>
    <row r="45" spans="1:14" s="3" customFormat="1">
      <c r="A45" s="7">
        <v>13587</v>
      </c>
      <c r="B45" s="15">
        <v>35667</v>
      </c>
      <c r="C45" s="7" t="s">
        <v>14</v>
      </c>
      <c r="D45" s="7">
        <v>700000</v>
      </c>
      <c r="E45" s="5">
        <f t="shared" si="1"/>
        <v>2054.2920029347029</v>
      </c>
      <c r="F45" s="12">
        <v>44062</v>
      </c>
      <c r="G45" s="7">
        <v>628</v>
      </c>
      <c r="H45" s="7">
        <v>18</v>
      </c>
      <c r="I45" s="5">
        <v>171.08</v>
      </c>
      <c r="J45" s="51"/>
      <c r="K45" s="5"/>
      <c r="L45" s="12"/>
    </row>
    <row r="46" spans="1:14" s="3" customFormat="1">
      <c r="A46" s="7">
        <v>13617</v>
      </c>
      <c r="B46" s="15">
        <v>35672</v>
      </c>
      <c r="C46" s="8" t="s">
        <v>79</v>
      </c>
      <c r="D46" s="7">
        <v>1</v>
      </c>
      <c r="E46" s="5">
        <f t="shared" si="1"/>
        <v>2.93470286133529E-3</v>
      </c>
      <c r="F46" s="12">
        <v>36392</v>
      </c>
      <c r="G46" s="7">
        <v>337</v>
      </c>
      <c r="H46" s="7">
        <v>95</v>
      </c>
      <c r="I46" s="5"/>
      <c r="J46" s="5">
        <v>15</v>
      </c>
      <c r="K46" s="12"/>
      <c r="L46" s="12"/>
    </row>
    <row r="47" spans="1:14" s="2" customFormat="1">
      <c r="A47" s="7">
        <v>13618</v>
      </c>
      <c r="B47" s="15">
        <v>35672</v>
      </c>
      <c r="C47" s="7" t="s">
        <v>79</v>
      </c>
      <c r="D47" s="7">
        <v>1</v>
      </c>
      <c r="E47" s="5">
        <f t="shared" si="1"/>
        <v>2.93470286133529E-3</v>
      </c>
      <c r="F47" s="20">
        <v>39723</v>
      </c>
      <c r="G47" s="7"/>
      <c r="H47" s="7"/>
      <c r="I47" s="19"/>
      <c r="J47" s="44"/>
      <c r="K47" s="5" t="s">
        <v>16</v>
      </c>
      <c r="L47" s="5"/>
    </row>
    <row r="48" spans="1:14" s="3" customFormat="1">
      <c r="A48" s="7">
        <v>13619</v>
      </c>
      <c r="B48" s="15">
        <v>35672</v>
      </c>
      <c r="C48" s="8" t="s">
        <v>79</v>
      </c>
      <c r="D48" s="7">
        <v>1</v>
      </c>
      <c r="E48" s="5">
        <f t="shared" si="1"/>
        <v>2.93470286133529E-3</v>
      </c>
      <c r="F48" s="20">
        <v>36374</v>
      </c>
      <c r="G48" s="7">
        <v>337</v>
      </c>
      <c r="H48" s="7">
        <v>96</v>
      </c>
      <c r="I48" s="5"/>
      <c r="J48" s="5">
        <v>15</v>
      </c>
      <c r="K48" s="5"/>
      <c r="L48" s="5"/>
    </row>
    <row r="49" spans="1:15" s="3" customFormat="1">
      <c r="A49" s="7">
        <v>13620</v>
      </c>
      <c r="B49" s="15">
        <v>35672</v>
      </c>
      <c r="C49" s="8" t="s">
        <v>79</v>
      </c>
      <c r="D49" s="7">
        <v>1</v>
      </c>
      <c r="E49" s="5">
        <f t="shared" si="1"/>
        <v>2.93470286133529E-3</v>
      </c>
      <c r="F49" s="20">
        <v>36374</v>
      </c>
      <c r="G49" s="7">
        <v>337</v>
      </c>
      <c r="H49" s="7">
        <v>97</v>
      </c>
      <c r="I49" s="5"/>
      <c r="J49" s="5">
        <v>15</v>
      </c>
      <c r="K49" s="5"/>
      <c r="L49" s="5"/>
    </row>
    <row r="50" spans="1:15" s="2" customFormat="1">
      <c r="A50" s="7">
        <v>13623</v>
      </c>
      <c r="B50" s="15">
        <v>35672</v>
      </c>
      <c r="C50" s="7" t="s">
        <v>0</v>
      </c>
      <c r="D50" s="7">
        <v>625000</v>
      </c>
      <c r="E50" s="5">
        <f t="shared" si="1"/>
        <v>1834.1892883345561</v>
      </c>
      <c r="F50" s="20">
        <v>39723</v>
      </c>
      <c r="G50" s="7"/>
      <c r="H50" s="7"/>
      <c r="I50" s="19"/>
      <c r="J50" s="44"/>
      <c r="K50" s="5" t="s">
        <v>17</v>
      </c>
      <c r="L50" s="5"/>
    </row>
    <row r="51" spans="1:15" s="3" customFormat="1">
      <c r="A51" s="7">
        <v>13624</v>
      </c>
      <c r="B51" s="15">
        <v>35672</v>
      </c>
      <c r="C51" s="7" t="s">
        <v>0</v>
      </c>
      <c r="D51" s="7">
        <v>625000</v>
      </c>
      <c r="E51" s="5">
        <f t="shared" si="1"/>
        <v>1834.1892883345561</v>
      </c>
      <c r="F51" s="25">
        <v>44260</v>
      </c>
      <c r="G51" s="7">
        <v>636</v>
      </c>
      <c r="H51" s="7">
        <v>50</v>
      </c>
      <c r="I51" s="30">
        <v>127.77</v>
      </c>
      <c r="J51" s="44"/>
      <c r="K51" s="5"/>
      <c r="L51" s="5"/>
      <c r="O51" s="2"/>
    </row>
    <row r="52" spans="1:15" s="3" customFormat="1">
      <c r="A52" s="7">
        <v>13637</v>
      </c>
      <c r="B52" s="15">
        <v>35677</v>
      </c>
      <c r="C52" s="7" t="s">
        <v>14</v>
      </c>
      <c r="D52" s="7">
        <v>5000000</v>
      </c>
      <c r="E52" s="5">
        <f t="shared" si="1"/>
        <v>14673.514306676449</v>
      </c>
      <c r="F52" s="20">
        <v>39927</v>
      </c>
      <c r="G52" s="7">
        <v>480</v>
      </c>
      <c r="H52" s="7">
        <v>5</v>
      </c>
      <c r="I52" s="5"/>
      <c r="J52" s="5">
        <v>880</v>
      </c>
      <c r="K52" s="28" t="s">
        <v>45</v>
      </c>
      <c r="L52" s="5"/>
      <c r="M52" s="66" t="s">
        <v>12</v>
      </c>
      <c r="O52" s="2"/>
    </row>
    <row r="53" spans="1:15" s="3" customFormat="1">
      <c r="A53" s="7">
        <v>13638</v>
      </c>
      <c r="B53" s="15">
        <v>35677</v>
      </c>
      <c r="C53" s="7" t="s">
        <v>1</v>
      </c>
      <c r="D53" s="7">
        <v>4442000</v>
      </c>
      <c r="E53" s="5">
        <f t="shared" si="1"/>
        <v>13035.950110051357</v>
      </c>
      <c r="F53" s="12">
        <v>36171</v>
      </c>
      <c r="G53" s="7">
        <v>331</v>
      </c>
      <c r="H53" s="7">
        <v>90</v>
      </c>
      <c r="I53" s="5"/>
      <c r="J53" s="5">
        <v>750</v>
      </c>
      <c r="K53" s="5"/>
      <c r="L53" s="5"/>
      <c r="O53" s="2"/>
    </row>
    <row r="54" spans="1:15" s="3" customFormat="1">
      <c r="A54" s="7">
        <v>13639</v>
      </c>
      <c r="B54" s="15">
        <v>35677</v>
      </c>
      <c r="C54" s="7" t="s">
        <v>1</v>
      </c>
      <c r="D54" s="7">
        <v>4435000</v>
      </c>
      <c r="E54" s="5">
        <f t="shared" si="1"/>
        <v>13015.40719002201</v>
      </c>
      <c r="F54" s="12">
        <v>36171</v>
      </c>
      <c r="G54" s="7">
        <v>331</v>
      </c>
      <c r="H54" s="7">
        <v>91</v>
      </c>
      <c r="I54" s="5"/>
      <c r="J54" s="5">
        <v>750</v>
      </c>
      <c r="K54" s="5"/>
      <c r="L54" s="5"/>
      <c r="O54" s="2"/>
    </row>
    <row r="55" spans="1:15" s="3" customFormat="1">
      <c r="A55" s="7">
        <v>13662</v>
      </c>
      <c r="B55" s="15">
        <v>35681</v>
      </c>
      <c r="C55" s="8" t="s">
        <v>79</v>
      </c>
      <c r="D55" s="7">
        <v>1</v>
      </c>
      <c r="E55" s="5">
        <f t="shared" si="1"/>
        <v>2.93470286133529E-3</v>
      </c>
      <c r="F55" s="12"/>
      <c r="G55" s="7">
        <v>327</v>
      </c>
      <c r="H55" s="7">
        <v>66</v>
      </c>
      <c r="I55" s="5"/>
      <c r="J55" s="5">
        <v>15</v>
      </c>
      <c r="K55" s="5"/>
      <c r="L55" s="5"/>
      <c r="O55" s="2"/>
    </row>
    <row r="56" spans="1:15" s="3" customFormat="1">
      <c r="A56" s="7">
        <v>13670</v>
      </c>
      <c r="B56" s="15">
        <v>35685</v>
      </c>
      <c r="C56" s="7" t="s">
        <v>14</v>
      </c>
      <c r="D56" s="7">
        <v>1500000</v>
      </c>
      <c r="E56" s="5">
        <f t="shared" si="1"/>
        <v>4402.0542920029347</v>
      </c>
      <c r="F56" s="12">
        <v>36279</v>
      </c>
      <c r="G56" s="7">
        <v>335</v>
      </c>
      <c r="H56" s="7">
        <v>6</v>
      </c>
      <c r="I56" s="5"/>
      <c r="J56" s="5">
        <v>250</v>
      </c>
      <c r="K56" s="5"/>
      <c r="L56" s="5"/>
      <c r="O56" s="2"/>
    </row>
    <row r="57" spans="1:15" s="3" customFormat="1">
      <c r="A57" s="7">
        <v>13672</v>
      </c>
      <c r="B57" s="15">
        <v>35688</v>
      </c>
      <c r="C57" s="7" t="s">
        <v>1</v>
      </c>
      <c r="D57" s="7">
        <v>25000000</v>
      </c>
      <c r="E57" s="5">
        <f t="shared" si="1"/>
        <v>73367.571533382245</v>
      </c>
      <c r="F57" s="12"/>
      <c r="G57" s="7">
        <v>327</v>
      </c>
      <c r="H57" s="7">
        <v>58</v>
      </c>
      <c r="I57" s="5"/>
      <c r="J57" s="5">
        <v>4350</v>
      </c>
      <c r="K57" s="5"/>
      <c r="L57" s="5"/>
      <c r="O57" s="2"/>
    </row>
    <row r="58" spans="1:15" s="3" customFormat="1">
      <c r="A58" s="7">
        <v>13680</v>
      </c>
      <c r="B58" s="15">
        <v>35690</v>
      </c>
      <c r="C58" s="7" t="s">
        <v>14</v>
      </c>
      <c r="D58" s="7">
        <v>10216380</v>
      </c>
      <c r="E58" s="5">
        <f t="shared" si="1"/>
        <v>29982.039618488627</v>
      </c>
      <c r="F58" s="12">
        <v>36160</v>
      </c>
      <c r="G58" s="7">
        <v>314</v>
      </c>
      <c r="H58" s="7">
        <v>96</v>
      </c>
      <c r="I58" s="5"/>
      <c r="J58" s="5">
        <v>1800</v>
      </c>
      <c r="K58" s="5" t="s">
        <v>57</v>
      </c>
      <c r="L58" s="5"/>
      <c r="O58" s="2"/>
    </row>
    <row r="59" spans="1:15" s="3" customFormat="1">
      <c r="A59" s="26">
        <v>13709</v>
      </c>
      <c r="B59" s="15">
        <v>35703</v>
      </c>
      <c r="C59" s="7" t="s">
        <v>1</v>
      </c>
      <c r="D59" s="7">
        <v>5520000</v>
      </c>
      <c r="E59" s="5">
        <f t="shared" si="1"/>
        <v>16199.5597945708</v>
      </c>
      <c r="F59" s="12"/>
      <c r="G59" s="7">
        <v>328</v>
      </c>
      <c r="H59" s="7">
        <v>18</v>
      </c>
      <c r="I59" s="5"/>
      <c r="J59" s="5">
        <v>990</v>
      </c>
      <c r="K59" s="5" t="s">
        <v>57</v>
      </c>
      <c r="L59" s="5"/>
    </row>
    <row r="60" spans="1:15" s="3" customFormat="1">
      <c r="A60" s="26">
        <v>13710</v>
      </c>
      <c r="B60" s="15">
        <v>35703</v>
      </c>
      <c r="C60" s="7" t="s">
        <v>0</v>
      </c>
      <c r="D60" s="7">
        <v>1104000</v>
      </c>
      <c r="E60" s="5">
        <f t="shared" si="1"/>
        <v>3239.9119589141601</v>
      </c>
      <c r="F60" s="12"/>
      <c r="G60" s="7">
        <v>316</v>
      </c>
      <c r="H60" s="7">
        <v>28</v>
      </c>
      <c r="I60" s="5"/>
      <c r="J60" s="5">
        <v>180</v>
      </c>
      <c r="K60" s="5"/>
      <c r="L60" s="5"/>
    </row>
    <row r="61" spans="1:15" s="3" customFormat="1">
      <c r="A61" s="7">
        <v>13714</v>
      </c>
      <c r="B61" s="15">
        <v>35705</v>
      </c>
      <c r="C61" s="7" t="s">
        <v>0</v>
      </c>
      <c r="D61" s="7">
        <v>707524</v>
      </c>
      <c r="E61" s="5">
        <f t="shared" si="1"/>
        <v>2076.3727072633897</v>
      </c>
      <c r="F61" s="12">
        <v>36159</v>
      </c>
      <c r="G61" s="7">
        <v>314</v>
      </c>
      <c r="H61" s="7">
        <v>91</v>
      </c>
      <c r="I61" s="5"/>
      <c r="J61" s="5">
        <v>120</v>
      </c>
      <c r="K61" s="5" t="s">
        <v>47</v>
      </c>
      <c r="L61" s="5"/>
    </row>
    <row r="62" spans="1:15" s="3" customFormat="1">
      <c r="A62" s="7">
        <v>13717</v>
      </c>
      <c r="B62" s="15">
        <v>35705</v>
      </c>
      <c r="C62" s="7" t="s">
        <v>0</v>
      </c>
      <c r="D62" s="7">
        <v>300000</v>
      </c>
      <c r="E62" s="5">
        <f t="shared" si="1"/>
        <v>880.4108584005869</v>
      </c>
      <c r="F62" s="25">
        <v>43903</v>
      </c>
      <c r="G62" s="7">
        <v>622</v>
      </c>
      <c r="H62" s="7">
        <v>96</v>
      </c>
      <c r="I62" s="5">
        <v>34.479999999999997</v>
      </c>
      <c r="J62" s="44"/>
      <c r="K62" s="5"/>
      <c r="L62" s="5"/>
    </row>
    <row r="63" spans="1:15" s="3" customFormat="1">
      <c r="A63" s="7">
        <v>13718</v>
      </c>
      <c r="B63" s="15">
        <v>35705</v>
      </c>
      <c r="C63" s="7" t="s">
        <v>1</v>
      </c>
      <c r="D63" s="7">
        <v>300000</v>
      </c>
      <c r="E63" s="5">
        <f t="shared" si="1"/>
        <v>880.4108584005869</v>
      </c>
      <c r="F63" s="25">
        <v>44007</v>
      </c>
      <c r="G63" s="7">
        <v>695</v>
      </c>
      <c r="H63" s="7">
        <v>77</v>
      </c>
      <c r="I63" s="5"/>
      <c r="J63" s="5">
        <v>60</v>
      </c>
      <c r="K63" s="5"/>
      <c r="L63" s="5"/>
    </row>
    <row r="64" spans="1:15" s="3" customFormat="1">
      <c r="A64" s="7">
        <v>13735</v>
      </c>
      <c r="B64" s="15">
        <v>35713</v>
      </c>
      <c r="C64" s="7" t="s">
        <v>14</v>
      </c>
      <c r="D64" s="7">
        <v>67000</v>
      </c>
      <c r="E64" s="5">
        <f t="shared" si="1"/>
        <v>196.62509170946441</v>
      </c>
      <c r="F64" s="25">
        <v>43622</v>
      </c>
      <c r="G64" s="7">
        <v>604</v>
      </c>
      <c r="H64" s="7">
        <v>31</v>
      </c>
      <c r="I64" s="5"/>
      <c r="J64" s="5">
        <v>18</v>
      </c>
      <c r="K64" s="5"/>
      <c r="L64" s="5"/>
    </row>
    <row r="65" spans="1:13" s="3" customFormat="1">
      <c r="A65" s="7">
        <v>13737</v>
      </c>
      <c r="B65" s="15">
        <v>35714</v>
      </c>
      <c r="C65" s="7" t="s">
        <v>1</v>
      </c>
      <c r="D65" s="7">
        <v>5951614</v>
      </c>
      <c r="E65" s="5">
        <f t="shared" si="1"/>
        <v>17466.21863536317</v>
      </c>
      <c r="F65" s="41"/>
      <c r="G65" s="7">
        <v>350</v>
      </c>
      <c r="H65" s="7">
        <v>61</v>
      </c>
      <c r="I65" s="5"/>
      <c r="J65" s="5">
        <v>1050</v>
      </c>
      <c r="K65" s="5"/>
      <c r="L65" s="5"/>
    </row>
    <row r="66" spans="1:13" s="3" customFormat="1">
      <c r="A66" s="7">
        <v>13747</v>
      </c>
      <c r="B66" s="15">
        <v>35717</v>
      </c>
      <c r="C66" s="7" t="s">
        <v>0</v>
      </c>
      <c r="D66" s="7">
        <v>1600000</v>
      </c>
      <c r="E66" s="5">
        <f t="shared" si="1"/>
        <v>4695.5245781364638</v>
      </c>
      <c r="F66" s="20"/>
      <c r="G66" s="7">
        <v>475</v>
      </c>
      <c r="H66" s="7">
        <v>3</v>
      </c>
      <c r="I66" s="5"/>
      <c r="J66" s="5">
        <v>290</v>
      </c>
      <c r="K66" s="5"/>
      <c r="L66" s="5"/>
    </row>
    <row r="67" spans="1:13" s="3" customFormat="1">
      <c r="A67" s="7">
        <v>13756</v>
      </c>
      <c r="B67" s="15">
        <v>35723</v>
      </c>
      <c r="C67" s="7" t="s">
        <v>14</v>
      </c>
      <c r="D67" s="7">
        <v>150172</v>
      </c>
      <c r="E67" s="4">
        <f t="shared" si="1"/>
        <v>440.71019809244314</v>
      </c>
      <c r="F67" s="20">
        <v>36046</v>
      </c>
      <c r="G67" s="7">
        <v>324</v>
      </c>
      <c r="H67" s="7">
        <v>5</v>
      </c>
      <c r="I67" s="5"/>
      <c r="J67" s="5">
        <v>30</v>
      </c>
      <c r="K67" s="5"/>
      <c r="L67" s="5"/>
    </row>
    <row r="68" spans="1:13" s="3" customFormat="1">
      <c r="A68" s="7">
        <v>13757</v>
      </c>
      <c r="B68" s="15">
        <v>35722</v>
      </c>
      <c r="C68" s="8" t="s">
        <v>79</v>
      </c>
      <c r="D68" s="7">
        <v>1</v>
      </c>
      <c r="E68" s="4">
        <f t="shared" si="1"/>
        <v>2.93470286133529E-3</v>
      </c>
      <c r="F68" s="20">
        <v>38776</v>
      </c>
      <c r="G68" s="7">
        <v>420</v>
      </c>
      <c r="H68" s="7">
        <v>71</v>
      </c>
      <c r="I68" s="5"/>
      <c r="J68" s="5">
        <v>20</v>
      </c>
      <c r="K68" s="5"/>
      <c r="L68" s="5"/>
    </row>
    <row r="69" spans="1:13" s="3" customFormat="1">
      <c r="A69" s="7">
        <v>13758</v>
      </c>
      <c r="B69" s="15">
        <v>35722</v>
      </c>
      <c r="C69" s="8" t="s">
        <v>79</v>
      </c>
      <c r="D69" s="7">
        <v>1</v>
      </c>
      <c r="E69" s="4">
        <f t="shared" si="1"/>
        <v>2.93470286133529E-3</v>
      </c>
      <c r="F69" s="20">
        <v>38776</v>
      </c>
      <c r="G69" s="7">
        <v>420</v>
      </c>
      <c r="H69" s="7">
        <v>72</v>
      </c>
      <c r="I69" s="5"/>
      <c r="J69" s="5">
        <v>20</v>
      </c>
      <c r="K69" s="5"/>
      <c r="L69" s="5"/>
    </row>
    <row r="70" spans="1:13" s="3" customFormat="1">
      <c r="A70" s="7">
        <v>13759</v>
      </c>
      <c r="B70" s="15">
        <v>35722</v>
      </c>
      <c r="C70" s="7" t="s">
        <v>0</v>
      </c>
      <c r="D70" s="7">
        <v>1200000</v>
      </c>
      <c r="E70" s="4">
        <f t="shared" si="1"/>
        <v>3521.6434336023476</v>
      </c>
      <c r="F70" s="20">
        <v>38791</v>
      </c>
      <c r="G70" s="7">
        <v>422</v>
      </c>
      <c r="H70" s="7">
        <v>21</v>
      </c>
      <c r="I70" s="34">
        <v>929.39</v>
      </c>
      <c r="J70" s="44"/>
      <c r="K70" s="5" t="s">
        <v>61</v>
      </c>
      <c r="L70" s="5"/>
    </row>
    <row r="71" spans="1:13" s="3" customFormat="1">
      <c r="A71" s="7">
        <v>13765</v>
      </c>
      <c r="B71" s="15">
        <v>35724</v>
      </c>
      <c r="C71" s="8" t="s">
        <v>79</v>
      </c>
      <c r="D71" s="7">
        <v>1</v>
      </c>
      <c r="E71" s="4">
        <f t="shared" si="1"/>
        <v>2.93470286133529E-3</v>
      </c>
      <c r="F71" s="41"/>
      <c r="G71" s="7">
        <v>378</v>
      </c>
      <c r="H71" s="7">
        <v>8</v>
      </c>
      <c r="I71" s="5"/>
      <c r="J71" s="5">
        <v>20</v>
      </c>
      <c r="K71" s="5"/>
      <c r="L71" s="5"/>
    </row>
    <row r="72" spans="1:13" s="3" customFormat="1">
      <c r="A72" s="7">
        <v>13785</v>
      </c>
      <c r="B72" s="15">
        <v>35732</v>
      </c>
      <c r="C72" s="7" t="s">
        <v>14</v>
      </c>
      <c r="D72" s="7">
        <v>2000000</v>
      </c>
      <c r="E72" s="5">
        <f t="shared" si="1"/>
        <v>5869.40572267058</v>
      </c>
      <c r="F72" s="25">
        <v>43797</v>
      </c>
      <c r="G72" s="7">
        <v>616</v>
      </c>
      <c r="H72" s="7">
        <v>65</v>
      </c>
      <c r="I72" s="5">
        <v>246.53</v>
      </c>
      <c r="J72" s="44"/>
      <c r="K72" s="5"/>
      <c r="L72" s="5"/>
    </row>
    <row r="73" spans="1:13" s="3" customFormat="1">
      <c r="A73" s="7">
        <v>13793</v>
      </c>
      <c r="B73" s="15">
        <v>35737</v>
      </c>
      <c r="C73" s="7" t="s">
        <v>14</v>
      </c>
      <c r="D73" s="7">
        <v>13500000</v>
      </c>
      <c r="E73" s="5">
        <f t="shared" si="1"/>
        <v>39618.488628026411</v>
      </c>
      <c r="F73" s="12">
        <v>36147</v>
      </c>
      <c r="G73" s="7">
        <v>313</v>
      </c>
      <c r="H73" s="7">
        <v>99</v>
      </c>
      <c r="I73" s="5"/>
      <c r="J73" s="5">
        <v>2350</v>
      </c>
      <c r="K73" s="5"/>
      <c r="L73" s="5"/>
    </row>
    <row r="74" spans="1:13" s="3" customFormat="1">
      <c r="A74" s="7">
        <v>13794</v>
      </c>
      <c r="B74" s="15">
        <v>35737</v>
      </c>
      <c r="C74" s="8" t="s">
        <v>79</v>
      </c>
      <c r="D74" s="7">
        <v>1</v>
      </c>
      <c r="E74" s="5">
        <f t="shared" si="1"/>
        <v>2.93470286133529E-3</v>
      </c>
      <c r="F74" s="25">
        <v>43988</v>
      </c>
      <c r="G74" s="7">
        <v>378</v>
      </c>
      <c r="H74" s="7">
        <v>9</v>
      </c>
      <c r="I74" s="5"/>
      <c r="J74" s="5">
        <v>20</v>
      </c>
      <c r="K74" s="5"/>
      <c r="L74" s="5"/>
    </row>
    <row r="75" spans="1:13" s="3" customFormat="1">
      <c r="A75" s="7">
        <v>13800</v>
      </c>
      <c r="B75" s="15">
        <v>35740</v>
      </c>
      <c r="C75" s="7" t="s">
        <v>1</v>
      </c>
      <c r="D75" s="7">
        <v>3700000</v>
      </c>
      <c r="E75" s="5">
        <f t="shared" si="1"/>
        <v>10858.400586940572</v>
      </c>
      <c r="F75" s="12">
        <v>36153</v>
      </c>
      <c r="G75" s="7">
        <v>331</v>
      </c>
      <c r="H75" s="7">
        <v>28</v>
      </c>
      <c r="I75" s="5"/>
      <c r="J75" s="5">
        <v>640</v>
      </c>
      <c r="K75" s="5"/>
      <c r="L75" s="5"/>
    </row>
    <row r="76" spans="1:13" s="3" customFormat="1">
      <c r="A76" s="7">
        <v>13804</v>
      </c>
      <c r="B76" s="15">
        <v>35740</v>
      </c>
      <c r="C76" s="7" t="s">
        <v>42</v>
      </c>
      <c r="D76" s="7">
        <v>10700000</v>
      </c>
      <c r="E76" s="5">
        <f t="shared" si="1"/>
        <v>31401.320616287601</v>
      </c>
      <c r="F76" s="12">
        <v>36175</v>
      </c>
      <c r="G76" s="7">
        <v>332</v>
      </c>
      <c r="H76" s="7" t="s">
        <v>43</v>
      </c>
      <c r="I76" s="5"/>
      <c r="J76" s="5">
        <v>1890</v>
      </c>
      <c r="K76" s="5"/>
      <c r="L76" s="5"/>
    </row>
    <row r="77" spans="1:13" s="3" customFormat="1">
      <c r="A77" s="7">
        <v>13814</v>
      </c>
      <c r="B77" s="15">
        <v>35762</v>
      </c>
      <c r="C77" s="8" t="s">
        <v>79</v>
      </c>
      <c r="D77" s="7">
        <v>1</v>
      </c>
      <c r="E77" s="4">
        <f t="shared" si="1"/>
        <v>2.93470286133529E-3</v>
      </c>
      <c r="F77" s="27">
        <v>41458</v>
      </c>
      <c r="G77" s="7"/>
      <c r="H77" s="7"/>
      <c r="I77" s="34">
        <v>210.14</v>
      </c>
      <c r="J77" s="44"/>
      <c r="K77" s="28" t="s">
        <v>44</v>
      </c>
      <c r="L77" s="5" t="s">
        <v>25</v>
      </c>
      <c r="M77" s="66" t="s">
        <v>12</v>
      </c>
    </row>
    <row r="78" spans="1:13" s="3" customFormat="1">
      <c r="A78" s="7">
        <v>13826</v>
      </c>
      <c r="B78" s="15">
        <v>35768</v>
      </c>
      <c r="C78" s="7" t="s">
        <v>14</v>
      </c>
      <c r="D78" s="7">
        <v>2400000</v>
      </c>
      <c r="E78" s="5">
        <f t="shared" si="1"/>
        <v>7043.2868672046952</v>
      </c>
      <c r="F78" s="12">
        <v>36153</v>
      </c>
      <c r="G78" s="7">
        <v>331</v>
      </c>
      <c r="H78" s="7">
        <v>29</v>
      </c>
      <c r="I78" s="5"/>
      <c r="J78" s="5">
        <v>420</v>
      </c>
      <c r="K78" s="5"/>
      <c r="L78" s="5"/>
    </row>
    <row r="79" spans="1:13" s="3" customFormat="1">
      <c r="A79" s="7">
        <v>13834</v>
      </c>
      <c r="B79" s="15">
        <v>35771</v>
      </c>
      <c r="C79" s="7" t="s">
        <v>14</v>
      </c>
      <c r="D79" s="7">
        <v>900000</v>
      </c>
      <c r="E79" s="5">
        <f t="shared" si="1"/>
        <v>2641.2325752017609</v>
      </c>
      <c r="F79" s="12">
        <v>36153</v>
      </c>
      <c r="G79" s="7">
        <v>331</v>
      </c>
      <c r="H79" s="7">
        <v>30</v>
      </c>
      <c r="I79" s="5"/>
      <c r="J79" s="5">
        <v>130</v>
      </c>
      <c r="K79" s="5"/>
      <c r="L79" s="5"/>
    </row>
    <row r="80" spans="1:13" s="3" customFormat="1">
      <c r="A80" s="7">
        <v>13835</v>
      </c>
      <c r="B80" s="15">
        <v>35771</v>
      </c>
      <c r="C80" s="7" t="s">
        <v>14</v>
      </c>
      <c r="D80" s="7">
        <v>1000000</v>
      </c>
      <c r="E80" s="5">
        <f t="shared" si="1"/>
        <v>2934.70286133529</v>
      </c>
      <c r="F80" s="12">
        <v>36175</v>
      </c>
      <c r="G80" s="7">
        <v>332</v>
      </c>
      <c r="H80" s="7">
        <v>32</v>
      </c>
      <c r="I80" s="5"/>
      <c r="J80" s="5">
        <v>180</v>
      </c>
      <c r="K80" s="5"/>
      <c r="L80" s="5"/>
    </row>
    <row r="81" spans="1:13" s="3" customFormat="1">
      <c r="A81" s="7">
        <v>13836</v>
      </c>
      <c r="B81" s="15">
        <v>35773</v>
      </c>
      <c r="C81" s="7" t="s">
        <v>48</v>
      </c>
      <c r="D81" s="7">
        <v>900000</v>
      </c>
      <c r="E81" s="5">
        <f t="shared" si="1"/>
        <v>2641.2325752017609</v>
      </c>
      <c r="F81" s="25">
        <v>43699</v>
      </c>
      <c r="G81" s="7">
        <v>609</v>
      </c>
      <c r="H81" s="7">
        <v>60</v>
      </c>
      <c r="I81" s="5"/>
      <c r="J81" s="5">
        <v>150</v>
      </c>
      <c r="K81" s="5"/>
      <c r="L81" s="5"/>
    </row>
    <row r="82" spans="1:13" s="3" customFormat="1">
      <c r="A82" s="7">
        <v>13840</v>
      </c>
      <c r="B82" s="15">
        <v>35774</v>
      </c>
      <c r="C82" s="7" t="s">
        <v>1</v>
      </c>
      <c r="D82" s="7">
        <v>6300000</v>
      </c>
      <c r="E82" s="5">
        <f t="shared" si="1"/>
        <v>18488.628026412327</v>
      </c>
      <c r="F82" s="12">
        <v>36158</v>
      </c>
      <c r="G82" s="7"/>
      <c r="H82" s="7"/>
      <c r="I82" s="5"/>
      <c r="J82" s="5">
        <v>911</v>
      </c>
      <c r="K82" s="5"/>
      <c r="L82" s="5"/>
    </row>
    <row r="83" spans="1:13" s="2" customFormat="1">
      <c r="A83" s="8">
        <v>13859</v>
      </c>
      <c r="B83" s="16">
        <v>35778</v>
      </c>
      <c r="C83" s="8" t="s">
        <v>1</v>
      </c>
      <c r="D83" s="8">
        <v>4200000</v>
      </c>
      <c r="E83" s="4">
        <f t="shared" si="1"/>
        <v>12325.752017608218</v>
      </c>
      <c r="F83" s="20">
        <v>38596</v>
      </c>
      <c r="G83" s="8">
        <v>410</v>
      </c>
      <c r="H83" s="8">
        <v>16</v>
      </c>
      <c r="I83" s="5"/>
      <c r="J83" s="5">
        <v>710</v>
      </c>
      <c r="K83" s="4"/>
      <c r="L83" s="4" t="s">
        <v>33</v>
      </c>
    </row>
    <row r="84" spans="1:13" s="2" customFormat="1">
      <c r="A84" s="8">
        <v>13877</v>
      </c>
      <c r="B84" s="16">
        <v>35785</v>
      </c>
      <c r="C84" s="8" t="s">
        <v>14</v>
      </c>
      <c r="D84" s="8">
        <v>5500000</v>
      </c>
      <c r="E84" s="4">
        <f t="shared" si="1"/>
        <v>16140.865737344095</v>
      </c>
      <c r="F84" s="27">
        <v>40511</v>
      </c>
      <c r="G84" s="8">
        <v>504</v>
      </c>
      <c r="H84" s="8">
        <v>58</v>
      </c>
      <c r="I84" s="5">
        <v>163.41999999999999</v>
      </c>
      <c r="J84" s="44"/>
      <c r="K84" s="4" t="s">
        <v>46</v>
      </c>
      <c r="L84" s="4" t="s">
        <v>55</v>
      </c>
    </row>
    <row r="85" spans="1:13" s="2" customFormat="1">
      <c r="A85" s="8">
        <v>13878</v>
      </c>
      <c r="B85" s="16">
        <v>35786</v>
      </c>
      <c r="C85" s="8" t="s">
        <v>79</v>
      </c>
      <c r="D85" s="8">
        <v>1</v>
      </c>
      <c r="E85" s="4">
        <f t="shared" si="1"/>
        <v>2.93470286133529E-3</v>
      </c>
      <c r="F85" s="25">
        <v>43684</v>
      </c>
      <c r="G85" s="8">
        <v>608</v>
      </c>
      <c r="H85" s="8" t="s">
        <v>56</v>
      </c>
      <c r="I85" s="5"/>
      <c r="J85" s="5">
        <v>25</v>
      </c>
      <c r="K85" s="4"/>
      <c r="L85" s="4"/>
    </row>
    <row r="86" spans="1:13" s="2" customFormat="1">
      <c r="A86" s="8">
        <v>13879</v>
      </c>
      <c r="B86" s="16">
        <v>35786</v>
      </c>
      <c r="C86" s="8" t="s">
        <v>79</v>
      </c>
      <c r="D86" s="8">
        <v>1</v>
      </c>
      <c r="E86" s="4">
        <f t="shared" si="1"/>
        <v>2.93470286133529E-3</v>
      </c>
      <c r="F86" s="25">
        <v>43684</v>
      </c>
      <c r="G86" s="8">
        <v>608</v>
      </c>
      <c r="H86" s="8">
        <v>70</v>
      </c>
      <c r="I86" s="5"/>
      <c r="J86" s="5">
        <v>25</v>
      </c>
      <c r="K86" s="4"/>
      <c r="L86" s="4"/>
    </row>
    <row r="87" spans="1:13" s="3" customFormat="1">
      <c r="A87" s="7">
        <v>13884</v>
      </c>
      <c r="B87" s="15">
        <v>35787</v>
      </c>
      <c r="C87" s="7" t="s">
        <v>1</v>
      </c>
      <c r="D87" s="7">
        <v>2400000</v>
      </c>
      <c r="E87" s="5">
        <f t="shared" si="1"/>
        <v>7043.2868672046952</v>
      </c>
      <c r="F87" s="12">
        <v>36195</v>
      </c>
      <c r="G87" s="7">
        <v>333</v>
      </c>
      <c r="H87" s="7">
        <v>15</v>
      </c>
      <c r="I87" s="5"/>
      <c r="J87" s="5">
        <v>420</v>
      </c>
      <c r="K87" s="5" t="s">
        <v>112</v>
      </c>
      <c r="L87" s="5"/>
      <c r="M87" s="66" t="s">
        <v>12</v>
      </c>
    </row>
    <row r="88" spans="1:13" s="2" customFormat="1">
      <c r="A88" s="8">
        <v>13890</v>
      </c>
      <c r="B88" s="16">
        <v>35788</v>
      </c>
      <c r="C88" s="8" t="s">
        <v>0</v>
      </c>
      <c r="D88" s="8">
        <v>5670000</v>
      </c>
      <c r="E88" s="4">
        <f t="shared" si="1"/>
        <v>16639.765223771094</v>
      </c>
      <c r="F88" s="12">
        <v>36153</v>
      </c>
      <c r="G88" s="8">
        <v>331</v>
      </c>
      <c r="H88" s="8">
        <v>31</v>
      </c>
      <c r="I88" s="5"/>
      <c r="J88" s="5">
        <v>990</v>
      </c>
      <c r="K88" s="4"/>
      <c r="L88" s="4"/>
    </row>
    <row r="89" spans="1:13" s="2" customFormat="1">
      <c r="A89" s="8">
        <v>13901</v>
      </c>
      <c r="B89" s="16">
        <v>35791</v>
      </c>
      <c r="C89" s="8" t="s">
        <v>79</v>
      </c>
      <c r="D89" s="8">
        <v>1</v>
      </c>
      <c r="E89" s="4">
        <f t="shared" si="1"/>
        <v>2.93470286133529E-3</v>
      </c>
      <c r="F89" s="25">
        <v>43983</v>
      </c>
      <c r="G89" s="8">
        <v>624</v>
      </c>
      <c r="H89" s="8">
        <v>68</v>
      </c>
      <c r="I89" s="5">
        <v>16.739999999999998</v>
      </c>
      <c r="J89" s="44"/>
      <c r="K89" s="4"/>
      <c r="L89" s="4"/>
    </row>
    <row r="90" spans="1:13" s="2" customFormat="1">
      <c r="A90" s="8">
        <v>13902</v>
      </c>
      <c r="B90" s="16">
        <v>35791</v>
      </c>
      <c r="C90" s="8" t="s">
        <v>0</v>
      </c>
      <c r="D90" s="8">
        <v>500000</v>
      </c>
      <c r="E90" s="4">
        <f t="shared" si="1"/>
        <v>1467.351430667645</v>
      </c>
      <c r="F90" s="25">
        <v>43976</v>
      </c>
      <c r="G90" s="8">
        <v>624</v>
      </c>
      <c r="H90" s="8">
        <v>24</v>
      </c>
      <c r="I90" s="19"/>
      <c r="J90" s="44"/>
      <c r="K90" s="4"/>
      <c r="L90" s="4" t="s">
        <v>73</v>
      </c>
    </row>
    <row r="91" spans="1:13" s="2" customFormat="1">
      <c r="A91" s="8">
        <v>13903</v>
      </c>
      <c r="B91" s="16">
        <v>35791</v>
      </c>
      <c r="C91" s="8" t="s">
        <v>0</v>
      </c>
      <c r="D91" s="8">
        <v>200000</v>
      </c>
      <c r="E91" s="4">
        <f t="shared" si="1"/>
        <v>586.94057226705797</v>
      </c>
      <c r="F91" s="25">
        <v>43976</v>
      </c>
      <c r="G91" s="8">
        <v>624</v>
      </c>
      <c r="H91" s="8">
        <v>25</v>
      </c>
      <c r="I91" s="19"/>
      <c r="J91" s="44"/>
      <c r="K91" s="4"/>
      <c r="L91" s="4" t="s">
        <v>74</v>
      </c>
    </row>
    <row r="92" spans="1:13" s="2" customFormat="1">
      <c r="A92" s="8">
        <v>13914</v>
      </c>
      <c r="B92" s="16">
        <v>35793</v>
      </c>
      <c r="C92" s="8" t="s">
        <v>71</v>
      </c>
      <c r="D92" s="8">
        <v>4700000</v>
      </c>
      <c r="E92" s="4">
        <f t="shared" si="1"/>
        <v>13793.103448275862</v>
      </c>
      <c r="F92" s="41">
        <v>36797</v>
      </c>
      <c r="G92" s="8">
        <v>350</v>
      </c>
      <c r="H92" s="8" t="s">
        <v>72</v>
      </c>
      <c r="I92" s="19">
        <v>371.75</v>
      </c>
      <c r="J92" s="44"/>
      <c r="K92" s="4"/>
      <c r="L92" s="4" t="s">
        <v>75</v>
      </c>
    </row>
    <row r="93" spans="1:13" s="3" customFormat="1">
      <c r="A93" s="7">
        <v>13915</v>
      </c>
      <c r="B93" s="15">
        <v>35793</v>
      </c>
      <c r="C93" s="7" t="s">
        <v>1</v>
      </c>
      <c r="D93" s="7">
        <v>6900000</v>
      </c>
      <c r="E93" s="5">
        <f t="shared" si="1"/>
        <v>20249.449743213499</v>
      </c>
      <c r="F93" s="12">
        <v>36797</v>
      </c>
      <c r="G93" s="7"/>
      <c r="H93" s="7"/>
      <c r="I93" s="5"/>
      <c r="J93" s="5">
        <v>999</v>
      </c>
      <c r="K93" s="5"/>
      <c r="L93" s="5"/>
    </row>
    <row r="94" spans="1:13" s="2" customFormat="1">
      <c r="A94" s="8">
        <v>13919</v>
      </c>
      <c r="B94" s="16">
        <v>35795</v>
      </c>
      <c r="C94" s="8" t="s">
        <v>34</v>
      </c>
      <c r="D94" s="8">
        <v>1</v>
      </c>
      <c r="E94" s="4">
        <f t="shared" si="1"/>
        <v>2.93470286133529E-3</v>
      </c>
      <c r="F94" s="41">
        <v>36556</v>
      </c>
      <c r="G94" s="8">
        <v>344</v>
      </c>
      <c r="H94" s="8">
        <v>40</v>
      </c>
      <c r="I94" s="5"/>
      <c r="J94" s="5">
        <v>15</v>
      </c>
      <c r="K94" s="4"/>
      <c r="L94" s="4"/>
    </row>
    <row r="95" spans="1:13" s="2" customFormat="1">
      <c r="A95" s="8">
        <v>13920</v>
      </c>
      <c r="B95" s="16">
        <v>35795</v>
      </c>
      <c r="C95" s="8" t="s">
        <v>1</v>
      </c>
      <c r="D95" s="8">
        <v>17413522</v>
      </c>
      <c r="E95" s="4">
        <f t="shared" si="1"/>
        <v>51103.51283932502</v>
      </c>
      <c r="F95" s="10">
        <v>36153</v>
      </c>
      <c r="G95" s="8">
        <v>331</v>
      </c>
      <c r="H95" s="8">
        <v>32</v>
      </c>
      <c r="I95" s="5"/>
      <c r="J95" s="5">
        <v>3120</v>
      </c>
      <c r="K95" s="4" t="s">
        <v>119</v>
      </c>
      <c r="L95" s="4"/>
      <c r="M95" s="66" t="s">
        <v>12</v>
      </c>
    </row>
    <row r="96" spans="1:13" s="2" customFormat="1">
      <c r="A96" s="8">
        <v>13921</v>
      </c>
      <c r="B96" s="16">
        <v>35795</v>
      </c>
      <c r="C96" s="8" t="s">
        <v>14</v>
      </c>
      <c r="D96" s="8">
        <v>4500000</v>
      </c>
      <c r="E96" s="4">
        <f t="shared" si="1"/>
        <v>13206.162876008804</v>
      </c>
      <c r="F96" s="10">
        <v>36153</v>
      </c>
      <c r="G96" s="8"/>
      <c r="H96" s="8"/>
      <c r="I96" s="5"/>
      <c r="J96" s="5">
        <v>750</v>
      </c>
      <c r="K96" s="4"/>
      <c r="L96" s="4"/>
    </row>
    <row r="97" spans="1:12" s="2" customFormat="1">
      <c r="A97" s="8">
        <v>13922</v>
      </c>
      <c r="B97" s="16">
        <v>35795</v>
      </c>
      <c r="C97" s="8" t="s">
        <v>58</v>
      </c>
      <c r="D97" s="8">
        <v>580000</v>
      </c>
      <c r="E97" s="4">
        <f t="shared" si="1"/>
        <v>1702.127659574468</v>
      </c>
      <c r="F97" s="25">
        <v>43679</v>
      </c>
      <c r="G97" s="8">
        <v>608</v>
      </c>
      <c r="H97" s="7" t="s">
        <v>54</v>
      </c>
      <c r="I97" s="5">
        <v>109.65</v>
      </c>
      <c r="J97" s="44"/>
      <c r="K97" s="4"/>
      <c r="L97" s="4"/>
    </row>
    <row r="98" spans="1:12" s="2" customFormat="1">
      <c r="A98" s="8">
        <v>13923</v>
      </c>
      <c r="B98" s="16">
        <v>35795</v>
      </c>
      <c r="C98" s="8" t="s">
        <v>0</v>
      </c>
      <c r="D98" s="8">
        <v>2300000</v>
      </c>
      <c r="E98" s="4">
        <f t="shared" si="1"/>
        <v>6749.8165810711662</v>
      </c>
      <c r="F98" s="25">
        <v>43679</v>
      </c>
      <c r="G98" s="8">
        <v>608</v>
      </c>
      <c r="H98" s="8">
        <v>6</v>
      </c>
      <c r="I98" s="5">
        <v>289.14</v>
      </c>
      <c r="J98" s="44"/>
      <c r="K98" s="4"/>
      <c r="L98" s="4"/>
    </row>
    <row r="99" spans="1:12" s="2" customFormat="1">
      <c r="A99" s="8">
        <v>13930</v>
      </c>
      <c r="B99" s="16">
        <v>35804</v>
      </c>
      <c r="C99" s="8" t="s">
        <v>0</v>
      </c>
      <c r="D99" s="8">
        <v>5900000</v>
      </c>
      <c r="E99" s="4">
        <f t="shared" si="1"/>
        <v>17314.746881878211</v>
      </c>
      <c r="F99" s="10">
        <v>36175</v>
      </c>
      <c r="G99" s="8">
        <v>332</v>
      </c>
      <c r="H99" s="8">
        <v>34</v>
      </c>
      <c r="I99" s="5"/>
      <c r="J99" s="5">
        <v>1050</v>
      </c>
      <c r="K99" s="4"/>
      <c r="L99" s="4"/>
    </row>
    <row r="100" spans="1:12" s="2" customFormat="1">
      <c r="A100" s="8">
        <v>13931</v>
      </c>
      <c r="B100" s="16">
        <v>35804</v>
      </c>
      <c r="C100" s="8" t="s">
        <v>1</v>
      </c>
      <c r="D100" s="8">
        <v>2950000</v>
      </c>
      <c r="E100" s="4">
        <f t="shared" si="1"/>
        <v>8657.3734409391054</v>
      </c>
      <c r="F100" s="10">
        <v>36175</v>
      </c>
      <c r="G100" s="8">
        <v>332</v>
      </c>
      <c r="H100" s="8">
        <v>35</v>
      </c>
      <c r="I100" s="5"/>
      <c r="J100" s="5">
        <v>510</v>
      </c>
      <c r="K100" s="4"/>
      <c r="L100" s="4"/>
    </row>
    <row r="101" spans="1:12" s="2" customFormat="1">
      <c r="A101" s="8">
        <v>13932</v>
      </c>
      <c r="B101" s="16">
        <v>35804</v>
      </c>
      <c r="C101" s="8" t="s">
        <v>14</v>
      </c>
      <c r="D101" s="8">
        <v>7684740</v>
      </c>
      <c r="E101" s="4">
        <f t="shared" si="1"/>
        <v>22552.428466617755</v>
      </c>
      <c r="F101" s="10">
        <v>36175</v>
      </c>
      <c r="G101" s="8">
        <v>332</v>
      </c>
      <c r="H101" s="8">
        <v>36</v>
      </c>
      <c r="I101" s="5"/>
      <c r="J101" s="5">
        <v>1340</v>
      </c>
      <c r="K101" s="4"/>
      <c r="L101" s="4"/>
    </row>
    <row r="102" spans="1:12" s="2" customFormat="1">
      <c r="A102" s="8">
        <v>13945</v>
      </c>
      <c r="B102" s="16">
        <v>35814</v>
      </c>
      <c r="C102" s="8" t="s">
        <v>1</v>
      </c>
      <c r="D102" s="8">
        <v>7650000</v>
      </c>
      <c r="E102" s="4">
        <f t="shared" si="1"/>
        <v>22450.476889214966</v>
      </c>
      <c r="F102" s="10">
        <v>36276</v>
      </c>
      <c r="G102" s="8">
        <v>335</v>
      </c>
      <c r="H102" s="8">
        <v>1</v>
      </c>
      <c r="I102" s="5"/>
      <c r="J102" s="5">
        <v>1340</v>
      </c>
      <c r="K102" s="4"/>
      <c r="L102" s="4"/>
    </row>
    <row r="103" spans="1:12" s="2" customFormat="1">
      <c r="A103" s="8">
        <v>13952</v>
      </c>
      <c r="B103" s="16">
        <v>35825</v>
      </c>
      <c r="C103" s="8" t="s">
        <v>36</v>
      </c>
      <c r="D103" s="8">
        <v>1</v>
      </c>
      <c r="E103" s="4">
        <f t="shared" si="1"/>
        <v>2.93470286133529E-3</v>
      </c>
      <c r="F103" s="10">
        <v>36153</v>
      </c>
      <c r="G103" s="8">
        <v>331</v>
      </c>
      <c r="H103" s="8" t="s">
        <v>37</v>
      </c>
      <c r="I103" s="5"/>
      <c r="J103" s="5">
        <v>30</v>
      </c>
      <c r="K103" s="4"/>
      <c r="L103" s="4"/>
    </row>
    <row r="104" spans="1:12" s="2" customFormat="1">
      <c r="A104" s="8">
        <v>13956</v>
      </c>
      <c r="B104" s="16">
        <v>35828</v>
      </c>
      <c r="C104" s="8" t="s">
        <v>48</v>
      </c>
      <c r="D104" s="8">
        <v>90344837</v>
      </c>
      <c r="E104" s="4">
        <f t="shared" si="1"/>
        <v>265135.25165077037</v>
      </c>
      <c r="F104" s="10">
        <v>36201</v>
      </c>
      <c r="G104" s="8"/>
      <c r="H104" s="8"/>
      <c r="I104" s="5"/>
      <c r="J104" s="5">
        <v>15555</v>
      </c>
      <c r="K104" s="4"/>
      <c r="L104" s="4"/>
    </row>
    <row r="105" spans="1:12" s="2" customFormat="1">
      <c r="A105" s="26">
        <v>13968</v>
      </c>
      <c r="B105" s="16">
        <v>35832</v>
      </c>
      <c r="C105" s="8" t="s">
        <v>1</v>
      </c>
      <c r="D105" s="8">
        <v>17200000</v>
      </c>
      <c r="E105" s="4">
        <f t="shared" si="1"/>
        <v>50476.889214966985</v>
      </c>
      <c r="F105" s="12">
        <v>36055</v>
      </c>
      <c r="G105" s="7">
        <v>326</v>
      </c>
      <c r="H105" s="7">
        <v>88</v>
      </c>
      <c r="I105" s="5"/>
      <c r="J105" s="5">
        <v>3120</v>
      </c>
      <c r="K105" s="4" t="s">
        <v>26</v>
      </c>
      <c r="L105" s="4"/>
    </row>
    <row r="106" spans="1:12" s="2" customFormat="1">
      <c r="A106" s="26">
        <v>13969</v>
      </c>
      <c r="B106" s="16">
        <v>35832</v>
      </c>
      <c r="C106" s="8" t="s">
        <v>1</v>
      </c>
      <c r="D106" s="8">
        <v>15200000</v>
      </c>
      <c r="E106" s="4">
        <f t="shared" si="1"/>
        <v>44607.483492296407</v>
      </c>
      <c r="F106" s="12">
        <v>36055</v>
      </c>
      <c r="G106" s="7">
        <v>326</v>
      </c>
      <c r="H106" s="7">
        <v>89</v>
      </c>
      <c r="I106" s="5"/>
      <c r="J106" s="5">
        <v>2660</v>
      </c>
      <c r="K106" s="4" t="s">
        <v>27</v>
      </c>
      <c r="L106" s="4"/>
    </row>
    <row r="107" spans="1:12" s="2" customFormat="1">
      <c r="A107" s="8">
        <v>13970</v>
      </c>
      <c r="B107" s="16">
        <v>35834</v>
      </c>
      <c r="C107" s="8" t="s">
        <v>1</v>
      </c>
      <c r="D107" s="8">
        <v>350000</v>
      </c>
      <c r="E107" s="4">
        <f t="shared" si="1"/>
        <v>1027.1460014673514</v>
      </c>
      <c r="F107" s="10"/>
      <c r="G107" s="8">
        <v>327</v>
      </c>
      <c r="H107" s="8">
        <v>37</v>
      </c>
      <c r="I107" s="5"/>
      <c r="J107" s="5">
        <v>60</v>
      </c>
      <c r="K107" s="4"/>
      <c r="L107" s="4"/>
    </row>
    <row r="108" spans="1:12" s="2" customFormat="1">
      <c r="A108" s="7">
        <v>13987</v>
      </c>
      <c r="B108" s="15">
        <v>35846</v>
      </c>
      <c r="C108" s="7" t="s">
        <v>1</v>
      </c>
      <c r="D108" s="7">
        <v>3260000</v>
      </c>
      <c r="E108" s="5">
        <f t="shared" si="1"/>
        <v>9567.1313279530441</v>
      </c>
      <c r="F108" s="10">
        <v>36797</v>
      </c>
      <c r="G108" s="8">
        <v>350</v>
      </c>
      <c r="H108" s="8">
        <v>44</v>
      </c>
      <c r="I108" s="5"/>
      <c r="J108" s="5">
        <v>550</v>
      </c>
      <c r="K108" s="4"/>
      <c r="L108" s="4"/>
    </row>
    <row r="109" spans="1:12" s="2" customFormat="1">
      <c r="A109" s="33">
        <v>13998</v>
      </c>
      <c r="B109" s="16">
        <v>35854</v>
      </c>
      <c r="C109" s="8" t="s">
        <v>79</v>
      </c>
      <c r="D109" s="7">
        <v>1</v>
      </c>
      <c r="E109" s="5">
        <f t="shared" si="1"/>
        <v>2.93470286133529E-3</v>
      </c>
      <c r="F109" s="27">
        <v>40204</v>
      </c>
      <c r="G109" s="7">
        <v>491</v>
      </c>
      <c r="H109" s="7">
        <v>32</v>
      </c>
      <c r="I109" s="5"/>
      <c r="J109" s="5">
        <v>20</v>
      </c>
      <c r="K109" s="4"/>
      <c r="L109" s="4"/>
    </row>
    <row r="110" spans="1:12" s="2" customFormat="1">
      <c r="A110" s="33">
        <v>13999</v>
      </c>
      <c r="B110" s="16">
        <v>35854</v>
      </c>
      <c r="C110" s="8" t="s">
        <v>0</v>
      </c>
      <c r="D110" s="7">
        <v>1128233</v>
      </c>
      <c r="E110" s="5">
        <f t="shared" si="1"/>
        <v>3311.028613352898</v>
      </c>
      <c r="F110" s="27">
        <v>40204</v>
      </c>
      <c r="G110" s="7">
        <v>491</v>
      </c>
      <c r="H110" s="7">
        <v>33</v>
      </c>
      <c r="I110" s="5"/>
      <c r="J110" s="5">
        <v>190</v>
      </c>
      <c r="K110" s="4"/>
      <c r="L110" s="4"/>
    </row>
    <row r="111" spans="1:12" s="2" customFormat="1">
      <c r="A111" s="75">
        <v>14000</v>
      </c>
      <c r="B111" s="77">
        <v>35854</v>
      </c>
      <c r="C111" s="8" t="s">
        <v>60</v>
      </c>
      <c r="D111" s="7">
        <v>1</v>
      </c>
      <c r="E111" s="5">
        <f t="shared" si="1"/>
        <v>2.93470286133529E-3</v>
      </c>
      <c r="F111" s="25">
        <v>42996</v>
      </c>
      <c r="G111" s="8">
        <v>573</v>
      </c>
      <c r="H111" s="8">
        <v>71</v>
      </c>
      <c r="I111" s="19">
        <v>636.77</v>
      </c>
      <c r="J111" s="44"/>
      <c r="K111" s="4"/>
      <c r="L111" s="4"/>
    </row>
    <row r="112" spans="1:12" s="2" customFormat="1">
      <c r="A112" s="76"/>
      <c r="B112" s="78"/>
      <c r="C112" s="8" t="s">
        <v>0</v>
      </c>
      <c r="D112" s="8">
        <v>11655590</v>
      </c>
      <c r="E112" s="4">
        <f t="shared" si="1"/>
        <v>34205.693323550993</v>
      </c>
      <c r="F112" s="25">
        <v>42996</v>
      </c>
      <c r="G112" s="8">
        <v>573</v>
      </c>
      <c r="H112" s="8">
        <v>72</v>
      </c>
      <c r="I112" s="19"/>
      <c r="J112" s="44"/>
      <c r="K112" s="4"/>
      <c r="L112" s="4"/>
    </row>
    <row r="113" spans="1:12" s="2" customFormat="1">
      <c r="A113" s="26">
        <v>14003</v>
      </c>
      <c r="B113" s="16">
        <v>35854</v>
      </c>
      <c r="C113" s="8" t="s">
        <v>28</v>
      </c>
      <c r="D113" s="8">
        <v>6570258</v>
      </c>
      <c r="E113" s="4">
        <f t="shared" si="1"/>
        <v>19281.754952311079</v>
      </c>
      <c r="F113" s="10">
        <v>36181</v>
      </c>
      <c r="G113" s="8">
        <v>332</v>
      </c>
      <c r="H113" s="8" t="s">
        <v>29</v>
      </c>
      <c r="I113" s="4"/>
      <c r="J113" s="5">
        <v>1340</v>
      </c>
      <c r="K113" s="4"/>
      <c r="L113" s="4"/>
    </row>
    <row r="114" spans="1:12" s="2" customFormat="1">
      <c r="A114" s="26">
        <v>14004</v>
      </c>
      <c r="B114" s="16">
        <v>35854</v>
      </c>
      <c r="C114" s="8" t="s">
        <v>1</v>
      </c>
      <c r="D114" s="8">
        <v>11158218</v>
      </c>
      <c r="E114" s="4">
        <f t="shared" si="1"/>
        <v>32746.054292002933</v>
      </c>
      <c r="F114" s="10">
        <v>36153</v>
      </c>
      <c r="G114" s="8">
        <v>331</v>
      </c>
      <c r="H114" s="8">
        <v>36</v>
      </c>
      <c r="I114" s="4"/>
      <c r="J114" s="5">
        <v>1980</v>
      </c>
      <c r="K114" s="4"/>
      <c r="L114" s="4"/>
    </row>
    <row r="115" spans="1:12" s="2" customFormat="1">
      <c r="A115" s="8">
        <v>14007</v>
      </c>
      <c r="B115" s="16">
        <v>35858</v>
      </c>
      <c r="C115" s="8" t="s">
        <v>79</v>
      </c>
      <c r="D115" s="8">
        <v>1</v>
      </c>
      <c r="E115" s="4">
        <f t="shared" si="1"/>
        <v>2.93470286133529E-3</v>
      </c>
      <c r="F115" s="41">
        <v>36552</v>
      </c>
      <c r="G115" s="7">
        <v>344</v>
      </c>
      <c r="H115" s="7">
        <v>36</v>
      </c>
      <c r="I115" s="4"/>
      <c r="J115" s="5">
        <v>15</v>
      </c>
      <c r="K115" s="4"/>
      <c r="L115" s="4"/>
    </row>
    <row r="116" spans="1:12" s="3" customFormat="1">
      <c r="A116" s="7">
        <v>14008</v>
      </c>
      <c r="B116" s="15">
        <v>35858</v>
      </c>
      <c r="C116" s="7" t="s">
        <v>79</v>
      </c>
      <c r="D116" s="7">
        <v>1</v>
      </c>
      <c r="E116" s="5">
        <f t="shared" si="1"/>
        <v>2.93470286133529E-3</v>
      </c>
      <c r="F116" s="12">
        <v>36552</v>
      </c>
      <c r="G116" s="7">
        <v>344</v>
      </c>
      <c r="H116" s="7">
        <v>37</v>
      </c>
      <c r="I116" s="5"/>
      <c r="J116" s="5">
        <v>15</v>
      </c>
      <c r="K116" s="65" t="s">
        <v>113</v>
      </c>
      <c r="L116" s="5"/>
    </row>
    <row r="117" spans="1:12" s="3" customFormat="1">
      <c r="A117" s="7">
        <v>14012</v>
      </c>
      <c r="B117" s="15">
        <v>35860</v>
      </c>
      <c r="C117" s="8" t="s">
        <v>79</v>
      </c>
      <c r="D117" s="7">
        <v>1</v>
      </c>
      <c r="E117" s="5">
        <f t="shared" si="1"/>
        <v>2.93470286133529E-3</v>
      </c>
      <c r="F117" s="12">
        <v>36454</v>
      </c>
      <c r="G117" s="7">
        <v>339</v>
      </c>
      <c r="H117" s="7">
        <v>11</v>
      </c>
      <c r="I117" s="5"/>
      <c r="J117" s="5">
        <v>15</v>
      </c>
      <c r="K117" s="4"/>
      <c r="L117" s="4"/>
    </row>
    <row r="118" spans="1:12" s="3" customFormat="1">
      <c r="A118" s="7">
        <v>14013</v>
      </c>
      <c r="B118" s="15">
        <v>35862</v>
      </c>
      <c r="C118" s="7" t="s">
        <v>1</v>
      </c>
      <c r="D118" s="7">
        <v>3210000</v>
      </c>
      <c r="E118" s="5">
        <f t="shared" si="1"/>
        <v>9420.39618488628</v>
      </c>
      <c r="F118" s="12">
        <v>36133</v>
      </c>
      <c r="G118" s="7">
        <v>330</v>
      </c>
      <c r="H118" s="7">
        <v>58</v>
      </c>
      <c r="I118" s="5"/>
      <c r="J118" s="5">
        <v>540</v>
      </c>
      <c r="K118" s="4"/>
      <c r="L118" s="4"/>
    </row>
    <row r="119" spans="1:12" s="3" customFormat="1">
      <c r="A119" s="7">
        <v>14017</v>
      </c>
      <c r="B119" s="15">
        <v>35863</v>
      </c>
      <c r="C119" s="7" t="s">
        <v>0</v>
      </c>
      <c r="D119" s="7">
        <v>2050000</v>
      </c>
      <c r="E119" s="5">
        <f t="shared" si="1"/>
        <v>6016.140865737344</v>
      </c>
      <c r="F119" s="12">
        <v>36153</v>
      </c>
      <c r="G119" s="7">
        <v>331</v>
      </c>
      <c r="H119" s="7">
        <v>37</v>
      </c>
      <c r="I119" s="5"/>
      <c r="J119" s="5">
        <v>370</v>
      </c>
      <c r="K119" s="4"/>
      <c r="L119" s="4"/>
    </row>
    <row r="120" spans="1:12" s="3" customFormat="1">
      <c r="A120" s="7">
        <v>14023</v>
      </c>
      <c r="B120" s="15">
        <v>35866</v>
      </c>
      <c r="C120" s="7" t="s">
        <v>79</v>
      </c>
      <c r="D120" s="7">
        <v>1</v>
      </c>
      <c r="E120" s="5">
        <f t="shared" si="1"/>
        <v>2.93470286133529E-3</v>
      </c>
      <c r="F120" s="12">
        <v>36398</v>
      </c>
      <c r="G120" s="7">
        <v>339</v>
      </c>
      <c r="H120" s="7">
        <v>12</v>
      </c>
      <c r="I120" s="5"/>
      <c r="J120" s="5">
        <v>15</v>
      </c>
      <c r="K120" s="5"/>
      <c r="L120" s="5"/>
    </row>
    <row r="121" spans="1:12" s="2" customFormat="1">
      <c r="A121" s="8">
        <v>14026</v>
      </c>
      <c r="B121" s="16">
        <v>35868</v>
      </c>
      <c r="C121" s="8" t="s">
        <v>79</v>
      </c>
      <c r="D121" s="8">
        <v>1</v>
      </c>
      <c r="E121" s="4">
        <f t="shared" si="1"/>
        <v>2.93470286133529E-3</v>
      </c>
      <c r="F121" s="10">
        <v>36398</v>
      </c>
      <c r="G121" s="8">
        <v>339</v>
      </c>
      <c r="H121" s="8">
        <v>13</v>
      </c>
      <c r="I121" s="5"/>
      <c r="J121" s="5">
        <v>15</v>
      </c>
      <c r="K121" s="4"/>
      <c r="L121" s="4"/>
    </row>
    <row r="122" spans="1:12" s="2" customFormat="1">
      <c r="A122" s="8">
        <v>14027</v>
      </c>
      <c r="B122" s="16">
        <v>35868</v>
      </c>
      <c r="C122" s="8" t="s">
        <v>79</v>
      </c>
      <c r="D122" s="8">
        <v>1</v>
      </c>
      <c r="E122" s="4">
        <f t="shared" si="1"/>
        <v>2.93470286133529E-3</v>
      </c>
      <c r="F122" s="10">
        <v>36398</v>
      </c>
      <c r="G122" s="8">
        <v>339</v>
      </c>
      <c r="H122" s="8">
        <v>14</v>
      </c>
      <c r="I122" s="5"/>
      <c r="J122" s="5">
        <v>15</v>
      </c>
      <c r="K122" s="4"/>
      <c r="L122" s="4"/>
    </row>
    <row r="123" spans="1:12" s="2" customFormat="1">
      <c r="A123" s="8">
        <v>14028</v>
      </c>
      <c r="B123" s="16">
        <v>35868</v>
      </c>
      <c r="C123" s="8" t="s">
        <v>79</v>
      </c>
      <c r="D123" s="8">
        <v>1</v>
      </c>
      <c r="E123" s="4">
        <f t="shared" si="1"/>
        <v>2.93470286133529E-3</v>
      </c>
      <c r="F123" s="10">
        <v>36439</v>
      </c>
      <c r="G123" s="8">
        <v>340</v>
      </c>
      <c r="H123" s="8">
        <v>75</v>
      </c>
      <c r="I123" s="5"/>
      <c r="J123" s="5">
        <v>15</v>
      </c>
      <c r="K123" s="4"/>
      <c r="L123" s="4"/>
    </row>
    <row r="124" spans="1:12" s="2" customFormat="1">
      <c r="A124" s="7">
        <v>14030</v>
      </c>
      <c r="B124" s="16">
        <v>35871</v>
      </c>
      <c r="C124" s="8" t="s">
        <v>0</v>
      </c>
      <c r="D124" s="8">
        <v>1000000</v>
      </c>
      <c r="E124" s="4">
        <f t="shared" si="1"/>
        <v>2934.70286133529</v>
      </c>
      <c r="F124" s="10">
        <v>36175</v>
      </c>
      <c r="G124" s="8">
        <v>332</v>
      </c>
      <c r="H124" s="8">
        <v>31</v>
      </c>
      <c r="I124" s="5"/>
      <c r="J124" s="5">
        <v>180</v>
      </c>
      <c r="K124" s="4"/>
      <c r="L124" s="4"/>
    </row>
    <row r="125" spans="1:12" s="3" customFormat="1">
      <c r="A125" s="7">
        <v>14036</v>
      </c>
      <c r="B125" s="15">
        <v>35872</v>
      </c>
      <c r="C125" s="7" t="s">
        <v>1</v>
      </c>
      <c r="D125" s="7">
        <v>1950000</v>
      </c>
      <c r="E125" s="5">
        <f t="shared" si="1"/>
        <v>5722.670579603815</v>
      </c>
      <c r="F125" s="12">
        <v>36110</v>
      </c>
      <c r="G125" s="7">
        <v>319</v>
      </c>
      <c r="H125" s="7">
        <v>28</v>
      </c>
      <c r="I125" s="5"/>
      <c r="J125" s="5">
        <v>366</v>
      </c>
      <c r="K125" s="5"/>
      <c r="L125" s="5"/>
    </row>
    <row r="126" spans="1:12" s="2" customFormat="1">
      <c r="A126" s="7">
        <v>14037</v>
      </c>
      <c r="B126" s="15">
        <v>35873</v>
      </c>
      <c r="C126" s="8" t="s">
        <v>79</v>
      </c>
      <c r="D126" s="8">
        <v>1</v>
      </c>
      <c r="E126" s="4">
        <f t="shared" si="1"/>
        <v>2.93470286133529E-3</v>
      </c>
      <c r="F126" s="12">
        <v>36133</v>
      </c>
      <c r="G126" s="7">
        <v>330</v>
      </c>
      <c r="H126" s="7">
        <v>59</v>
      </c>
      <c r="I126" s="5"/>
      <c r="J126" s="5">
        <v>15</v>
      </c>
      <c r="K126" s="4"/>
      <c r="L126" s="4"/>
    </row>
    <row r="127" spans="1:12" s="3" customFormat="1">
      <c r="A127" s="7">
        <v>14039</v>
      </c>
      <c r="B127" s="15">
        <v>35875</v>
      </c>
      <c r="C127" s="7" t="s">
        <v>79</v>
      </c>
      <c r="D127" s="7">
        <v>1</v>
      </c>
      <c r="E127" s="5">
        <f t="shared" si="1"/>
        <v>2.93470286133529E-3</v>
      </c>
      <c r="F127" s="12">
        <v>36133</v>
      </c>
      <c r="G127" s="7"/>
      <c r="H127" s="7"/>
      <c r="I127" s="5"/>
      <c r="J127" s="5">
        <v>15</v>
      </c>
      <c r="K127" s="5"/>
      <c r="L127" s="5"/>
    </row>
    <row r="128" spans="1:12" s="3" customFormat="1">
      <c r="A128" s="7">
        <v>14040</v>
      </c>
      <c r="B128" s="15">
        <v>35875</v>
      </c>
      <c r="C128" s="7" t="s">
        <v>1</v>
      </c>
      <c r="D128" s="7">
        <v>450000</v>
      </c>
      <c r="E128" s="5">
        <f t="shared" si="1"/>
        <v>1320.6162876008805</v>
      </c>
      <c r="F128" s="12">
        <v>36133</v>
      </c>
      <c r="G128" s="7">
        <v>330</v>
      </c>
      <c r="H128" s="7">
        <v>61</v>
      </c>
      <c r="I128" s="5"/>
      <c r="J128" s="5">
        <v>111</v>
      </c>
      <c r="K128" s="5"/>
      <c r="L128" s="5"/>
    </row>
    <row r="129" spans="1:12" s="3" customFormat="1">
      <c r="A129" s="7">
        <v>14041</v>
      </c>
      <c r="B129" s="15">
        <v>35875</v>
      </c>
      <c r="C129" s="7" t="s">
        <v>0</v>
      </c>
      <c r="D129" s="7">
        <v>675000</v>
      </c>
      <c r="E129" s="5">
        <f t="shared" si="1"/>
        <v>1980.9244314013206</v>
      </c>
      <c r="F129" s="12">
        <v>36133</v>
      </c>
      <c r="G129" s="7">
        <v>330</v>
      </c>
      <c r="H129" s="7">
        <v>62</v>
      </c>
      <c r="I129" s="5"/>
      <c r="J129" s="5">
        <v>122</v>
      </c>
      <c r="K129" s="5"/>
      <c r="L129" s="5"/>
    </row>
    <row r="130" spans="1:12" s="3" customFormat="1">
      <c r="A130" s="7">
        <v>14042</v>
      </c>
      <c r="B130" s="15">
        <v>35875</v>
      </c>
      <c r="C130" s="7" t="s">
        <v>1</v>
      </c>
      <c r="D130" s="7">
        <v>1040000</v>
      </c>
      <c r="E130" s="5">
        <f t="shared" si="1"/>
        <v>3052.0909757887016</v>
      </c>
      <c r="F130" s="12">
        <v>36133</v>
      </c>
      <c r="G130" s="7">
        <v>330</v>
      </c>
      <c r="H130" s="7">
        <v>63</v>
      </c>
      <c r="I130" s="5"/>
      <c r="J130" s="5">
        <v>199</v>
      </c>
      <c r="K130" s="5"/>
      <c r="L130" s="5"/>
    </row>
    <row r="131" spans="1:12" s="3" customFormat="1">
      <c r="A131" s="7">
        <v>14043</v>
      </c>
      <c r="B131" s="15">
        <v>35875</v>
      </c>
      <c r="C131" s="7" t="s">
        <v>0</v>
      </c>
      <c r="D131" s="7">
        <v>1540000</v>
      </c>
      <c r="E131" s="5">
        <f t="shared" si="1"/>
        <v>4519.4424064563464</v>
      </c>
      <c r="F131" s="12">
        <v>36133</v>
      </c>
      <c r="G131" s="7">
        <v>330</v>
      </c>
      <c r="H131" s="7">
        <v>64</v>
      </c>
      <c r="I131" s="5"/>
      <c r="J131" s="5">
        <v>333</v>
      </c>
      <c r="K131" s="5"/>
      <c r="L131" s="5"/>
    </row>
    <row r="132" spans="1:12" s="2" customFormat="1">
      <c r="A132" s="7">
        <v>14058</v>
      </c>
      <c r="B132" s="15">
        <v>35887</v>
      </c>
      <c r="C132" s="8" t="s">
        <v>79</v>
      </c>
      <c r="D132" s="8">
        <v>1</v>
      </c>
      <c r="E132" s="4">
        <f t="shared" si="1"/>
        <v>2.93470286133529E-3</v>
      </c>
      <c r="F132" s="12">
        <v>36374</v>
      </c>
      <c r="G132" s="7">
        <v>337</v>
      </c>
      <c r="H132" s="7">
        <v>98</v>
      </c>
      <c r="I132" s="5"/>
      <c r="J132" s="5">
        <v>15</v>
      </c>
      <c r="K132" s="4"/>
      <c r="L132" s="4"/>
    </row>
    <row r="133" spans="1:12" s="3" customFormat="1">
      <c r="A133" s="7">
        <v>14063</v>
      </c>
      <c r="B133" s="15">
        <v>35899</v>
      </c>
      <c r="C133" s="7" t="s">
        <v>14</v>
      </c>
      <c r="D133" s="7">
        <v>1000000</v>
      </c>
      <c r="E133" s="4">
        <f t="shared" si="1"/>
        <v>2934.70286133529</v>
      </c>
      <c r="F133" s="12">
        <v>36138</v>
      </c>
      <c r="G133" s="7">
        <v>330</v>
      </c>
      <c r="H133" s="7">
        <v>77</v>
      </c>
      <c r="I133" s="5"/>
      <c r="J133" s="5">
        <v>180</v>
      </c>
      <c r="K133" s="4"/>
      <c r="L133" s="4"/>
    </row>
    <row r="134" spans="1:12" s="3" customFormat="1">
      <c r="A134" s="7">
        <v>14066</v>
      </c>
      <c r="B134" s="15">
        <v>35901</v>
      </c>
      <c r="C134" s="7" t="s">
        <v>0</v>
      </c>
      <c r="D134" s="7">
        <v>10000000</v>
      </c>
      <c r="E134" s="4">
        <f t="shared" si="1"/>
        <v>29347.028613352897</v>
      </c>
      <c r="F134" s="12">
        <v>36153</v>
      </c>
      <c r="G134" s="7">
        <v>331</v>
      </c>
      <c r="H134" s="7">
        <v>38</v>
      </c>
      <c r="I134" s="5"/>
      <c r="J134" s="5">
        <v>1790</v>
      </c>
      <c r="K134" s="4"/>
      <c r="L134" s="4"/>
    </row>
    <row r="135" spans="1:12" s="3" customFormat="1">
      <c r="A135" s="7">
        <v>14067</v>
      </c>
      <c r="B135" s="15">
        <v>35901</v>
      </c>
      <c r="C135" s="7" t="s">
        <v>0</v>
      </c>
      <c r="D135" s="7">
        <v>2300000</v>
      </c>
      <c r="E135" s="4">
        <f t="shared" si="1"/>
        <v>6749.8165810711662</v>
      </c>
      <c r="F135" s="12">
        <v>36175</v>
      </c>
      <c r="G135" s="7">
        <v>332</v>
      </c>
      <c r="H135" s="7">
        <v>33</v>
      </c>
      <c r="I135" s="5"/>
      <c r="J135" s="5">
        <v>420</v>
      </c>
      <c r="K135" s="4"/>
      <c r="L135" s="4"/>
    </row>
    <row r="136" spans="1:12" s="3" customFormat="1">
      <c r="A136" s="7">
        <v>14075</v>
      </c>
      <c r="B136" s="15">
        <v>35913</v>
      </c>
      <c r="C136" s="7" t="s">
        <v>14</v>
      </c>
      <c r="D136" s="7">
        <v>4000000</v>
      </c>
      <c r="E136" s="4">
        <f t="shared" si="1"/>
        <v>11738.81144534116</v>
      </c>
      <c r="F136" s="12">
        <v>36153</v>
      </c>
      <c r="G136" s="7">
        <v>331</v>
      </c>
      <c r="H136" s="7">
        <v>39</v>
      </c>
      <c r="I136" s="5"/>
      <c r="J136" s="5">
        <v>640</v>
      </c>
      <c r="K136" s="5"/>
      <c r="L136" s="4"/>
    </row>
    <row r="137" spans="1:12" s="3" customFormat="1">
      <c r="A137" s="7">
        <v>14083</v>
      </c>
      <c r="B137" s="15">
        <v>35926</v>
      </c>
      <c r="C137" s="8" t="s">
        <v>79</v>
      </c>
      <c r="D137" s="7">
        <v>1</v>
      </c>
      <c r="E137" s="4">
        <f t="shared" si="1"/>
        <v>2.93470286133529E-3</v>
      </c>
      <c r="F137" s="12">
        <v>36374</v>
      </c>
      <c r="G137" s="7">
        <v>337</v>
      </c>
      <c r="H137" s="7">
        <v>99</v>
      </c>
      <c r="I137" s="5"/>
      <c r="J137" s="5">
        <v>15</v>
      </c>
      <c r="K137" s="5"/>
      <c r="L137" s="5"/>
    </row>
    <row r="138" spans="1:12" s="3" customFormat="1">
      <c r="A138" s="7">
        <v>14089</v>
      </c>
      <c r="B138" s="15">
        <v>35929</v>
      </c>
      <c r="C138" s="7" t="s">
        <v>14</v>
      </c>
      <c r="D138" s="7">
        <v>2000000</v>
      </c>
      <c r="E138" s="4">
        <f t="shared" si="1"/>
        <v>5869.40572267058</v>
      </c>
      <c r="F138" s="12">
        <v>36035</v>
      </c>
      <c r="G138" s="7"/>
      <c r="H138" s="7"/>
      <c r="I138" s="5"/>
      <c r="J138" s="5">
        <v>370</v>
      </c>
      <c r="K138" s="12"/>
      <c r="L138" s="5"/>
    </row>
    <row r="139" spans="1:12" s="2" customFormat="1">
      <c r="A139" s="26">
        <v>14095</v>
      </c>
      <c r="B139" s="15">
        <v>35934</v>
      </c>
      <c r="C139" s="7" t="s">
        <v>31</v>
      </c>
      <c r="D139" s="7">
        <v>4250000</v>
      </c>
      <c r="E139" s="5">
        <f t="shared" si="1"/>
        <v>12472.487160674982</v>
      </c>
      <c r="F139" s="20">
        <v>38786</v>
      </c>
      <c r="G139" s="7">
        <v>421</v>
      </c>
      <c r="H139" s="7" t="s">
        <v>32</v>
      </c>
      <c r="I139" s="19">
        <v>1598.26</v>
      </c>
      <c r="J139" s="44"/>
      <c r="K139" s="12" t="s">
        <v>62</v>
      </c>
      <c r="L139" s="5" t="s">
        <v>64</v>
      </c>
    </row>
    <row r="140" spans="1:12" s="2" customFormat="1">
      <c r="A140" s="26">
        <v>14096</v>
      </c>
      <c r="B140" s="15">
        <v>35934</v>
      </c>
      <c r="C140" s="7" t="s">
        <v>1</v>
      </c>
      <c r="D140" s="7">
        <v>4250000</v>
      </c>
      <c r="E140" s="5">
        <f t="shared" si="1"/>
        <v>12472.487160674982</v>
      </c>
      <c r="F140" s="20">
        <v>38786</v>
      </c>
      <c r="G140" s="7">
        <v>421</v>
      </c>
      <c r="H140" s="7">
        <v>92</v>
      </c>
      <c r="I140" s="19"/>
      <c r="J140" s="44"/>
      <c r="K140" s="12" t="s">
        <v>63</v>
      </c>
      <c r="L140" s="5" t="s">
        <v>64</v>
      </c>
    </row>
    <row r="141" spans="1:12" s="3" customFormat="1">
      <c r="A141" s="7">
        <v>14102</v>
      </c>
      <c r="B141" s="15">
        <v>35937</v>
      </c>
      <c r="C141" s="7" t="s">
        <v>14</v>
      </c>
      <c r="D141" s="7">
        <v>800000</v>
      </c>
      <c r="E141" s="5">
        <f t="shared" si="1"/>
        <v>2347.7622890682319</v>
      </c>
      <c r="F141" s="12">
        <v>36103</v>
      </c>
      <c r="G141" s="7">
        <v>328</v>
      </c>
      <c r="H141" s="7">
        <v>76</v>
      </c>
      <c r="I141" s="5"/>
      <c r="J141" s="5">
        <v>130</v>
      </c>
      <c r="K141" s="12"/>
      <c r="L141" s="5"/>
    </row>
    <row r="142" spans="1:12" s="3" customFormat="1">
      <c r="A142" s="7">
        <v>14103</v>
      </c>
      <c r="B142" s="15">
        <v>35938</v>
      </c>
      <c r="C142" s="7" t="s">
        <v>14</v>
      </c>
      <c r="D142" s="7">
        <v>1000000</v>
      </c>
      <c r="E142" s="5">
        <f t="shared" si="1"/>
        <v>2934.70286133529</v>
      </c>
      <c r="F142" s="12">
        <v>36178</v>
      </c>
      <c r="G142" s="7">
        <v>332</v>
      </c>
      <c r="H142" s="7">
        <v>19</v>
      </c>
      <c r="I142" s="5"/>
      <c r="J142" s="5">
        <v>130</v>
      </c>
      <c r="K142" s="12"/>
      <c r="L142" s="5"/>
    </row>
    <row r="143" spans="1:12" s="3" customFormat="1">
      <c r="A143" s="7">
        <v>14117</v>
      </c>
      <c r="B143" s="15">
        <v>35947</v>
      </c>
      <c r="C143" s="8" t="s">
        <v>79</v>
      </c>
      <c r="D143" s="7">
        <v>1</v>
      </c>
      <c r="E143" s="5">
        <f t="shared" si="1"/>
        <v>2.93470286133529E-3</v>
      </c>
      <c r="F143" s="12">
        <v>36103</v>
      </c>
      <c r="G143" s="7"/>
      <c r="H143" s="7"/>
      <c r="I143" s="5"/>
      <c r="J143" s="5">
        <v>15</v>
      </c>
      <c r="K143" s="12"/>
      <c r="L143" s="5"/>
    </row>
    <row r="144" spans="1:12" s="3" customFormat="1">
      <c r="A144" s="7">
        <v>14118</v>
      </c>
      <c r="B144" s="15">
        <v>35947</v>
      </c>
      <c r="C144" s="7" t="s">
        <v>1</v>
      </c>
      <c r="D144" s="7">
        <v>7236756</v>
      </c>
      <c r="E144" s="5">
        <f t="shared" si="1"/>
        <v>21237.728539985328</v>
      </c>
      <c r="F144" s="12">
        <v>36088</v>
      </c>
      <c r="G144" s="7">
        <v>328</v>
      </c>
      <c r="H144" s="7">
        <v>19</v>
      </c>
      <c r="I144" s="5"/>
      <c r="J144" s="5">
        <v>1280</v>
      </c>
      <c r="K144" s="12"/>
      <c r="L144" s="5"/>
    </row>
    <row r="145" spans="1:12" s="3" customFormat="1">
      <c r="A145" s="7">
        <v>14121</v>
      </c>
      <c r="B145" s="15">
        <v>35949</v>
      </c>
      <c r="C145" s="7" t="s">
        <v>38</v>
      </c>
      <c r="D145" s="7">
        <v>1</v>
      </c>
      <c r="E145" s="5">
        <f t="shared" si="1"/>
        <v>2.93470286133529E-3</v>
      </c>
      <c r="F145" s="12">
        <v>36133</v>
      </c>
      <c r="G145" s="7"/>
      <c r="H145" s="7">
        <v>38</v>
      </c>
      <c r="I145" s="5"/>
      <c r="J145" s="38"/>
      <c r="K145" s="12"/>
      <c r="L145" s="5"/>
    </row>
    <row r="146" spans="1:12" s="3" customFormat="1">
      <c r="A146" s="7">
        <v>14128</v>
      </c>
      <c r="B146" s="15">
        <v>35952</v>
      </c>
      <c r="C146" s="7" t="s">
        <v>14</v>
      </c>
      <c r="D146" s="7">
        <v>3000000</v>
      </c>
      <c r="E146" s="5">
        <f t="shared" si="1"/>
        <v>8804.1085840058695</v>
      </c>
      <c r="F146" s="12">
        <v>36090</v>
      </c>
      <c r="G146" s="7">
        <v>328</v>
      </c>
      <c r="H146" s="7">
        <v>34</v>
      </c>
      <c r="I146" s="5"/>
      <c r="J146" s="5">
        <v>540</v>
      </c>
      <c r="K146" s="12"/>
      <c r="L146" s="5"/>
    </row>
    <row r="147" spans="1:12" s="3" customFormat="1">
      <c r="A147" s="7">
        <v>14129</v>
      </c>
      <c r="B147" s="15">
        <v>35952</v>
      </c>
      <c r="C147" s="7" t="s">
        <v>14</v>
      </c>
      <c r="D147" s="7">
        <v>1800000</v>
      </c>
      <c r="E147" s="5">
        <f t="shared" si="1"/>
        <v>5282.4651504035219</v>
      </c>
      <c r="F147" s="12">
        <v>36090</v>
      </c>
      <c r="G147" s="7">
        <v>328</v>
      </c>
      <c r="H147" s="7">
        <v>35</v>
      </c>
      <c r="I147" s="5"/>
      <c r="J147" s="5">
        <v>300</v>
      </c>
      <c r="K147" s="12"/>
      <c r="L147" s="5"/>
    </row>
    <row r="148" spans="1:12" s="3" customFormat="1">
      <c r="A148" s="7">
        <v>14142</v>
      </c>
      <c r="B148" s="15">
        <v>35962</v>
      </c>
      <c r="C148" s="7" t="s">
        <v>0</v>
      </c>
      <c r="D148" s="7">
        <v>2000000</v>
      </c>
      <c r="E148" s="5">
        <f t="shared" si="1"/>
        <v>5869.40572267058</v>
      </c>
      <c r="F148" s="12">
        <v>36356</v>
      </c>
      <c r="G148" s="7"/>
      <c r="H148" s="7"/>
      <c r="I148" s="5"/>
      <c r="J148" s="5">
        <v>350</v>
      </c>
      <c r="K148" s="12"/>
      <c r="L148" s="5"/>
    </row>
    <row r="149" spans="1:12" s="2" customFormat="1">
      <c r="A149" s="8">
        <v>14153</v>
      </c>
      <c r="B149" s="16">
        <v>35969</v>
      </c>
      <c r="C149" s="8" t="s">
        <v>79</v>
      </c>
      <c r="D149" s="8">
        <v>1</v>
      </c>
      <c r="E149" s="4">
        <f t="shared" si="1"/>
        <v>2.93470286133529E-3</v>
      </c>
      <c r="F149" s="10">
        <v>36133</v>
      </c>
      <c r="G149" s="8">
        <v>330</v>
      </c>
      <c r="H149" s="8">
        <v>65</v>
      </c>
      <c r="I149" s="4"/>
      <c r="J149" s="5">
        <v>15</v>
      </c>
      <c r="K149" s="4"/>
      <c r="L149" s="4"/>
    </row>
    <row r="150" spans="1:12" s="2" customFormat="1">
      <c r="A150" s="8">
        <v>14157</v>
      </c>
      <c r="B150" s="16">
        <v>35970</v>
      </c>
      <c r="C150" s="8" t="s">
        <v>14</v>
      </c>
      <c r="D150" s="8">
        <v>500000</v>
      </c>
      <c r="E150" s="4">
        <f t="shared" si="1"/>
        <v>1467.351430667645</v>
      </c>
      <c r="F150" s="10">
        <v>36322</v>
      </c>
      <c r="G150" s="8">
        <v>336</v>
      </c>
      <c r="H150" s="8">
        <v>18</v>
      </c>
      <c r="I150" s="4"/>
      <c r="J150" s="5">
        <v>60</v>
      </c>
      <c r="K150" s="4"/>
      <c r="L150" s="4"/>
    </row>
    <row r="151" spans="1:12" s="2" customFormat="1">
      <c r="A151" s="8">
        <v>14161</v>
      </c>
      <c r="B151" s="16">
        <v>35972</v>
      </c>
      <c r="C151" s="8" t="s">
        <v>14</v>
      </c>
      <c r="D151" s="8">
        <v>250000</v>
      </c>
      <c r="E151" s="4">
        <f t="shared" si="1"/>
        <v>733.6757153338225</v>
      </c>
      <c r="F151" s="10">
        <v>36322</v>
      </c>
      <c r="G151" s="8">
        <v>336</v>
      </c>
      <c r="H151" s="8">
        <v>19</v>
      </c>
      <c r="I151" s="4"/>
      <c r="J151" s="5">
        <v>40</v>
      </c>
      <c r="K151" s="4"/>
      <c r="L151" s="4"/>
    </row>
    <row r="152" spans="1:12" s="2" customFormat="1">
      <c r="A152" s="8">
        <v>14164</v>
      </c>
      <c r="B152" s="16">
        <v>35973</v>
      </c>
      <c r="C152" s="8" t="s">
        <v>14</v>
      </c>
      <c r="D152" s="8">
        <v>800000</v>
      </c>
      <c r="E152" s="4">
        <f t="shared" si="1"/>
        <v>2347.7622890682319</v>
      </c>
      <c r="F152" s="10">
        <v>36175</v>
      </c>
      <c r="G152" s="8">
        <v>332</v>
      </c>
      <c r="H152" s="8">
        <v>20</v>
      </c>
      <c r="I152" s="4"/>
      <c r="J152" s="5">
        <v>130</v>
      </c>
      <c r="K152" s="4"/>
      <c r="L152" s="4"/>
    </row>
    <row r="153" spans="1:12" s="2" customFormat="1">
      <c r="A153" s="8">
        <v>14166</v>
      </c>
      <c r="B153" s="16">
        <v>35975</v>
      </c>
      <c r="C153" s="8" t="s">
        <v>79</v>
      </c>
      <c r="D153" s="8">
        <v>1</v>
      </c>
      <c r="E153" s="4">
        <f t="shared" si="1"/>
        <v>2.93470286133529E-3</v>
      </c>
      <c r="F153" s="10">
        <v>36103</v>
      </c>
      <c r="G153" s="8">
        <v>328</v>
      </c>
      <c r="H153" s="8">
        <v>77</v>
      </c>
      <c r="I153" s="4"/>
      <c r="J153" s="5">
        <v>15</v>
      </c>
      <c r="K153" s="4"/>
      <c r="L153" s="4"/>
    </row>
    <row r="154" spans="1:12" s="2" customFormat="1">
      <c r="A154" s="8">
        <v>14169</v>
      </c>
      <c r="B154" s="16">
        <v>35976</v>
      </c>
      <c r="C154" s="8" t="s">
        <v>14</v>
      </c>
      <c r="D154" s="8">
        <v>2333333</v>
      </c>
      <c r="E154" s="4">
        <f t="shared" si="1"/>
        <v>6847.6390315480558</v>
      </c>
      <c r="F154" s="10">
        <v>36153</v>
      </c>
      <c r="G154" s="8">
        <v>331</v>
      </c>
      <c r="H154" s="8">
        <v>41</v>
      </c>
      <c r="I154" s="4"/>
      <c r="J154" s="5">
        <v>420</v>
      </c>
      <c r="K154" s="4"/>
      <c r="L154" s="4"/>
    </row>
    <row r="155" spans="1:12" s="2" customFormat="1">
      <c r="A155" s="8">
        <v>14174</v>
      </c>
      <c r="B155" s="16">
        <v>35977</v>
      </c>
      <c r="C155" s="8" t="s">
        <v>14</v>
      </c>
      <c r="D155" s="8">
        <v>850000</v>
      </c>
      <c r="E155" s="4">
        <f t="shared" si="1"/>
        <v>2494.4974321349964</v>
      </c>
      <c r="F155" s="10">
        <v>36446</v>
      </c>
      <c r="G155" s="8">
        <v>340</v>
      </c>
      <c r="H155" s="8">
        <v>98</v>
      </c>
      <c r="I155" s="4"/>
      <c r="J155" s="5">
        <v>130</v>
      </c>
      <c r="K155" s="4"/>
      <c r="L155" s="4"/>
    </row>
    <row r="156" spans="1:12" s="2" customFormat="1">
      <c r="A156" s="8">
        <v>14182</v>
      </c>
      <c r="B156" s="16">
        <v>35982</v>
      </c>
      <c r="C156" s="8" t="s">
        <v>0</v>
      </c>
      <c r="D156" s="8">
        <v>302941</v>
      </c>
      <c r="E156" s="4">
        <f t="shared" si="1"/>
        <v>889.04181951577402</v>
      </c>
      <c r="F156" s="10">
        <v>36350</v>
      </c>
      <c r="G156" s="8">
        <v>336</v>
      </c>
      <c r="H156" s="8">
        <v>94</v>
      </c>
      <c r="I156" s="4"/>
      <c r="J156" s="5">
        <v>40</v>
      </c>
      <c r="K156" s="4"/>
      <c r="L156" s="4"/>
    </row>
    <row r="157" spans="1:12" s="2" customFormat="1">
      <c r="A157" s="8">
        <v>14185</v>
      </c>
      <c r="B157" s="16">
        <v>35983</v>
      </c>
      <c r="C157" s="8" t="s">
        <v>0</v>
      </c>
      <c r="D157" s="8">
        <v>1400000</v>
      </c>
      <c r="E157" s="4">
        <f t="shared" si="1"/>
        <v>4108.5840058694057</v>
      </c>
      <c r="F157" s="10">
        <v>36090</v>
      </c>
      <c r="G157" s="8">
        <v>328</v>
      </c>
      <c r="H157" s="8">
        <v>40</v>
      </c>
      <c r="I157" s="4"/>
      <c r="J157" s="5">
        <v>240</v>
      </c>
      <c r="K157" s="4"/>
      <c r="L157" s="4"/>
    </row>
    <row r="158" spans="1:12" s="2" customFormat="1">
      <c r="A158" s="7">
        <v>14186</v>
      </c>
      <c r="B158" s="16">
        <v>35983</v>
      </c>
      <c r="C158" s="8" t="s">
        <v>0</v>
      </c>
      <c r="D158" s="8">
        <v>1200000</v>
      </c>
      <c r="E158" s="4">
        <f t="shared" si="1"/>
        <v>3521.6434336023476</v>
      </c>
      <c r="F158" s="12">
        <v>36090</v>
      </c>
      <c r="G158" s="7">
        <v>328</v>
      </c>
      <c r="H158" s="7">
        <v>41</v>
      </c>
      <c r="I158" s="4"/>
      <c r="J158" s="5">
        <v>180</v>
      </c>
      <c r="K158" s="4"/>
      <c r="L158" s="4"/>
    </row>
    <row r="159" spans="1:12" s="2" customFormat="1">
      <c r="A159" s="7">
        <v>14187</v>
      </c>
      <c r="B159" s="16">
        <v>35983</v>
      </c>
      <c r="C159" s="8" t="s">
        <v>0</v>
      </c>
      <c r="D159" s="8">
        <v>700000</v>
      </c>
      <c r="E159" s="4">
        <f t="shared" si="1"/>
        <v>2054.2920029347029</v>
      </c>
      <c r="F159" s="12">
        <v>36090</v>
      </c>
      <c r="G159" s="7">
        <v>328</v>
      </c>
      <c r="H159" s="7">
        <v>42</v>
      </c>
      <c r="I159" s="4"/>
      <c r="J159" s="5">
        <v>120</v>
      </c>
      <c r="K159" s="4"/>
      <c r="L159" s="4"/>
    </row>
    <row r="160" spans="1:12" s="2" customFormat="1">
      <c r="A160" s="7">
        <v>14197</v>
      </c>
      <c r="B160" s="16">
        <v>35992</v>
      </c>
      <c r="C160" s="8" t="s">
        <v>14</v>
      </c>
      <c r="D160" s="8">
        <v>1000000</v>
      </c>
      <c r="E160" s="4">
        <f t="shared" si="1"/>
        <v>2934.70286133529</v>
      </c>
      <c r="F160" s="25">
        <v>43458</v>
      </c>
      <c r="G160" s="7"/>
      <c r="H160" s="7"/>
      <c r="I160" s="4"/>
      <c r="J160" s="5">
        <v>200</v>
      </c>
      <c r="K160" s="4"/>
      <c r="L160" s="4"/>
    </row>
    <row r="161" spans="1:13" s="2" customFormat="1">
      <c r="A161" s="7">
        <v>14198</v>
      </c>
      <c r="B161" s="16">
        <v>35992</v>
      </c>
      <c r="C161" s="8" t="s">
        <v>14</v>
      </c>
      <c r="D161" s="8">
        <v>1000000</v>
      </c>
      <c r="E161" s="4">
        <f t="shared" si="1"/>
        <v>2934.70286133529</v>
      </c>
      <c r="F161" s="12">
        <v>36153</v>
      </c>
      <c r="G161" s="7">
        <v>331</v>
      </c>
      <c r="H161" s="7">
        <v>43</v>
      </c>
      <c r="I161" s="4"/>
      <c r="J161" s="5">
        <v>180</v>
      </c>
      <c r="K161" s="4"/>
      <c r="L161" s="4"/>
    </row>
    <row r="162" spans="1:13" s="2" customFormat="1">
      <c r="A162" s="7">
        <v>14201</v>
      </c>
      <c r="B162" s="16">
        <v>35992</v>
      </c>
      <c r="C162" s="8" t="s">
        <v>14</v>
      </c>
      <c r="D162" s="8">
        <v>19000000</v>
      </c>
      <c r="E162" s="4">
        <f t="shared" si="1"/>
        <v>55759.354365370506</v>
      </c>
      <c r="F162" s="12">
        <v>36175</v>
      </c>
      <c r="G162" s="7"/>
      <c r="H162" s="7"/>
      <c r="I162" s="4"/>
      <c r="J162" s="5">
        <v>3330</v>
      </c>
      <c r="K162" s="4"/>
      <c r="L162" s="4"/>
    </row>
    <row r="163" spans="1:13" s="2" customFormat="1">
      <c r="A163" s="7">
        <v>14206</v>
      </c>
      <c r="B163" s="16">
        <v>35998</v>
      </c>
      <c r="C163" s="8" t="s">
        <v>79</v>
      </c>
      <c r="D163" s="8">
        <v>1</v>
      </c>
      <c r="E163" s="4">
        <f t="shared" si="1"/>
        <v>2.93470286133529E-3</v>
      </c>
      <c r="F163" s="12">
        <v>36374</v>
      </c>
      <c r="G163" s="7"/>
      <c r="H163" s="7"/>
      <c r="I163" s="4"/>
      <c r="J163" s="5">
        <v>15</v>
      </c>
      <c r="K163" s="4"/>
      <c r="L163" s="4"/>
    </row>
    <row r="164" spans="1:13" s="2" customFormat="1">
      <c r="A164" s="7">
        <v>14207</v>
      </c>
      <c r="B164" s="16">
        <v>35998</v>
      </c>
      <c r="C164" s="8" t="s">
        <v>79</v>
      </c>
      <c r="D164" s="8">
        <v>1</v>
      </c>
      <c r="E164" s="4">
        <f t="shared" si="1"/>
        <v>2.93470286133529E-3</v>
      </c>
      <c r="F164" s="12">
        <v>36374</v>
      </c>
      <c r="G164" s="7">
        <v>338</v>
      </c>
      <c r="H164" s="7">
        <v>2</v>
      </c>
      <c r="I164" s="4"/>
      <c r="J164" s="5">
        <v>15</v>
      </c>
      <c r="K164" s="4"/>
      <c r="L164" s="4"/>
    </row>
    <row r="165" spans="1:13" s="2" customFormat="1">
      <c r="A165" s="7">
        <v>14212</v>
      </c>
      <c r="B165" s="16">
        <v>35999</v>
      </c>
      <c r="C165" s="8" t="s">
        <v>79</v>
      </c>
      <c r="D165" s="8">
        <v>1</v>
      </c>
      <c r="E165" s="4">
        <f t="shared" si="1"/>
        <v>2.93470286133529E-3</v>
      </c>
      <c r="F165" s="12">
        <v>36374</v>
      </c>
      <c r="G165" s="7">
        <v>338</v>
      </c>
      <c r="H165" s="7">
        <v>3</v>
      </c>
      <c r="I165" s="4"/>
      <c r="J165" s="5">
        <v>15</v>
      </c>
      <c r="K165" s="4"/>
      <c r="L165" s="4"/>
    </row>
    <row r="166" spans="1:13" s="3" customFormat="1">
      <c r="A166" s="7">
        <v>14225</v>
      </c>
      <c r="B166" s="15">
        <v>36007</v>
      </c>
      <c r="C166" s="7" t="s">
        <v>114</v>
      </c>
      <c r="D166" s="7">
        <v>1</v>
      </c>
      <c r="E166" s="5">
        <f t="shared" si="1"/>
        <v>2.93470286133529E-3</v>
      </c>
      <c r="F166" s="12">
        <v>36035</v>
      </c>
      <c r="G166" s="7">
        <v>326</v>
      </c>
      <c r="H166" s="7">
        <v>21</v>
      </c>
      <c r="I166" s="5"/>
      <c r="J166" s="5">
        <v>15</v>
      </c>
      <c r="K166" s="5"/>
      <c r="L166" s="5"/>
    </row>
    <row r="167" spans="1:13" s="2" customFormat="1">
      <c r="A167" s="7">
        <v>14226</v>
      </c>
      <c r="B167" s="16">
        <v>35979</v>
      </c>
      <c r="C167" s="8" t="s">
        <v>35</v>
      </c>
      <c r="D167" s="8">
        <v>1</v>
      </c>
      <c r="E167" s="4">
        <f t="shared" si="1"/>
        <v>2.93470286133529E-3</v>
      </c>
      <c r="F167" s="12">
        <v>36035</v>
      </c>
      <c r="G167" s="7"/>
      <c r="H167" s="7"/>
      <c r="I167" s="4"/>
      <c r="J167" s="5">
        <v>15</v>
      </c>
      <c r="K167" s="4"/>
      <c r="L167" s="4"/>
    </row>
    <row r="168" spans="1:13" s="2" customFormat="1">
      <c r="A168" s="7">
        <v>14227</v>
      </c>
      <c r="B168" s="16">
        <v>35979</v>
      </c>
      <c r="C168" s="8" t="s">
        <v>35</v>
      </c>
      <c r="D168" s="8">
        <v>1</v>
      </c>
      <c r="E168" s="4">
        <f t="shared" si="1"/>
        <v>2.93470286133529E-3</v>
      </c>
      <c r="F168" s="12">
        <v>36292</v>
      </c>
      <c r="G168" s="7"/>
      <c r="H168" s="7"/>
      <c r="I168" s="4"/>
      <c r="J168" s="5">
        <v>15</v>
      </c>
      <c r="K168" s="4"/>
      <c r="L168" s="4"/>
    </row>
    <row r="169" spans="1:13" s="2" customFormat="1">
      <c r="A169" s="7">
        <v>14228</v>
      </c>
      <c r="B169" s="16">
        <v>35979</v>
      </c>
      <c r="C169" s="8" t="s">
        <v>35</v>
      </c>
      <c r="D169" s="8">
        <v>1</v>
      </c>
      <c r="E169" s="4">
        <f t="shared" si="1"/>
        <v>2.93470286133529E-3</v>
      </c>
      <c r="F169" s="12">
        <v>36035</v>
      </c>
      <c r="G169" s="7">
        <v>326</v>
      </c>
      <c r="H169" s="7">
        <v>19</v>
      </c>
      <c r="I169" s="4"/>
      <c r="J169" s="5">
        <v>15</v>
      </c>
      <c r="K169" s="4"/>
      <c r="L169" s="4"/>
    </row>
    <row r="170" spans="1:13" s="2" customFormat="1">
      <c r="A170" s="7">
        <v>14229</v>
      </c>
      <c r="B170" s="16">
        <v>35979</v>
      </c>
      <c r="C170" s="8" t="s">
        <v>35</v>
      </c>
      <c r="D170" s="8">
        <v>1</v>
      </c>
      <c r="E170" s="4">
        <f t="shared" si="1"/>
        <v>2.93470286133529E-3</v>
      </c>
      <c r="F170" s="12">
        <v>36035</v>
      </c>
      <c r="G170" s="7">
        <v>328</v>
      </c>
      <c r="H170" s="7">
        <v>20</v>
      </c>
      <c r="I170" s="4"/>
      <c r="J170" s="5">
        <v>15</v>
      </c>
      <c r="K170" s="4"/>
      <c r="L170" s="4"/>
    </row>
    <row r="171" spans="1:13" s="2" customFormat="1">
      <c r="A171" s="7">
        <v>14233</v>
      </c>
      <c r="B171" s="16">
        <v>36010</v>
      </c>
      <c r="C171" s="8" t="s">
        <v>1</v>
      </c>
      <c r="D171" s="8">
        <v>3400000</v>
      </c>
      <c r="E171" s="4">
        <f t="shared" si="1"/>
        <v>9977.9897285399857</v>
      </c>
      <c r="F171" s="12">
        <v>36374</v>
      </c>
      <c r="G171" s="7">
        <v>338</v>
      </c>
      <c r="H171" s="7">
        <v>4</v>
      </c>
      <c r="I171" s="4"/>
      <c r="J171" s="5">
        <v>610</v>
      </c>
      <c r="K171" s="4" t="s">
        <v>76</v>
      </c>
      <c r="L171" s="4"/>
    </row>
    <row r="172" spans="1:13" s="3" customFormat="1">
      <c r="A172" s="7">
        <v>14238</v>
      </c>
      <c r="B172" s="15">
        <v>36013</v>
      </c>
      <c r="C172" s="7" t="s">
        <v>14</v>
      </c>
      <c r="D172" s="7">
        <v>1500000</v>
      </c>
      <c r="E172" s="5">
        <f t="shared" si="1"/>
        <v>4402.0542920029347</v>
      </c>
      <c r="F172" s="12">
        <v>36374</v>
      </c>
      <c r="G172" s="7">
        <v>338</v>
      </c>
      <c r="H172" s="7">
        <v>5</v>
      </c>
      <c r="I172" s="5"/>
      <c r="J172" s="5">
        <v>250</v>
      </c>
      <c r="K172" s="5"/>
      <c r="L172" s="4"/>
    </row>
    <row r="173" spans="1:13" s="3" customFormat="1">
      <c r="A173" s="7">
        <v>14239</v>
      </c>
      <c r="B173" s="15">
        <v>36013</v>
      </c>
      <c r="C173" s="7" t="s">
        <v>0</v>
      </c>
      <c r="D173" s="7">
        <v>2000000</v>
      </c>
      <c r="E173" s="5">
        <f t="shared" si="1"/>
        <v>5869.40572267058</v>
      </c>
      <c r="F173" s="12">
        <v>36101</v>
      </c>
      <c r="G173" s="7">
        <v>328</v>
      </c>
      <c r="H173" s="7">
        <v>56</v>
      </c>
      <c r="I173" s="5"/>
      <c r="J173" s="5">
        <v>240</v>
      </c>
      <c r="K173" s="5"/>
      <c r="L173" s="4"/>
    </row>
    <row r="174" spans="1:13" s="2" customFormat="1">
      <c r="A174" s="7">
        <v>14241</v>
      </c>
      <c r="B174" s="16">
        <v>36014</v>
      </c>
      <c r="C174" s="8" t="s">
        <v>14</v>
      </c>
      <c r="D174" s="8">
        <v>750000</v>
      </c>
      <c r="E174" s="4">
        <f t="shared" si="1"/>
        <v>2201.0271460014674</v>
      </c>
      <c r="F174" s="10">
        <v>36374</v>
      </c>
      <c r="G174" s="8">
        <v>338</v>
      </c>
      <c r="H174" s="8">
        <v>6</v>
      </c>
      <c r="I174" s="5"/>
      <c r="J174" s="5">
        <v>130</v>
      </c>
      <c r="K174" s="4"/>
      <c r="L174" s="4"/>
    </row>
    <row r="175" spans="1:13" s="2" customFormat="1">
      <c r="A175" s="7">
        <v>14242</v>
      </c>
      <c r="B175" s="16">
        <v>36017</v>
      </c>
      <c r="C175" s="8" t="s">
        <v>79</v>
      </c>
      <c r="D175" s="8">
        <v>1</v>
      </c>
      <c r="E175" s="4">
        <f t="shared" si="1"/>
        <v>2.93470286133529E-3</v>
      </c>
      <c r="F175" s="10">
        <v>36374</v>
      </c>
      <c r="G175" s="8">
        <v>338</v>
      </c>
      <c r="H175" s="8">
        <v>7</v>
      </c>
      <c r="I175" s="5"/>
      <c r="J175" s="5">
        <v>15</v>
      </c>
      <c r="K175" s="4"/>
      <c r="L175" s="4"/>
      <c r="M175" s="3">
        <v>1625</v>
      </c>
    </row>
    <row r="176" spans="1:13" s="2" customFormat="1">
      <c r="A176" s="7">
        <v>14243</v>
      </c>
      <c r="B176" s="16">
        <v>36017</v>
      </c>
      <c r="C176" s="8" t="s">
        <v>0</v>
      </c>
      <c r="D176" s="8">
        <v>6000000</v>
      </c>
      <c r="E176" s="4">
        <f t="shared" si="1"/>
        <v>17608.217168011739</v>
      </c>
      <c r="F176" s="10">
        <v>36364</v>
      </c>
      <c r="G176" s="8">
        <v>337</v>
      </c>
      <c r="H176" s="8">
        <v>49</v>
      </c>
      <c r="I176" s="5"/>
      <c r="J176" s="5">
        <v>1050</v>
      </c>
      <c r="K176" s="4"/>
      <c r="L176" s="4"/>
      <c r="M176" s="3">
        <v>340.75</v>
      </c>
    </row>
    <row r="177" spans="1:13">
      <c r="A177" s="7">
        <v>14244</v>
      </c>
      <c r="B177" s="16">
        <v>36017</v>
      </c>
      <c r="C177" s="8" t="s">
        <v>0</v>
      </c>
      <c r="D177" s="8">
        <v>4000000</v>
      </c>
      <c r="E177" s="4">
        <f t="shared" si="1"/>
        <v>11738.81144534116</v>
      </c>
      <c r="F177" s="10">
        <v>36364</v>
      </c>
      <c r="G177" s="8">
        <v>337</v>
      </c>
      <c r="H177" s="8">
        <v>50</v>
      </c>
      <c r="I177" s="5"/>
      <c r="J177" s="5">
        <v>610</v>
      </c>
      <c r="K177" s="4"/>
      <c r="L177" s="4"/>
      <c r="M177" s="3">
        <f>M175/M176</f>
        <v>4.7688921496698455</v>
      </c>
    </row>
    <row r="178" spans="1:13">
      <c r="A178" s="7">
        <v>14245</v>
      </c>
      <c r="B178" s="16">
        <v>36018</v>
      </c>
      <c r="C178" s="8" t="s">
        <v>14</v>
      </c>
      <c r="D178" s="8">
        <v>3000000</v>
      </c>
      <c r="E178" s="4">
        <f t="shared" si="1"/>
        <v>8804.1085840058695</v>
      </c>
      <c r="F178" s="10">
        <v>36374</v>
      </c>
      <c r="G178" s="8">
        <v>338</v>
      </c>
      <c r="H178" s="8">
        <v>8</v>
      </c>
      <c r="I178" s="5"/>
      <c r="J178" s="5">
        <v>510</v>
      </c>
      <c r="K178" s="4"/>
      <c r="L178" s="4"/>
    </row>
    <row r="179" spans="1:13">
      <c r="A179" s="7">
        <v>14250</v>
      </c>
      <c r="B179" s="16">
        <v>36018</v>
      </c>
      <c r="C179" s="8" t="s">
        <v>14</v>
      </c>
      <c r="D179" s="8">
        <v>680000</v>
      </c>
      <c r="E179" s="4">
        <f t="shared" si="1"/>
        <v>1995.597945707997</v>
      </c>
      <c r="F179" s="10">
        <v>36175</v>
      </c>
      <c r="G179" s="8">
        <v>332</v>
      </c>
      <c r="H179" s="8">
        <v>22</v>
      </c>
      <c r="I179" s="5"/>
      <c r="J179" s="5">
        <v>130</v>
      </c>
      <c r="K179" s="4"/>
      <c r="L179" s="4"/>
    </row>
    <row r="180" spans="1:13">
      <c r="A180" s="7">
        <v>14251</v>
      </c>
      <c r="B180" s="16">
        <v>36018</v>
      </c>
      <c r="C180" s="8" t="s">
        <v>14</v>
      </c>
      <c r="D180" s="8">
        <v>680000</v>
      </c>
      <c r="E180" s="4">
        <f t="shared" si="1"/>
        <v>1995.597945707997</v>
      </c>
      <c r="F180" s="10">
        <v>36175</v>
      </c>
      <c r="G180" s="8">
        <v>332</v>
      </c>
      <c r="H180" s="8">
        <v>23</v>
      </c>
      <c r="I180" s="5"/>
      <c r="J180" s="5">
        <v>130</v>
      </c>
      <c r="K180" s="4"/>
      <c r="L180" s="4"/>
    </row>
    <row r="181" spans="1:13">
      <c r="A181" s="7">
        <v>14252</v>
      </c>
      <c r="B181" s="16">
        <v>36018</v>
      </c>
      <c r="C181" s="8" t="s">
        <v>14</v>
      </c>
      <c r="D181" s="8">
        <v>680000</v>
      </c>
      <c r="E181" s="4">
        <f t="shared" si="1"/>
        <v>1995.597945707997</v>
      </c>
      <c r="F181" s="10">
        <v>36175</v>
      </c>
      <c r="G181" s="8">
        <v>332</v>
      </c>
      <c r="H181" s="8">
        <v>24</v>
      </c>
      <c r="I181" s="5"/>
      <c r="J181" s="5">
        <v>130</v>
      </c>
      <c r="K181" s="4"/>
      <c r="L181" s="4"/>
    </row>
    <row r="182" spans="1:13">
      <c r="A182" s="7">
        <v>14253</v>
      </c>
      <c r="B182" s="16">
        <v>36018</v>
      </c>
      <c r="C182" s="8" t="s">
        <v>79</v>
      </c>
      <c r="D182" s="8">
        <v>1</v>
      </c>
      <c r="E182" s="4">
        <f t="shared" si="1"/>
        <v>2.93470286133529E-3</v>
      </c>
      <c r="F182" s="10">
        <v>36381</v>
      </c>
      <c r="G182" s="8">
        <v>338</v>
      </c>
      <c r="H182" s="8">
        <v>9</v>
      </c>
      <c r="I182" s="5"/>
      <c r="J182" s="5">
        <v>15</v>
      </c>
      <c r="K182" s="4"/>
      <c r="L182" s="4"/>
    </row>
    <row r="183" spans="1:13">
      <c r="A183" s="7">
        <v>14254</v>
      </c>
      <c r="B183" s="16">
        <v>36018</v>
      </c>
      <c r="C183" s="8" t="s">
        <v>1</v>
      </c>
      <c r="D183" s="8">
        <v>1800000</v>
      </c>
      <c r="E183" s="4">
        <f t="shared" si="1"/>
        <v>5282.4651504035219</v>
      </c>
      <c r="F183" s="10">
        <v>36374</v>
      </c>
      <c r="G183" s="8">
        <v>338</v>
      </c>
      <c r="H183" s="8">
        <v>10</v>
      </c>
      <c r="I183" s="5"/>
      <c r="J183" s="5">
        <v>233</v>
      </c>
      <c r="K183" s="4"/>
      <c r="L183" s="4"/>
    </row>
    <row r="184" spans="1:13">
      <c r="A184" s="7">
        <v>14255</v>
      </c>
      <c r="B184" s="16">
        <v>36018</v>
      </c>
      <c r="C184" s="8" t="s">
        <v>0</v>
      </c>
      <c r="D184" s="8">
        <v>3600000</v>
      </c>
      <c r="E184" s="4">
        <f t="shared" si="1"/>
        <v>10564.930300807044</v>
      </c>
      <c r="F184" s="10">
        <v>36374</v>
      </c>
      <c r="G184" s="8">
        <v>338</v>
      </c>
      <c r="H184" s="8">
        <v>11</v>
      </c>
      <c r="I184" s="5"/>
      <c r="J184" s="5">
        <v>610</v>
      </c>
      <c r="K184" s="4"/>
      <c r="L184" s="4"/>
    </row>
    <row r="185" spans="1:13">
      <c r="A185" s="7">
        <v>14256</v>
      </c>
      <c r="B185" s="16">
        <v>36020</v>
      </c>
      <c r="C185" s="8" t="s">
        <v>14</v>
      </c>
      <c r="D185" s="8">
        <v>1800000</v>
      </c>
      <c r="E185" s="4">
        <f t="shared" si="1"/>
        <v>5282.4651504035219</v>
      </c>
      <c r="F185" s="10">
        <v>36088</v>
      </c>
      <c r="G185" s="8">
        <v>328</v>
      </c>
      <c r="H185" s="8">
        <v>20</v>
      </c>
      <c r="I185" s="5"/>
      <c r="J185" s="5">
        <v>280</v>
      </c>
      <c r="K185" s="4"/>
      <c r="L185" s="4"/>
    </row>
    <row r="186" spans="1:13">
      <c r="A186" s="7">
        <v>14258</v>
      </c>
      <c r="B186" s="16">
        <v>36020</v>
      </c>
      <c r="C186" s="8" t="s">
        <v>79</v>
      </c>
      <c r="D186" s="8">
        <v>1</v>
      </c>
      <c r="E186" s="4">
        <f t="shared" si="1"/>
        <v>2.93470286133529E-3</v>
      </c>
      <c r="F186" s="10">
        <v>36374</v>
      </c>
      <c r="G186" s="8">
        <v>338</v>
      </c>
      <c r="H186" s="8">
        <v>12</v>
      </c>
      <c r="I186" s="5"/>
      <c r="J186" s="5">
        <v>15</v>
      </c>
      <c r="K186" s="4"/>
      <c r="L186" s="4"/>
    </row>
    <row r="187" spans="1:13">
      <c r="A187" s="7">
        <v>14261</v>
      </c>
      <c r="B187" s="15">
        <v>36020</v>
      </c>
      <c r="C187" s="7" t="s">
        <v>1</v>
      </c>
      <c r="D187" s="7">
        <v>1400000</v>
      </c>
      <c r="E187" s="5">
        <f t="shared" si="1"/>
        <v>4108.5840058694057</v>
      </c>
      <c r="F187" s="12">
        <v>36374</v>
      </c>
      <c r="G187" s="7">
        <v>338</v>
      </c>
      <c r="H187" s="7">
        <v>13</v>
      </c>
      <c r="I187" s="5"/>
      <c r="J187" s="5">
        <v>180</v>
      </c>
      <c r="K187" s="5"/>
      <c r="L187" s="5"/>
    </row>
    <row r="188" spans="1:13">
      <c r="A188" s="7">
        <v>14264</v>
      </c>
      <c r="B188" s="16">
        <v>36021</v>
      </c>
      <c r="C188" s="8" t="s">
        <v>79</v>
      </c>
      <c r="D188" s="8">
        <v>1</v>
      </c>
      <c r="E188" s="4">
        <f t="shared" si="1"/>
        <v>2.93470286133529E-3</v>
      </c>
      <c r="F188" s="10">
        <v>36168</v>
      </c>
      <c r="G188" s="8">
        <v>331</v>
      </c>
      <c r="H188" s="8">
        <v>72</v>
      </c>
      <c r="I188" s="5"/>
      <c r="J188" s="5">
        <v>15</v>
      </c>
      <c r="K188" s="4"/>
      <c r="L188" s="4"/>
    </row>
    <row r="189" spans="1:13">
      <c r="A189" s="8">
        <v>14265</v>
      </c>
      <c r="B189" s="16">
        <v>36021</v>
      </c>
      <c r="C189" s="8" t="s">
        <v>18</v>
      </c>
      <c r="D189" s="8">
        <v>1</v>
      </c>
      <c r="E189" s="4">
        <f t="shared" si="1"/>
        <v>2.93470286133529E-3</v>
      </c>
      <c r="F189" s="10">
        <v>36021</v>
      </c>
      <c r="G189" s="8">
        <v>331</v>
      </c>
      <c r="H189" s="8" t="s">
        <v>19</v>
      </c>
      <c r="I189" s="5"/>
      <c r="J189" s="5">
        <v>30</v>
      </c>
      <c r="K189" s="4"/>
      <c r="L189" s="4"/>
    </row>
    <row r="190" spans="1:13">
      <c r="A190" s="8">
        <v>14266</v>
      </c>
      <c r="B190" s="16">
        <v>36021</v>
      </c>
      <c r="C190" s="8" t="s">
        <v>14</v>
      </c>
      <c r="D190" s="8">
        <v>17000000</v>
      </c>
      <c r="E190" s="4">
        <f t="shared" si="1"/>
        <v>49889.948642699928</v>
      </c>
      <c r="F190" s="10">
        <v>36374</v>
      </c>
      <c r="G190" s="8">
        <v>338</v>
      </c>
      <c r="H190" s="8">
        <v>14</v>
      </c>
      <c r="I190" s="5"/>
      <c r="J190" s="5">
        <v>2990</v>
      </c>
      <c r="K190" s="4"/>
      <c r="L190" s="4"/>
    </row>
    <row r="191" spans="1:13" s="64" customFormat="1">
      <c r="A191" s="7">
        <v>14269</v>
      </c>
      <c r="B191" s="15">
        <v>36024</v>
      </c>
      <c r="C191" s="7" t="s">
        <v>79</v>
      </c>
      <c r="D191" s="7">
        <v>1</v>
      </c>
      <c r="E191" s="5">
        <f t="shared" si="1"/>
        <v>2.93470286133529E-3</v>
      </c>
      <c r="F191" s="12">
        <v>36141</v>
      </c>
      <c r="G191" s="7">
        <v>330</v>
      </c>
      <c r="H191" s="7">
        <v>66</v>
      </c>
      <c r="I191" s="5"/>
      <c r="J191" s="5">
        <v>15</v>
      </c>
      <c r="K191" s="5"/>
      <c r="L191" s="5"/>
    </row>
    <row r="192" spans="1:13">
      <c r="A192" s="8">
        <v>14270</v>
      </c>
      <c r="B192" s="16">
        <v>36024</v>
      </c>
      <c r="C192" s="8" t="s">
        <v>1</v>
      </c>
      <c r="D192" s="8">
        <v>3025000</v>
      </c>
      <c r="E192" s="4">
        <f t="shared" si="1"/>
        <v>8877.4761555392524</v>
      </c>
      <c r="F192" s="10">
        <v>36133</v>
      </c>
      <c r="G192" s="8">
        <v>330</v>
      </c>
      <c r="H192" s="8">
        <v>67</v>
      </c>
      <c r="I192" s="5"/>
      <c r="J192" s="5">
        <v>540</v>
      </c>
      <c r="K192" s="4"/>
      <c r="L192" s="4"/>
    </row>
    <row r="193" spans="1:13">
      <c r="A193" s="8">
        <v>14273</v>
      </c>
      <c r="B193" s="16">
        <v>36025</v>
      </c>
      <c r="C193" s="8" t="s">
        <v>41</v>
      </c>
      <c r="D193" s="8">
        <v>4500000</v>
      </c>
      <c r="E193" s="4">
        <f t="shared" si="1"/>
        <v>13206.162876008804</v>
      </c>
      <c r="F193" s="10">
        <v>36374</v>
      </c>
      <c r="G193" s="8">
        <v>338</v>
      </c>
      <c r="H193" s="8">
        <v>15</v>
      </c>
      <c r="I193" s="5"/>
      <c r="J193" s="5">
        <v>750</v>
      </c>
      <c r="K193" s="4"/>
      <c r="L193" s="4"/>
    </row>
    <row r="194" spans="1:13">
      <c r="A194" s="8">
        <v>14274</v>
      </c>
      <c r="B194" s="16">
        <v>36025</v>
      </c>
      <c r="C194" s="8" t="s">
        <v>1</v>
      </c>
      <c r="D194" s="8">
        <v>7000000</v>
      </c>
      <c r="E194" s="4">
        <f t="shared" si="1"/>
        <v>20542.920029347028</v>
      </c>
      <c r="F194" s="10">
        <v>36374</v>
      </c>
      <c r="G194" s="8">
        <v>338</v>
      </c>
      <c r="H194" s="8">
        <v>2</v>
      </c>
      <c r="I194" s="5"/>
      <c r="J194" s="5">
        <v>1200</v>
      </c>
      <c r="K194" s="4"/>
      <c r="L194" s="4"/>
    </row>
    <row r="195" spans="1:13">
      <c r="A195" s="8">
        <v>14275</v>
      </c>
      <c r="B195" s="16">
        <v>36025</v>
      </c>
      <c r="C195" s="8" t="s">
        <v>1</v>
      </c>
      <c r="D195" s="8">
        <v>8645000</v>
      </c>
      <c r="E195" s="4">
        <f t="shared" ref="E195:E204" si="2">D195/340.75</f>
        <v>25370.506236243582</v>
      </c>
      <c r="F195" s="10">
        <v>36374</v>
      </c>
      <c r="G195" s="8">
        <v>338</v>
      </c>
      <c r="H195" s="8">
        <v>17</v>
      </c>
      <c r="I195" s="5"/>
      <c r="J195" s="5">
        <v>1500</v>
      </c>
      <c r="K195" s="4"/>
      <c r="L195" s="4"/>
    </row>
    <row r="196" spans="1:13">
      <c r="A196" s="8">
        <v>14278</v>
      </c>
      <c r="B196" s="16">
        <v>36025</v>
      </c>
      <c r="C196" s="8" t="s">
        <v>1</v>
      </c>
      <c r="D196" s="8">
        <v>3150000</v>
      </c>
      <c r="E196" s="4">
        <f t="shared" si="2"/>
        <v>9244.3140132061635</v>
      </c>
      <c r="F196" s="10">
        <v>36088</v>
      </c>
      <c r="G196" s="8">
        <v>328</v>
      </c>
      <c r="H196" s="8">
        <v>24</v>
      </c>
      <c r="I196" s="5"/>
      <c r="J196" s="5">
        <v>540</v>
      </c>
      <c r="K196" s="4"/>
      <c r="L196" s="4"/>
    </row>
    <row r="197" spans="1:13">
      <c r="A197" s="8">
        <v>14279</v>
      </c>
      <c r="B197" s="16">
        <v>36025</v>
      </c>
      <c r="C197" s="8" t="s">
        <v>1</v>
      </c>
      <c r="D197" s="8">
        <v>1365000</v>
      </c>
      <c r="E197" s="4">
        <f t="shared" si="2"/>
        <v>4005.8694057226708</v>
      </c>
      <c r="F197" s="10">
        <v>36088</v>
      </c>
      <c r="G197" s="8">
        <v>328</v>
      </c>
      <c r="H197" s="8">
        <v>25</v>
      </c>
      <c r="I197" s="5"/>
      <c r="J197" s="5">
        <v>240</v>
      </c>
      <c r="K197" s="4"/>
      <c r="L197" s="4"/>
    </row>
    <row r="198" spans="1:13">
      <c r="A198" s="8">
        <v>14280</v>
      </c>
      <c r="B198" s="16">
        <v>36026</v>
      </c>
      <c r="C198" s="8" t="s">
        <v>14</v>
      </c>
      <c r="D198" s="8">
        <v>2500000</v>
      </c>
      <c r="E198" s="4">
        <f t="shared" si="2"/>
        <v>7336.7571533382243</v>
      </c>
      <c r="F198" s="12">
        <v>44177</v>
      </c>
      <c r="G198" s="7">
        <v>652</v>
      </c>
      <c r="H198" s="7">
        <v>9</v>
      </c>
      <c r="I198" s="5">
        <v>175.36</v>
      </c>
      <c r="J198" s="51"/>
      <c r="K198" s="4"/>
      <c r="L198" s="4"/>
    </row>
    <row r="199" spans="1:13">
      <c r="A199" s="8">
        <v>14287</v>
      </c>
      <c r="B199" s="16">
        <v>36027</v>
      </c>
      <c r="C199" s="8" t="s">
        <v>39</v>
      </c>
      <c r="D199" s="8">
        <v>4500000</v>
      </c>
      <c r="E199" s="4">
        <f t="shared" si="2"/>
        <v>13206.162876008804</v>
      </c>
      <c r="F199" s="10">
        <v>36088</v>
      </c>
      <c r="G199" s="8">
        <v>328</v>
      </c>
      <c r="H199" s="8" t="s">
        <v>40</v>
      </c>
      <c r="I199" s="5"/>
      <c r="J199" s="5">
        <v>750</v>
      </c>
      <c r="K199" s="4"/>
      <c r="L199" s="4"/>
    </row>
    <row r="200" spans="1:13" s="64" customFormat="1">
      <c r="A200" s="7">
        <v>14288</v>
      </c>
      <c r="B200" s="15">
        <v>36027</v>
      </c>
      <c r="C200" s="7" t="s">
        <v>115</v>
      </c>
      <c r="D200" s="7">
        <v>1</v>
      </c>
      <c r="E200" s="5">
        <f t="shared" si="2"/>
        <v>2.93470286133529E-3</v>
      </c>
      <c r="F200" s="12">
        <v>36088</v>
      </c>
      <c r="G200" s="7"/>
      <c r="H200" s="7"/>
      <c r="I200" s="5"/>
      <c r="J200" s="5">
        <v>15</v>
      </c>
      <c r="K200" s="5"/>
      <c r="L200" s="5"/>
    </row>
    <row r="201" spans="1:13">
      <c r="A201" s="8">
        <v>14290</v>
      </c>
      <c r="B201" s="16">
        <v>36027</v>
      </c>
      <c r="C201" s="8" t="s">
        <v>0</v>
      </c>
      <c r="D201" s="8">
        <v>800000</v>
      </c>
      <c r="E201" s="4">
        <f t="shared" si="2"/>
        <v>2347.7622890682319</v>
      </c>
      <c r="F201" s="10">
        <v>36056</v>
      </c>
      <c r="G201" s="8">
        <v>326</v>
      </c>
      <c r="H201" s="8">
        <v>93</v>
      </c>
      <c r="I201" s="5"/>
      <c r="J201" s="5">
        <v>120</v>
      </c>
      <c r="K201" s="4"/>
      <c r="L201" s="4"/>
    </row>
    <row r="202" spans="1:13">
      <c r="A202" s="8">
        <v>14296</v>
      </c>
      <c r="B202" s="16">
        <v>36028</v>
      </c>
      <c r="C202" s="8" t="s">
        <v>1</v>
      </c>
      <c r="D202" s="8">
        <v>3200000</v>
      </c>
      <c r="E202" s="4">
        <f t="shared" si="2"/>
        <v>9391.0491562729276</v>
      </c>
      <c r="F202" s="10">
        <v>36374</v>
      </c>
      <c r="G202" s="8">
        <v>338</v>
      </c>
      <c r="H202" s="8">
        <v>18</v>
      </c>
      <c r="I202" s="5"/>
      <c r="J202" s="5">
        <v>510</v>
      </c>
      <c r="K202" s="4"/>
      <c r="L202" s="4"/>
    </row>
    <row r="203" spans="1:13">
      <c r="A203" s="8">
        <v>14297</v>
      </c>
      <c r="B203" s="16">
        <v>36029</v>
      </c>
      <c r="C203" s="8" t="s">
        <v>14</v>
      </c>
      <c r="D203" s="8">
        <v>950000</v>
      </c>
      <c r="E203" s="4">
        <f t="shared" si="2"/>
        <v>2787.9677182685255</v>
      </c>
      <c r="F203" s="10">
        <v>36175</v>
      </c>
      <c r="G203" s="8">
        <v>332</v>
      </c>
      <c r="H203" s="8">
        <v>25</v>
      </c>
      <c r="I203" s="5"/>
      <c r="J203" s="5">
        <v>180</v>
      </c>
      <c r="K203" s="4"/>
      <c r="L203" s="4"/>
    </row>
    <row r="204" spans="1:13">
      <c r="A204" s="8">
        <v>14299</v>
      </c>
      <c r="B204" s="16">
        <v>36029</v>
      </c>
      <c r="C204" s="8" t="s">
        <v>14</v>
      </c>
      <c r="D204" s="8">
        <v>975000</v>
      </c>
      <c r="E204" s="4">
        <f t="shared" si="2"/>
        <v>2861.3352898019075</v>
      </c>
      <c r="F204" s="10">
        <v>36041</v>
      </c>
      <c r="G204" s="8">
        <v>326</v>
      </c>
      <c r="H204" s="8">
        <v>36</v>
      </c>
      <c r="I204" s="4"/>
      <c r="J204" s="5">
        <v>180</v>
      </c>
      <c r="K204" s="4"/>
      <c r="L204" s="4"/>
    </row>
    <row r="205" spans="1:13">
      <c r="A205" s="21"/>
      <c r="B205" s="18"/>
      <c r="C205" s="21"/>
      <c r="D205" s="21"/>
      <c r="E205" s="21"/>
      <c r="K205" s="60" t="s">
        <v>84</v>
      </c>
      <c r="L205" s="60" t="s">
        <v>110</v>
      </c>
    </row>
    <row r="206" spans="1:13">
      <c r="J206" s="59">
        <v>1998</v>
      </c>
      <c r="K206" s="2">
        <f>'1998'!J78</f>
        <v>41970</v>
      </c>
      <c r="L206" s="59">
        <f>'1998'!K76</f>
        <v>472564</v>
      </c>
      <c r="M206" s="1"/>
    </row>
    <row r="207" spans="1:13">
      <c r="J207" s="59">
        <v>1999</v>
      </c>
      <c r="K207" s="2">
        <f>'1999'!J68</f>
        <v>43705</v>
      </c>
      <c r="L207" s="59">
        <f>'1999'!K66</f>
        <v>452662</v>
      </c>
      <c r="M207" s="1"/>
    </row>
    <row r="208" spans="1:13">
      <c r="J208" s="59">
        <v>2000</v>
      </c>
      <c r="K208" s="2">
        <f>'2000'!J16</f>
        <v>3230.51</v>
      </c>
      <c r="L208" s="59">
        <f>'2000'!K14</f>
        <v>25320</v>
      </c>
      <c r="M208" s="1"/>
    </row>
    <row r="209" spans="10:13">
      <c r="J209" s="59">
        <v>2001</v>
      </c>
      <c r="K209" s="2">
        <f>'2001'!J6</f>
        <v>15</v>
      </c>
      <c r="L209" s="59">
        <f>'2001'!K4</f>
        <v>111</v>
      </c>
      <c r="M209" s="1"/>
    </row>
    <row r="210" spans="10:13">
      <c r="J210" s="59">
        <v>2002</v>
      </c>
      <c r="K210" s="2">
        <f>'2002'!J6</f>
        <v>20</v>
      </c>
      <c r="L210" s="59">
        <f>'2002'!K4</f>
        <v>162</v>
      </c>
      <c r="M210" s="1"/>
    </row>
    <row r="211" spans="10:13">
      <c r="J211" s="59">
        <v>2003</v>
      </c>
      <c r="K211" s="2">
        <f>'2003'!J9</f>
        <v>15</v>
      </c>
      <c r="L211" s="59">
        <f>'2003'!K8</f>
        <v>133</v>
      </c>
      <c r="M211" s="1"/>
    </row>
    <row r="212" spans="10:13">
      <c r="J212" s="59">
        <v>2004</v>
      </c>
      <c r="K212" s="2">
        <f>'2004'!J7</f>
        <v>55</v>
      </c>
      <c r="L212" s="59">
        <f>'2004'!K6</f>
        <v>285</v>
      </c>
      <c r="M212" s="1"/>
    </row>
    <row r="213" spans="10:13">
      <c r="J213" s="59">
        <v>2005</v>
      </c>
      <c r="K213" s="2">
        <f>'2005'!J6</f>
        <v>890</v>
      </c>
      <c r="L213" s="59">
        <f>'2005'!K4</f>
        <v>4034</v>
      </c>
      <c r="M213" s="1"/>
    </row>
    <row r="214" spans="10:13">
      <c r="J214" s="59">
        <v>2006</v>
      </c>
      <c r="K214" s="2">
        <f>'2006'!J12</f>
        <v>3900.65</v>
      </c>
      <c r="L214" s="59">
        <f>'2006'!K10</f>
        <v>16591</v>
      </c>
      <c r="M214" s="1"/>
    </row>
    <row r="215" spans="10:13">
      <c r="J215" s="59">
        <v>2007</v>
      </c>
      <c r="K215" s="2">
        <f>'2007'!J8</f>
        <v>442.32</v>
      </c>
      <c r="L215" s="59">
        <f>'2007'!K6</f>
        <v>1727</v>
      </c>
      <c r="M215" s="1"/>
    </row>
    <row r="216" spans="10:13">
      <c r="J216" s="59">
        <v>2008</v>
      </c>
      <c r="K216" s="2">
        <f>'2008'!J10</f>
        <v>1052.1399999999999</v>
      </c>
      <c r="L216" s="59">
        <f>'2008'!K8</f>
        <v>3405</v>
      </c>
      <c r="M216" s="1"/>
    </row>
    <row r="217" spans="10:13">
      <c r="J217" s="59">
        <v>2009</v>
      </c>
      <c r="K217" s="2">
        <f>'2009'!J6</f>
        <v>999.34</v>
      </c>
      <c r="L217" s="59">
        <f>'2009'!K4</f>
        <v>2995</v>
      </c>
      <c r="M217" s="1"/>
    </row>
    <row r="218" spans="10:13">
      <c r="J218" s="59">
        <v>2010</v>
      </c>
      <c r="K218" s="2">
        <f>'2010'!J7</f>
        <v>373.41999999999996</v>
      </c>
      <c r="L218" s="59">
        <f>'2010'!K5</f>
        <v>1022</v>
      </c>
      <c r="M218" s="1"/>
    </row>
    <row r="219" spans="10:13">
      <c r="J219" s="59">
        <v>2011</v>
      </c>
      <c r="K219" s="2">
        <f>'2011'!J5</f>
        <v>0</v>
      </c>
      <c r="L219" s="59"/>
      <c r="M219" s="1"/>
    </row>
    <row r="220" spans="10:13">
      <c r="J220" s="59">
        <v>2012</v>
      </c>
      <c r="L220" s="59"/>
      <c r="M220" s="1"/>
    </row>
    <row r="221" spans="10:13">
      <c r="J221" s="59">
        <v>2013</v>
      </c>
      <c r="K221" s="2">
        <f>'2013'!J5</f>
        <v>210.14</v>
      </c>
      <c r="L221" s="59">
        <f>'2013'!K3</f>
        <v>438</v>
      </c>
      <c r="M221" s="1"/>
    </row>
    <row r="222" spans="10:13">
      <c r="J222" s="59">
        <v>2014</v>
      </c>
      <c r="K222" s="2">
        <f>'2014'!J8</f>
        <v>132</v>
      </c>
      <c r="L222" s="59">
        <f>'2014'!K7</f>
        <v>250</v>
      </c>
      <c r="M222" s="1"/>
    </row>
    <row r="223" spans="10:13">
      <c r="J223" s="59">
        <v>2015</v>
      </c>
      <c r="L223" s="59"/>
      <c r="M223" s="1"/>
    </row>
    <row r="224" spans="10:13">
      <c r="J224" s="59">
        <v>2016</v>
      </c>
      <c r="L224" s="59"/>
      <c r="M224" s="1"/>
    </row>
    <row r="225" spans="10:15">
      <c r="J225" s="59">
        <v>2017</v>
      </c>
      <c r="K225" s="2">
        <f>'2017'!J6</f>
        <v>636.77</v>
      </c>
      <c r="L225" s="59">
        <f>'2017'!K4</f>
        <v>979</v>
      </c>
      <c r="M225" s="1"/>
    </row>
    <row r="226" spans="10:15">
      <c r="J226" s="59">
        <v>2018</v>
      </c>
      <c r="K226" s="2">
        <f>'2018'!J7</f>
        <v>1136.79</v>
      </c>
      <c r="L226" s="59">
        <f>'2018'!K5</f>
        <v>1667</v>
      </c>
      <c r="M226" s="1"/>
    </row>
    <row r="227" spans="10:15">
      <c r="J227" s="59">
        <v>2019</v>
      </c>
      <c r="K227" s="2">
        <f>'2019'!J13</f>
        <v>1064.3600000000001</v>
      </c>
      <c r="L227" s="59">
        <f>'2019'!K11</f>
        <v>1416</v>
      </c>
      <c r="M227" s="1"/>
    </row>
    <row r="228" spans="10:15">
      <c r="J228" s="59">
        <v>2020</v>
      </c>
      <c r="K228" s="2">
        <f>'2020'!J14</f>
        <v>1038.21</v>
      </c>
      <c r="L228" s="59">
        <f>'2020'!K12</f>
        <v>1312</v>
      </c>
      <c r="M228" s="1"/>
    </row>
    <row r="229" spans="10:15">
      <c r="J229" s="59">
        <v>2021</v>
      </c>
      <c r="K229" s="2">
        <f>'2021'!J8</f>
        <v>263.17</v>
      </c>
      <c r="L229" s="59">
        <f>'2021'!K6</f>
        <v>311</v>
      </c>
      <c r="M229" s="1"/>
    </row>
    <row r="230" spans="10:15">
      <c r="J230" s="59">
        <v>2022</v>
      </c>
      <c r="L230" s="1"/>
      <c r="M230" s="1"/>
    </row>
    <row r="231" spans="10:15">
      <c r="J231" s="59">
        <v>2023</v>
      </c>
      <c r="L231" s="1"/>
      <c r="M231" s="1"/>
    </row>
    <row r="232" spans="10:15" ht="18">
      <c r="J232" s="59"/>
      <c r="K232" s="62">
        <f>SUM(K206:K231)</f>
        <v>101149.81999999999</v>
      </c>
      <c r="L232" s="61">
        <f>SUM(L206:L231)</f>
        <v>987384</v>
      </c>
      <c r="M232" s="74" t="s">
        <v>131</v>
      </c>
      <c r="O232" s="67" t="s">
        <v>132</v>
      </c>
    </row>
    <row r="233" spans="10:15">
      <c r="J233" s="59"/>
      <c r="M233" s="1"/>
    </row>
  </sheetData>
  <mergeCells count="2">
    <mergeCell ref="A111:A112"/>
    <mergeCell ref="B111:B1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L4" sqref="L4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89</v>
      </c>
      <c r="L1" s="57" t="s">
        <v>10</v>
      </c>
      <c r="M1" s="57" t="s">
        <v>11</v>
      </c>
    </row>
    <row r="2" spans="1:13">
      <c r="A2" s="7"/>
      <c r="B2" s="15"/>
      <c r="C2" s="7"/>
      <c r="D2" s="7"/>
      <c r="E2" s="4"/>
      <c r="F2" s="12"/>
      <c r="G2" s="7"/>
      <c r="H2" s="7"/>
      <c r="I2" s="5"/>
      <c r="J2" s="5"/>
      <c r="K2" s="5"/>
      <c r="L2" s="4"/>
      <c r="M2" s="4"/>
    </row>
    <row r="3" spans="1:13">
      <c r="A3" s="7"/>
      <c r="B3" s="15"/>
      <c r="C3" s="7"/>
      <c r="D3" s="7"/>
      <c r="E3" s="4"/>
      <c r="F3" s="12"/>
      <c r="G3" s="7"/>
      <c r="H3" s="7"/>
      <c r="I3" s="5"/>
      <c r="J3" s="5"/>
      <c r="K3" s="5"/>
      <c r="L3" s="4"/>
      <c r="M3" s="4"/>
    </row>
    <row r="4" spans="1:13">
      <c r="A4" s="7">
        <v>13304</v>
      </c>
      <c r="B4" s="15">
        <v>35517</v>
      </c>
      <c r="C4" s="7" t="s">
        <v>0</v>
      </c>
      <c r="D4" s="7">
        <v>1850000</v>
      </c>
      <c r="E4" s="5">
        <f t="shared" ref="E4" si="0">D4/340.75</f>
        <v>5429.2002934702859</v>
      </c>
      <c r="F4" s="12">
        <v>38081</v>
      </c>
      <c r="G4" s="7">
        <v>377</v>
      </c>
      <c r="H4" s="7">
        <v>4</v>
      </c>
      <c r="I4" s="5"/>
      <c r="J4" s="5">
        <v>55</v>
      </c>
      <c r="K4" s="5">
        <v>285</v>
      </c>
      <c r="L4" s="4"/>
      <c r="M4" s="4"/>
    </row>
    <row r="5" spans="1:13">
      <c r="A5" s="7"/>
      <c r="B5" s="15"/>
      <c r="C5" s="7"/>
      <c r="D5" s="7"/>
      <c r="E5" s="5"/>
      <c r="F5" s="12"/>
      <c r="G5" s="7"/>
      <c r="H5" s="7"/>
      <c r="I5" s="5"/>
      <c r="J5" s="5"/>
      <c r="K5" s="5"/>
      <c r="L5" s="4"/>
      <c r="M5" s="4"/>
    </row>
    <row r="6" spans="1:13">
      <c r="I6" s="3">
        <f>SUM(I2:I5)</f>
        <v>0</v>
      </c>
      <c r="J6" s="3">
        <f>SUM(J2:J5)</f>
        <v>55</v>
      </c>
      <c r="K6" s="69">
        <f>SUM(K2:K5)</f>
        <v>285</v>
      </c>
    </row>
    <row r="7" spans="1:13">
      <c r="J7" s="69">
        <f>I6+J6</f>
        <v>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L3" sqref="L3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15.14062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41" style="2" bestFit="1" customWidth="1"/>
    <col min="13" max="13" width="37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91</v>
      </c>
      <c r="L1" s="14" t="s">
        <v>10</v>
      </c>
      <c r="M1" s="14" t="s">
        <v>11</v>
      </c>
    </row>
    <row r="2" spans="1:13" s="2" customFormat="1">
      <c r="A2" s="8">
        <v>12732</v>
      </c>
      <c r="B2" s="16">
        <v>35161</v>
      </c>
      <c r="C2" s="8" t="s">
        <v>0</v>
      </c>
      <c r="D2" s="8">
        <v>3000000</v>
      </c>
      <c r="E2" s="4">
        <f t="shared" ref="E2:E3" si="0">D2/340.75</f>
        <v>8804.1085840058695</v>
      </c>
      <c r="F2" s="12">
        <v>38481</v>
      </c>
      <c r="G2" s="8">
        <v>405</v>
      </c>
      <c r="H2" s="8">
        <v>64</v>
      </c>
      <c r="I2" s="4"/>
      <c r="J2" s="5">
        <v>180</v>
      </c>
      <c r="K2" s="5">
        <v>838</v>
      </c>
      <c r="L2" s="4" t="s">
        <v>52</v>
      </c>
      <c r="M2" s="4"/>
    </row>
    <row r="3" spans="1:13" s="2" customFormat="1">
      <c r="A3" s="8">
        <v>13859</v>
      </c>
      <c r="B3" s="16">
        <v>35778</v>
      </c>
      <c r="C3" s="8" t="s">
        <v>1</v>
      </c>
      <c r="D3" s="8">
        <v>4200000</v>
      </c>
      <c r="E3" s="4">
        <f t="shared" si="0"/>
        <v>12325.752017608218</v>
      </c>
      <c r="F3" s="12">
        <v>38596</v>
      </c>
      <c r="G3" s="8">
        <v>410</v>
      </c>
      <c r="H3" s="8">
        <v>16</v>
      </c>
      <c r="I3" s="5"/>
      <c r="J3" s="5">
        <v>710</v>
      </c>
      <c r="K3" s="5">
        <v>3196</v>
      </c>
      <c r="L3" s="4"/>
      <c r="M3" s="4" t="s">
        <v>33</v>
      </c>
    </row>
    <row r="4" spans="1:13">
      <c r="I4" s="11">
        <f t="shared" ref="I4:K4" si="1">SUM(I2:I3)</f>
        <v>0</v>
      </c>
      <c r="J4" s="11">
        <f t="shared" si="1"/>
        <v>890</v>
      </c>
      <c r="K4" s="69">
        <f t="shared" si="1"/>
        <v>4034</v>
      </c>
    </row>
    <row r="6" spans="1:13" ht="15.75">
      <c r="A6" s="42"/>
      <c r="B6" s="42"/>
      <c r="C6" s="42"/>
      <c r="D6" s="42"/>
      <c r="E6" s="42"/>
      <c r="F6" s="42"/>
      <c r="G6" s="42"/>
      <c r="H6" s="42"/>
      <c r="I6" s="46" t="s">
        <v>78</v>
      </c>
      <c r="J6" s="45">
        <f>I4+J4</f>
        <v>890</v>
      </c>
    </row>
    <row r="7" spans="1:13" ht="18">
      <c r="A7" s="21"/>
      <c r="B7" s="18"/>
      <c r="C7" s="21"/>
      <c r="D7" s="21"/>
      <c r="E7" s="21"/>
      <c r="K7" s="5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L8" sqref="L8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25.140625" style="2" bestFit="1" customWidth="1"/>
    <col min="13" max="13" width="56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90</v>
      </c>
      <c r="L1" s="14" t="s">
        <v>10</v>
      </c>
      <c r="M1" s="14" t="s">
        <v>11</v>
      </c>
    </row>
    <row r="2" spans="1:13" s="3" customFormat="1">
      <c r="A2" s="7"/>
      <c r="B2" s="15"/>
      <c r="C2" s="7"/>
      <c r="D2" s="7"/>
      <c r="E2" s="4"/>
      <c r="F2" s="12"/>
      <c r="G2" s="7"/>
      <c r="H2" s="7"/>
      <c r="I2" s="5"/>
      <c r="J2" s="5"/>
      <c r="K2" s="5"/>
      <c r="L2" s="5"/>
      <c r="M2" s="5"/>
    </row>
    <row r="3" spans="1:13" s="3" customFormat="1">
      <c r="A3" s="7"/>
      <c r="B3" s="15"/>
      <c r="C3" s="7"/>
      <c r="D3" s="7"/>
      <c r="E3" s="4"/>
      <c r="F3" s="12"/>
      <c r="G3" s="7"/>
      <c r="H3" s="7"/>
      <c r="I3" s="5"/>
      <c r="J3" s="5"/>
      <c r="K3" s="5"/>
      <c r="L3" s="5"/>
      <c r="M3" s="5"/>
    </row>
    <row r="4" spans="1:13" s="3" customFormat="1">
      <c r="A4" s="7">
        <v>13247</v>
      </c>
      <c r="B4" s="15">
        <v>35460</v>
      </c>
      <c r="C4" s="7" t="s">
        <v>121</v>
      </c>
      <c r="D4" s="7">
        <v>3843000</v>
      </c>
      <c r="E4" s="5">
        <f t="shared" ref="E4" si="0">D4/340.75</f>
        <v>11278.063096111518</v>
      </c>
      <c r="F4" s="12">
        <v>38853</v>
      </c>
      <c r="G4" s="7">
        <v>425</v>
      </c>
      <c r="H4" s="7" t="s">
        <v>122</v>
      </c>
      <c r="I4" s="5"/>
      <c r="J4" s="5">
        <v>1333</v>
      </c>
      <c r="K4" s="5">
        <v>5605</v>
      </c>
      <c r="L4" s="5"/>
      <c r="M4" s="5"/>
    </row>
    <row r="5" spans="1:13" s="3" customFormat="1">
      <c r="A5" s="7">
        <v>13757</v>
      </c>
      <c r="B5" s="15">
        <v>35722</v>
      </c>
      <c r="C5" s="7" t="s">
        <v>2</v>
      </c>
      <c r="D5" s="7">
        <v>1</v>
      </c>
      <c r="E5" s="4">
        <f t="shared" ref="E5" si="1">D5/340.75</f>
        <v>2.93470286133529E-3</v>
      </c>
      <c r="F5" s="12">
        <v>38776</v>
      </c>
      <c r="G5" s="7">
        <v>420</v>
      </c>
      <c r="H5" s="7">
        <v>71</v>
      </c>
      <c r="I5" s="5"/>
      <c r="J5" s="5">
        <v>20</v>
      </c>
      <c r="K5" s="5">
        <v>86</v>
      </c>
      <c r="L5" s="5"/>
      <c r="M5" s="5"/>
    </row>
    <row r="6" spans="1:13" s="3" customFormat="1">
      <c r="A6" s="7">
        <v>13758</v>
      </c>
      <c r="B6" s="15">
        <v>35722</v>
      </c>
      <c r="C6" s="7" t="s">
        <v>2</v>
      </c>
      <c r="D6" s="7">
        <v>1</v>
      </c>
      <c r="E6" s="4">
        <f t="shared" ref="E6:E9" si="2">D6/340.75</f>
        <v>2.93470286133529E-3</v>
      </c>
      <c r="F6" s="12">
        <v>38776</v>
      </c>
      <c r="G6" s="7">
        <v>420</v>
      </c>
      <c r="H6" s="7">
        <v>72</v>
      </c>
      <c r="I6" s="5"/>
      <c r="J6" s="5">
        <v>20</v>
      </c>
      <c r="K6" s="5">
        <v>86</v>
      </c>
      <c r="L6" s="5"/>
      <c r="M6" s="5"/>
    </row>
    <row r="7" spans="1:13" s="3" customFormat="1">
      <c r="A7" s="7">
        <v>13759</v>
      </c>
      <c r="B7" s="15">
        <v>35722</v>
      </c>
      <c r="C7" s="7" t="s">
        <v>0</v>
      </c>
      <c r="D7" s="7">
        <v>4200000</v>
      </c>
      <c r="E7" s="4">
        <f t="shared" si="2"/>
        <v>12325.752017608218</v>
      </c>
      <c r="F7" s="12">
        <v>38791</v>
      </c>
      <c r="G7" s="7">
        <v>422</v>
      </c>
      <c r="H7" s="7">
        <v>21</v>
      </c>
      <c r="I7" s="19">
        <v>929.39</v>
      </c>
      <c r="J7" s="44"/>
      <c r="K7" s="5">
        <v>3976</v>
      </c>
      <c r="L7" s="5" t="s">
        <v>61</v>
      </c>
      <c r="M7" s="5"/>
    </row>
    <row r="8" spans="1:13" s="2" customFormat="1">
      <c r="A8" s="26">
        <v>14095</v>
      </c>
      <c r="B8" s="15">
        <v>35934</v>
      </c>
      <c r="C8" s="7" t="s">
        <v>31</v>
      </c>
      <c r="D8" s="7">
        <v>4250000</v>
      </c>
      <c r="E8" s="5">
        <f t="shared" si="2"/>
        <v>12472.487160674982</v>
      </c>
      <c r="F8" s="12">
        <v>38786</v>
      </c>
      <c r="G8" s="7">
        <v>421</v>
      </c>
      <c r="H8" s="7" t="s">
        <v>32</v>
      </c>
      <c r="I8" s="19">
        <v>1598.26</v>
      </c>
      <c r="J8" s="44"/>
      <c r="K8" s="5">
        <v>6838</v>
      </c>
      <c r="L8" s="12" t="s">
        <v>62</v>
      </c>
      <c r="M8" s="5" t="s">
        <v>64</v>
      </c>
    </row>
    <row r="9" spans="1:13" s="2" customFormat="1">
      <c r="A9" s="26">
        <v>14096</v>
      </c>
      <c r="B9" s="15">
        <v>35934</v>
      </c>
      <c r="C9" s="7" t="s">
        <v>1</v>
      </c>
      <c r="D9" s="7">
        <v>4250000</v>
      </c>
      <c r="E9" s="5">
        <f t="shared" si="2"/>
        <v>12472.487160674982</v>
      </c>
      <c r="F9" s="12">
        <v>38786</v>
      </c>
      <c r="G9" s="7">
        <v>421</v>
      </c>
      <c r="H9" s="7">
        <v>92</v>
      </c>
      <c r="I9" s="19"/>
      <c r="J9" s="44"/>
      <c r="K9" s="51"/>
      <c r="L9" s="12" t="s">
        <v>63</v>
      </c>
      <c r="M9" s="5" t="s">
        <v>64</v>
      </c>
    </row>
    <row r="10" spans="1:13">
      <c r="I10" s="11">
        <f t="shared" ref="I10:K10" si="3">SUM(I2:I9)</f>
        <v>2527.65</v>
      </c>
      <c r="J10" s="11">
        <f t="shared" si="3"/>
        <v>1373</v>
      </c>
      <c r="K10" s="69">
        <f t="shared" si="3"/>
        <v>16591</v>
      </c>
    </row>
    <row r="12" spans="1:13" ht="15.75">
      <c r="A12" s="42"/>
      <c r="B12" s="42"/>
      <c r="C12" s="42"/>
      <c r="D12" s="42"/>
      <c r="E12" s="42"/>
      <c r="F12" s="42"/>
      <c r="G12" s="42"/>
      <c r="H12" s="42"/>
      <c r="I12" s="46" t="s">
        <v>78</v>
      </c>
      <c r="J12" s="45">
        <f>I10+J10</f>
        <v>3900.65</v>
      </c>
    </row>
    <row r="13" spans="1:13" ht="18">
      <c r="A13" s="21"/>
      <c r="B13" s="18"/>
      <c r="C13" s="21"/>
      <c r="D13" s="21"/>
      <c r="E13" s="21"/>
      <c r="K13" s="5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K3" sqref="K3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21.42578125" style="2" bestFit="1" customWidth="1"/>
    <col min="13" max="13" width="18.8554687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5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92</v>
      </c>
      <c r="L1" s="14" t="s">
        <v>10</v>
      </c>
      <c r="M1" s="14" t="s">
        <v>11</v>
      </c>
    </row>
    <row r="2" spans="1:15" s="2" customFormat="1">
      <c r="A2" s="7">
        <v>12931</v>
      </c>
      <c r="B2" s="15">
        <v>35289</v>
      </c>
      <c r="C2" s="7" t="s">
        <v>2</v>
      </c>
      <c r="D2" s="7">
        <v>1</v>
      </c>
      <c r="E2" s="5">
        <f t="shared" ref="E2:E5" si="0">D2/340.75</f>
        <v>2.93470286133529E-3</v>
      </c>
      <c r="F2" s="12">
        <v>39105</v>
      </c>
      <c r="G2" s="7">
        <v>438</v>
      </c>
      <c r="H2" s="7">
        <v>64</v>
      </c>
      <c r="I2" s="19">
        <v>442.32</v>
      </c>
      <c r="J2" s="44"/>
      <c r="K2" s="5">
        <v>1727</v>
      </c>
      <c r="L2" s="12" t="s">
        <v>20</v>
      </c>
      <c r="M2" s="5" t="s">
        <v>93</v>
      </c>
    </row>
    <row r="3" spans="1:15" s="2" customFormat="1">
      <c r="A3" s="26">
        <v>13393</v>
      </c>
      <c r="B3" s="15">
        <v>35567</v>
      </c>
      <c r="C3" s="7" t="s">
        <v>2</v>
      </c>
      <c r="D3" s="7">
        <v>1</v>
      </c>
      <c r="E3" s="5">
        <f t="shared" si="0"/>
        <v>2.93470286133529E-3</v>
      </c>
      <c r="F3" s="12">
        <v>39105</v>
      </c>
      <c r="G3" s="7">
        <v>438</v>
      </c>
      <c r="H3" s="7">
        <v>65</v>
      </c>
      <c r="I3" s="19"/>
      <c r="J3" s="44"/>
      <c r="K3" s="5"/>
      <c r="L3" s="12" t="s">
        <v>21</v>
      </c>
      <c r="M3" s="12"/>
      <c r="N3" s="3"/>
    </row>
    <row r="4" spans="1:15" s="2" customFormat="1">
      <c r="A4" s="26">
        <v>13394</v>
      </c>
      <c r="B4" s="15">
        <v>35567</v>
      </c>
      <c r="C4" s="7" t="s">
        <v>2</v>
      </c>
      <c r="D4" s="7">
        <v>1</v>
      </c>
      <c r="E4" s="5">
        <f t="shared" si="0"/>
        <v>2.93470286133529E-3</v>
      </c>
      <c r="F4" s="12">
        <v>39105</v>
      </c>
      <c r="G4" s="7">
        <v>438</v>
      </c>
      <c r="H4" s="7">
        <v>66</v>
      </c>
      <c r="I4" s="19"/>
      <c r="J4" s="44"/>
      <c r="K4" s="5"/>
      <c r="L4" s="12" t="s">
        <v>22</v>
      </c>
      <c r="M4" s="12"/>
      <c r="N4" s="3"/>
      <c r="O4" s="3"/>
    </row>
    <row r="5" spans="1:15" s="2" customFormat="1">
      <c r="A5" s="26">
        <v>13395</v>
      </c>
      <c r="B5" s="15">
        <v>35567</v>
      </c>
      <c r="C5" s="7" t="s">
        <v>48</v>
      </c>
      <c r="D5" s="7">
        <v>11280000</v>
      </c>
      <c r="E5" s="5">
        <f t="shared" si="0"/>
        <v>33103.448275862072</v>
      </c>
      <c r="F5" s="12">
        <v>39105</v>
      </c>
      <c r="G5" s="7">
        <v>438</v>
      </c>
      <c r="H5" s="7">
        <v>71</v>
      </c>
      <c r="I5" s="19"/>
      <c r="J5" s="44"/>
      <c r="K5" s="5"/>
      <c r="L5" s="12" t="s">
        <v>23</v>
      </c>
      <c r="M5" s="12"/>
      <c r="N5" s="3"/>
      <c r="O5" s="3"/>
    </row>
    <row r="6" spans="1:15">
      <c r="I6" s="11">
        <f t="shared" ref="I6:K6" si="1">SUM(I2:I5)</f>
        <v>442.32</v>
      </c>
      <c r="J6" s="11">
        <f t="shared" si="1"/>
        <v>0</v>
      </c>
      <c r="K6" s="69">
        <f t="shared" si="1"/>
        <v>1727</v>
      </c>
    </row>
    <row r="8" spans="1:15" ht="15.75">
      <c r="A8" s="42"/>
      <c r="B8" s="42"/>
      <c r="C8" s="42"/>
      <c r="D8" s="42"/>
      <c r="E8" s="42"/>
      <c r="F8" s="42"/>
      <c r="G8" s="42"/>
      <c r="H8" s="42"/>
      <c r="I8" s="46" t="s">
        <v>78</v>
      </c>
      <c r="J8" s="45">
        <f>I6+J6</f>
        <v>442.32</v>
      </c>
    </row>
    <row r="9" spans="1:15" ht="18">
      <c r="A9" s="21"/>
      <c r="B9" s="18"/>
      <c r="C9" s="21"/>
      <c r="D9" s="21"/>
      <c r="E9" s="21"/>
      <c r="K9" s="5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K8" sqref="K8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5.14062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20.285156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94</v>
      </c>
      <c r="L1" s="14" t="s">
        <v>10</v>
      </c>
      <c r="M1" s="14" t="s">
        <v>11</v>
      </c>
    </row>
    <row r="2" spans="1:13" s="2" customFormat="1">
      <c r="A2" s="7">
        <v>12733</v>
      </c>
      <c r="B2" s="15">
        <v>35161</v>
      </c>
      <c r="C2" s="7" t="s">
        <v>14</v>
      </c>
      <c r="D2" s="7">
        <v>3000000</v>
      </c>
      <c r="E2" s="5">
        <f t="shared" ref="E2:E7" si="0">D2/340.75</f>
        <v>8804.1085840058695</v>
      </c>
      <c r="F2" s="12">
        <v>39723</v>
      </c>
      <c r="G2" s="7">
        <v>472</v>
      </c>
      <c r="H2" s="7">
        <v>20</v>
      </c>
      <c r="I2" s="19">
        <v>328.7</v>
      </c>
      <c r="J2" s="44"/>
      <c r="K2" s="7">
        <v>1042</v>
      </c>
      <c r="L2" s="5" t="s">
        <v>15</v>
      </c>
      <c r="M2" s="9"/>
    </row>
    <row r="3" spans="1:13" s="3" customFormat="1">
      <c r="A3" s="7">
        <v>13084</v>
      </c>
      <c r="B3" s="15">
        <v>35342</v>
      </c>
      <c r="C3" s="7" t="s">
        <v>79</v>
      </c>
      <c r="D3" s="7">
        <v>1</v>
      </c>
      <c r="E3" s="5">
        <f t="shared" si="0"/>
        <v>2.93470286133529E-3</v>
      </c>
      <c r="F3" s="12">
        <v>39618</v>
      </c>
      <c r="G3" s="7">
        <v>893</v>
      </c>
      <c r="H3" s="7">
        <v>7</v>
      </c>
      <c r="I3" s="5"/>
      <c r="J3" s="5">
        <v>15</v>
      </c>
      <c r="K3" s="7">
        <v>66</v>
      </c>
      <c r="L3" s="12"/>
      <c r="M3" s="5"/>
    </row>
    <row r="4" spans="1:13" s="3" customFormat="1">
      <c r="A4" s="7">
        <v>13252</v>
      </c>
      <c r="B4" s="15">
        <v>35467</v>
      </c>
      <c r="C4" s="7" t="s">
        <v>14</v>
      </c>
      <c r="D4" s="7">
        <v>7500000</v>
      </c>
      <c r="E4" s="5">
        <f t="shared" si="0"/>
        <v>22010.271460014672</v>
      </c>
      <c r="F4" s="12">
        <v>39538</v>
      </c>
      <c r="G4" s="7">
        <v>461</v>
      </c>
      <c r="H4" s="7">
        <v>13</v>
      </c>
      <c r="I4" s="5">
        <v>418.44</v>
      </c>
      <c r="J4" s="5"/>
      <c r="K4" s="7">
        <v>1423</v>
      </c>
      <c r="L4" s="12" t="s">
        <v>123</v>
      </c>
      <c r="M4" s="5" t="s">
        <v>124</v>
      </c>
    </row>
    <row r="5" spans="1:13" s="2" customFormat="1">
      <c r="A5" s="7">
        <v>13618</v>
      </c>
      <c r="B5" s="15">
        <v>35672</v>
      </c>
      <c r="C5" s="7" t="s">
        <v>79</v>
      </c>
      <c r="D5" s="7">
        <v>1</v>
      </c>
      <c r="E5" s="5">
        <f t="shared" si="0"/>
        <v>2.93470286133529E-3</v>
      </c>
      <c r="F5" s="12">
        <v>39723</v>
      </c>
      <c r="G5" s="7"/>
      <c r="H5" s="7"/>
      <c r="I5" s="19"/>
      <c r="J5" s="44"/>
      <c r="K5" s="73"/>
      <c r="L5" s="5" t="s">
        <v>16</v>
      </c>
      <c r="M5" s="5"/>
    </row>
    <row r="6" spans="1:13" s="2" customFormat="1">
      <c r="A6" s="7">
        <v>13623</v>
      </c>
      <c r="B6" s="15">
        <v>35672</v>
      </c>
      <c r="C6" s="7" t="s">
        <v>0</v>
      </c>
      <c r="D6" s="7">
        <v>625000</v>
      </c>
      <c r="E6" s="5">
        <f t="shared" si="0"/>
        <v>1834.1892883345561</v>
      </c>
      <c r="F6" s="12">
        <v>39723</v>
      </c>
      <c r="G6" s="7"/>
      <c r="H6" s="7"/>
      <c r="I6" s="19"/>
      <c r="J6" s="44"/>
      <c r="K6" s="73"/>
      <c r="L6" s="5" t="s">
        <v>17</v>
      </c>
      <c r="M6" s="5"/>
    </row>
    <row r="7" spans="1:13" s="3" customFormat="1">
      <c r="A7" s="7">
        <v>13747</v>
      </c>
      <c r="B7" s="15">
        <v>35717</v>
      </c>
      <c r="C7" s="7" t="s">
        <v>0</v>
      </c>
      <c r="D7" s="7">
        <v>1600000</v>
      </c>
      <c r="E7" s="5">
        <f t="shared" si="0"/>
        <v>4695.5245781364638</v>
      </c>
      <c r="F7" s="41">
        <v>39731</v>
      </c>
      <c r="G7" s="7">
        <v>475</v>
      </c>
      <c r="H7" s="7">
        <v>3</v>
      </c>
      <c r="I7" s="5"/>
      <c r="J7" s="5">
        <v>290</v>
      </c>
      <c r="K7" s="7">
        <v>874</v>
      </c>
      <c r="L7" s="5"/>
      <c r="M7" s="5"/>
    </row>
    <row r="8" spans="1:13">
      <c r="I8" s="11">
        <f t="shared" ref="I8:K8" si="1">SUM(I2:I7)</f>
        <v>747.14</v>
      </c>
      <c r="J8" s="11">
        <f t="shared" si="1"/>
        <v>305</v>
      </c>
      <c r="K8" s="70">
        <f t="shared" si="1"/>
        <v>3405</v>
      </c>
    </row>
    <row r="10" spans="1:13" ht="15.75">
      <c r="A10" s="42"/>
      <c r="B10" s="42"/>
      <c r="C10" s="42"/>
      <c r="D10" s="42"/>
      <c r="E10" s="42"/>
      <c r="F10" s="42"/>
      <c r="G10" s="42"/>
      <c r="H10" s="42"/>
      <c r="I10" s="46" t="s">
        <v>78</v>
      </c>
      <c r="J10" s="45">
        <f>I8+J8</f>
        <v>1052.1399999999999</v>
      </c>
    </row>
    <row r="11" spans="1:13" ht="18">
      <c r="A11" s="21"/>
      <c r="B11" s="18"/>
      <c r="C11" s="21"/>
      <c r="D11" s="21"/>
      <c r="E11" s="21"/>
      <c r="K11" s="5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K2" sqref="K2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4.570312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9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4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95</v>
      </c>
      <c r="L1" s="14" t="s">
        <v>10</v>
      </c>
      <c r="M1" s="14" t="s">
        <v>11</v>
      </c>
    </row>
    <row r="2" spans="1:14" s="2" customFormat="1">
      <c r="A2" s="8">
        <v>13381</v>
      </c>
      <c r="B2" s="16">
        <v>35562</v>
      </c>
      <c r="C2" s="8" t="s">
        <v>1</v>
      </c>
      <c r="D2" s="8">
        <v>4400000</v>
      </c>
      <c r="E2" s="5">
        <f t="shared" ref="E2:E3" si="0">D2/340.75</f>
        <v>12912.692589875274</v>
      </c>
      <c r="F2" s="12">
        <v>40121</v>
      </c>
      <c r="G2" s="8">
        <v>487</v>
      </c>
      <c r="H2" s="8">
        <v>92</v>
      </c>
      <c r="I2" s="4">
        <v>119.34</v>
      </c>
      <c r="J2" s="44"/>
      <c r="K2" s="7">
        <v>342</v>
      </c>
      <c r="L2" s="12"/>
      <c r="M2" s="12"/>
    </row>
    <row r="3" spans="1:14" s="3" customFormat="1">
      <c r="A3" s="7">
        <v>13637</v>
      </c>
      <c r="B3" s="15">
        <v>35677</v>
      </c>
      <c r="C3" s="7" t="s">
        <v>14</v>
      </c>
      <c r="D3" s="7">
        <v>5000000</v>
      </c>
      <c r="E3" s="5">
        <f t="shared" si="0"/>
        <v>14673.514306676449</v>
      </c>
      <c r="F3" s="12">
        <v>39927</v>
      </c>
      <c r="G3" s="7">
        <v>480</v>
      </c>
      <c r="H3" s="7">
        <v>5</v>
      </c>
      <c r="I3" s="5"/>
      <c r="J3" s="5">
        <v>880</v>
      </c>
      <c r="K3" s="7">
        <v>2653</v>
      </c>
      <c r="L3" s="5" t="s">
        <v>45</v>
      </c>
      <c r="M3" s="5"/>
      <c r="N3" s="66" t="s">
        <v>12</v>
      </c>
    </row>
    <row r="4" spans="1:14">
      <c r="I4" s="11">
        <f t="shared" ref="I4:K4" si="1">SUM(I2:I3)</f>
        <v>119.34</v>
      </c>
      <c r="J4" s="11">
        <f t="shared" si="1"/>
        <v>880</v>
      </c>
      <c r="K4" s="70">
        <f t="shared" si="1"/>
        <v>2995</v>
      </c>
    </row>
    <row r="6" spans="1:14" ht="15.75">
      <c r="A6" s="42"/>
      <c r="B6" s="42"/>
      <c r="C6" s="42"/>
      <c r="D6" s="42"/>
      <c r="E6" s="42"/>
      <c r="F6" s="42"/>
      <c r="G6" s="42"/>
      <c r="H6" s="42"/>
      <c r="I6" s="46" t="s">
        <v>78</v>
      </c>
      <c r="J6" s="45">
        <f>I4+J4</f>
        <v>999.34</v>
      </c>
    </row>
    <row r="7" spans="1:14" ht="18">
      <c r="A7" s="21"/>
      <c r="B7" s="18"/>
      <c r="C7" s="21"/>
      <c r="D7" s="21"/>
      <c r="E7" s="21"/>
      <c r="K7" s="5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L4" sqref="L4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30" style="2" customWidth="1"/>
    <col min="13" max="13" width="41.710937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96</v>
      </c>
      <c r="L1" s="14" t="s">
        <v>10</v>
      </c>
      <c r="M1" s="14" t="s">
        <v>11</v>
      </c>
    </row>
    <row r="2" spans="1:13" s="2" customFormat="1">
      <c r="A2" s="8">
        <v>13877</v>
      </c>
      <c r="B2" s="16">
        <v>35785</v>
      </c>
      <c r="C2" s="8" t="s">
        <v>14</v>
      </c>
      <c r="D2" s="8">
        <v>5500000</v>
      </c>
      <c r="E2" s="4">
        <f t="shared" ref="E2:E4" si="0">D2/340.75</f>
        <v>16140.865737344095</v>
      </c>
      <c r="F2" s="12">
        <v>40511</v>
      </c>
      <c r="G2" s="8">
        <v>504</v>
      </c>
      <c r="H2" s="8">
        <v>58</v>
      </c>
      <c r="I2" s="5">
        <v>163.41999999999999</v>
      </c>
      <c r="J2" s="44"/>
      <c r="K2" s="7">
        <v>429</v>
      </c>
      <c r="L2" s="4" t="s">
        <v>46</v>
      </c>
      <c r="M2" s="4" t="s">
        <v>55</v>
      </c>
    </row>
    <row r="3" spans="1:13" s="2" customFormat="1">
      <c r="A3" s="26">
        <v>13998</v>
      </c>
      <c r="B3" s="16">
        <v>35854</v>
      </c>
      <c r="C3" s="8" t="s">
        <v>2</v>
      </c>
      <c r="D3" s="7">
        <v>1</v>
      </c>
      <c r="E3" s="5">
        <f t="shared" si="0"/>
        <v>2.93470286133529E-3</v>
      </c>
      <c r="F3" s="12">
        <v>40204</v>
      </c>
      <c r="G3" s="7">
        <v>491</v>
      </c>
      <c r="H3" s="7">
        <v>32</v>
      </c>
      <c r="I3" s="5"/>
      <c r="J3" s="5">
        <v>20</v>
      </c>
      <c r="K3" s="7">
        <v>56</v>
      </c>
      <c r="L3" s="4"/>
      <c r="M3" s="4"/>
    </row>
    <row r="4" spans="1:13" s="2" customFormat="1">
      <c r="A4" s="26">
        <v>13999</v>
      </c>
      <c r="B4" s="16">
        <v>35854</v>
      </c>
      <c r="C4" s="8" t="s">
        <v>0</v>
      </c>
      <c r="D4" s="7">
        <v>1128233</v>
      </c>
      <c r="E4" s="5">
        <f t="shared" si="0"/>
        <v>3311.028613352898</v>
      </c>
      <c r="F4" s="12">
        <v>40204</v>
      </c>
      <c r="G4" s="7">
        <v>491</v>
      </c>
      <c r="H4" s="7">
        <v>33</v>
      </c>
      <c r="I4" s="5"/>
      <c r="J4" s="5">
        <v>190</v>
      </c>
      <c r="K4" s="7">
        <v>537</v>
      </c>
      <c r="L4" s="4"/>
      <c r="M4" s="4"/>
    </row>
    <row r="5" spans="1:13">
      <c r="I5" s="11">
        <f t="shared" ref="I5:K5" si="1">SUM(I2:I4)</f>
        <v>163.41999999999999</v>
      </c>
      <c r="J5" s="11">
        <f t="shared" si="1"/>
        <v>210</v>
      </c>
      <c r="K5" s="70">
        <f t="shared" si="1"/>
        <v>1022</v>
      </c>
    </row>
    <row r="7" spans="1:13" ht="15.75">
      <c r="A7" s="42"/>
      <c r="B7" s="42"/>
      <c r="C7" s="42"/>
      <c r="D7" s="42"/>
      <c r="E7" s="42"/>
      <c r="F7" s="42"/>
      <c r="G7" s="42"/>
      <c r="H7" s="42"/>
      <c r="I7" s="46" t="s">
        <v>78</v>
      </c>
      <c r="J7" s="45">
        <f>I5+J5</f>
        <v>373.41999999999996</v>
      </c>
    </row>
    <row r="8" spans="1:13" ht="18">
      <c r="A8" s="21"/>
      <c r="B8" s="18"/>
      <c r="C8" s="21"/>
      <c r="D8" s="21"/>
      <c r="E8" s="21"/>
      <c r="K8" s="53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J6" sqref="J6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97</v>
      </c>
      <c r="L1" s="57" t="s">
        <v>10</v>
      </c>
      <c r="M1" s="57" t="s">
        <v>11</v>
      </c>
    </row>
    <row r="2" spans="1:13">
      <c r="A2" s="7"/>
      <c r="B2" s="15"/>
      <c r="C2" s="7"/>
      <c r="D2" s="7"/>
      <c r="E2" s="4"/>
      <c r="F2" s="12"/>
      <c r="G2" s="7"/>
      <c r="H2" s="7"/>
      <c r="I2" s="5"/>
      <c r="J2" s="5"/>
      <c r="K2" s="5"/>
      <c r="L2" s="4"/>
      <c r="M2" s="4"/>
    </row>
    <row r="3" spans="1:13">
      <c r="A3" s="7"/>
      <c r="B3" s="15"/>
      <c r="C3" s="7"/>
      <c r="D3" s="7"/>
      <c r="E3" s="5"/>
      <c r="F3" s="12"/>
      <c r="G3" s="7"/>
      <c r="H3" s="7"/>
      <c r="I3" s="5"/>
      <c r="J3" s="5"/>
      <c r="K3" s="5"/>
      <c r="L3" s="4"/>
      <c r="M3" s="4"/>
    </row>
    <row r="4" spans="1:13">
      <c r="I4" s="3">
        <f>SUM(I2:I3)</f>
        <v>0</v>
      </c>
      <c r="J4" s="3">
        <f>SUM(J2:J3)</f>
        <v>0</v>
      </c>
    </row>
    <row r="5" spans="1:13">
      <c r="J5" s="69">
        <f>I4+J4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K1" sqref="K1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98</v>
      </c>
      <c r="L1" s="57" t="s">
        <v>10</v>
      </c>
      <c r="M1" s="57" t="s">
        <v>11</v>
      </c>
    </row>
    <row r="2" spans="1:13">
      <c r="A2" s="7"/>
      <c r="B2" s="15"/>
      <c r="C2" s="7"/>
      <c r="D2" s="7"/>
      <c r="E2" s="4"/>
      <c r="F2" s="12"/>
      <c r="G2" s="7"/>
      <c r="H2" s="7"/>
      <c r="I2" s="5"/>
      <c r="J2" s="5"/>
      <c r="K2" s="5"/>
      <c r="L2" s="4"/>
      <c r="M2" s="4"/>
    </row>
    <row r="3" spans="1:13">
      <c r="A3" s="7"/>
      <c r="B3" s="15"/>
      <c r="C3" s="7"/>
      <c r="D3" s="7"/>
      <c r="E3" s="5"/>
      <c r="F3" s="12"/>
      <c r="G3" s="7"/>
      <c r="H3" s="7"/>
      <c r="I3" s="5"/>
      <c r="J3" s="5"/>
      <c r="K3" s="5"/>
      <c r="L3" s="4"/>
      <c r="M3" s="4"/>
    </row>
    <row r="4" spans="1:13">
      <c r="I4" s="3">
        <f>SUM(I2:I3)</f>
        <v>0</v>
      </c>
      <c r="J4" s="3">
        <f>SUM(J2:J3)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K3" sqref="K3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41" style="2" bestFit="1" customWidth="1"/>
    <col min="13" max="13" width="63.57031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4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99</v>
      </c>
      <c r="L1" s="14" t="s">
        <v>10</v>
      </c>
      <c r="M1" s="14" t="s">
        <v>11</v>
      </c>
    </row>
    <row r="2" spans="1:14" s="3" customFormat="1">
      <c r="A2" s="7">
        <v>13814</v>
      </c>
      <c r="B2" s="15">
        <v>35762</v>
      </c>
      <c r="C2" s="7" t="s">
        <v>2</v>
      </c>
      <c r="D2" s="7">
        <v>1</v>
      </c>
      <c r="E2" s="4">
        <f t="shared" ref="E2" si="0">D2/340.75</f>
        <v>2.93470286133529E-3</v>
      </c>
      <c r="F2" s="12">
        <v>41458</v>
      </c>
      <c r="G2" s="7"/>
      <c r="H2" s="7"/>
      <c r="I2" s="19">
        <v>210.14</v>
      </c>
      <c r="J2" s="44"/>
      <c r="K2" s="7">
        <v>438</v>
      </c>
      <c r="L2" s="5" t="s">
        <v>44</v>
      </c>
      <c r="M2" s="5" t="s">
        <v>25</v>
      </c>
      <c r="N2" s="29" t="s">
        <v>12</v>
      </c>
    </row>
    <row r="3" spans="1:14">
      <c r="I3" s="11">
        <f t="shared" ref="I3:K3" si="1">SUM(I2:I2)</f>
        <v>210.14</v>
      </c>
      <c r="J3" s="11">
        <f t="shared" si="1"/>
        <v>0</v>
      </c>
      <c r="K3" s="70">
        <f t="shared" si="1"/>
        <v>438</v>
      </c>
    </row>
    <row r="5" spans="1:14" ht="15.75">
      <c r="A5" s="42"/>
      <c r="B5" s="42"/>
      <c r="C5" s="42"/>
      <c r="D5" s="42"/>
      <c r="E5" s="42"/>
      <c r="F5" s="42"/>
      <c r="G5" s="42"/>
      <c r="H5" s="42"/>
      <c r="I5" s="46" t="s">
        <v>78</v>
      </c>
      <c r="J5" s="45">
        <f>I3+J3</f>
        <v>210.14</v>
      </c>
    </row>
    <row r="6" spans="1:14" ht="18">
      <c r="A6" s="21"/>
      <c r="B6" s="18"/>
      <c r="C6" s="21"/>
      <c r="D6" s="21"/>
      <c r="E6" s="21"/>
      <c r="K6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"/>
  <sheetViews>
    <sheetView workbookViewId="0">
      <pane ySplit="1" topLeftCell="A59" activePane="bottomLeft" state="frozen"/>
      <selection pane="bottomLeft" activeCell="L75" sqref="L75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.42578125" style="3" customWidth="1"/>
    <col min="12" max="12" width="41" style="2" bestFit="1" customWidth="1"/>
    <col min="13" max="13" width="10.28515625" style="6" bestFit="1" customWidth="1"/>
    <col min="14" max="131" width="9.140625" style="6"/>
    <col min="132" max="132" width="9" style="6" bestFit="1" customWidth="1"/>
    <col min="133" max="133" width="9.85546875" style="6" bestFit="1" customWidth="1"/>
    <col min="134" max="134" width="9.140625" style="6" bestFit="1" customWidth="1"/>
    <col min="135" max="135" width="16" style="6" bestFit="1" customWidth="1"/>
    <col min="136" max="136" width="9" style="6" bestFit="1" customWidth="1"/>
    <col min="137" max="137" width="7.85546875" style="6" bestFit="1" customWidth="1"/>
    <col min="138" max="138" width="11.7109375" style="6" bestFit="1" customWidth="1"/>
    <col min="139" max="139" width="14.28515625" style="6" customWidth="1"/>
    <col min="140" max="140" width="11.7109375" style="6" bestFit="1" customWidth="1"/>
    <col min="141" max="141" width="14.140625" style="6" bestFit="1" customWidth="1"/>
    <col min="142" max="142" width="16.7109375" style="6" customWidth="1"/>
    <col min="143" max="143" width="16.5703125" style="6" customWidth="1"/>
    <col min="144" max="145" width="7.85546875" style="6" bestFit="1" customWidth="1"/>
    <col min="146" max="146" width="8" style="6" bestFit="1" customWidth="1"/>
    <col min="147" max="148" width="7.85546875" style="6" bestFit="1" customWidth="1"/>
    <col min="149" max="149" width="9.7109375" style="6" customWidth="1"/>
    <col min="150" max="150" width="12.85546875" style="6" customWidth="1"/>
    <col min="151" max="387" width="9.140625" style="6"/>
    <col min="388" max="388" width="9" style="6" bestFit="1" customWidth="1"/>
    <col min="389" max="389" width="9.85546875" style="6" bestFit="1" customWidth="1"/>
    <col min="390" max="390" width="9.140625" style="6" bestFit="1" customWidth="1"/>
    <col min="391" max="391" width="16" style="6" bestFit="1" customWidth="1"/>
    <col min="392" max="392" width="9" style="6" bestFit="1" customWidth="1"/>
    <col min="393" max="393" width="7.85546875" style="6" bestFit="1" customWidth="1"/>
    <col min="394" max="394" width="11.7109375" style="6" bestFit="1" customWidth="1"/>
    <col min="395" max="395" width="14.28515625" style="6" customWidth="1"/>
    <col min="396" max="396" width="11.7109375" style="6" bestFit="1" customWidth="1"/>
    <col min="397" max="397" width="14.140625" style="6" bestFit="1" customWidth="1"/>
    <col min="398" max="398" width="16.7109375" style="6" customWidth="1"/>
    <col min="399" max="399" width="16.5703125" style="6" customWidth="1"/>
    <col min="400" max="401" width="7.85546875" style="6" bestFit="1" customWidth="1"/>
    <col min="402" max="402" width="8" style="6" bestFit="1" customWidth="1"/>
    <col min="403" max="404" width="7.85546875" style="6" bestFit="1" customWidth="1"/>
    <col min="405" max="405" width="9.7109375" style="6" customWidth="1"/>
    <col min="406" max="406" width="12.85546875" style="6" customWidth="1"/>
    <col min="407" max="643" width="9.140625" style="6"/>
    <col min="644" max="644" width="9" style="6" bestFit="1" customWidth="1"/>
    <col min="645" max="645" width="9.85546875" style="6" bestFit="1" customWidth="1"/>
    <col min="646" max="646" width="9.140625" style="6" bestFit="1" customWidth="1"/>
    <col min="647" max="647" width="16" style="6" bestFit="1" customWidth="1"/>
    <col min="648" max="648" width="9" style="6" bestFit="1" customWidth="1"/>
    <col min="649" max="649" width="7.85546875" style="6" bestFit="1" customWidth="1"/>
    <col min="650" max="650" width="11.7109375" style="6" bestFit="1" customWidth="1"/>
    <col min="651" max="651" width="14.28515625" style="6" customWidth="1"/>
    <col min="652" max="652" width="11.7109375" style="6" bestFit="1" customWidth="1"/>
    <col min="653" max="653" width="14.140625" style="6" bestFit="1" customWidth="1"/>
    <col min="654" max="654" width="16.7109375" style="6" customWidth="1"/>
    <col min="655" max="655" width="16.5703125" style="6" customWidth="1"/>
    <col min="656" max="657" width="7.85546875" style="6" bestFit="1" customWidth="1"/>
    <col min="658" max="658" width="8" style="6" bestFit="1" customWidth="1"/>
    <col min="659" max="660" width="7.85546875" style="6" bestFit="1" customWidth="1"/>
    <col min="661" max="661" width="9.7109375" style="6" customWidth="1"/>
    <col min="662" max="662" width="12.85546875" style="6" customWidth="1"/>
    <col min="663" max="899" width="9.140625" style="6"/>
    <col min="900" max="900" width="9" style="6" bestFit="1" customWidth="1"/>
    <col min="901" max="901" width="9.85546875" style="6" bestFit="1" customWidth="1"/>
    <col min="902" max="902" width="9.140625" style="6" bestFit="1" customWidth="1"/>
    <col min="903" max="903" width="16" style="6" bestFit="1" customWidth="1"/>
    <col min="904" max="904" width="9" style="6" bestFit="1" customWidth="1"/>
    <col min="905" max="905" width="7.85546875" style="6" bestFit="1" customWidth="1"/>
    <col min="906" max="906" width="11.7109375" style="6" bestFit="1" customWidth="1"/>
    <col min="907" max="907" width="14.28515625" style="6" customWidth="1"/>
    <col min="908" max="908" width="11.7109375" style="6" bestFit="1" customWidth="1"/>
    <col min="909" max="909" width="14.140625" style="6" bestFit="1" customWidth="1"/>
    <col min="910" max="910" width="16.7109375" style="6" customWidth="1"/>
    <col min="911" max="911" width="16.5703125" style="6" customWidth="1"/>
    <col min="912" max="913" width="7.85546875" style="6" bestFit="1" customWidth="1"/>
    <col min="914" max="914" width="8" style="6" bestFit="1" customWidth="1"/>
    <col min="915" max="916" width="7.85546875" style="6" bestFit="1" customWidth="1"/>
    <col min="917" max="917" width="9.7109375" style="6" customWidth="1"/>
    <col min="918" max="918" width="12.85546875" style="6" customWidth="1"/>
    <col min="919" max="1155" width="9.140625" style="6"/>
    <col min="1156" max="1156" width="9" style="6" bestFit="1" customWidth="1"/>
    <col min="1157" max="1157" width="9.85546875" style="6" bestFit="1" customWidth="1"/>
    <col min="1158" max="1158" width="9.140625" style="6" bestFit="1" customWidth="1"/>
    <col min="1159" max="1159" width="16" style="6" bestFit="1" customWidth="1"/>
    <col min="1160" max="1160" width="9" style="6" bestFit="1" customWidth="1"/>
    <col min="1161" max="1161" width="7.85546875" style="6" bestFit="1" customWidth="1"/>
    <col min="1162" max="1162" width="11.7109375" style="6" bestFit="1" customWidth="1"/>
    <col min="1163" max="1163" width="14.28515625" style="6" customWidth="1"/>
    <col min="1164" max="1164" width="11.7109375" style="6" bestFit="1" customWidth="1"/>
    <col min="1165" max="1165" width="14.140625" style="6" bestFit="1" customWidth="1"/>
    <col min="1166" max="1166" width="16.7109375" style="6" customWidth="1"/>
    <col min="1167" max="1167" width="16.5703125" style="6" customWidth="1"/>
    <col min="1168" max="1169" width="7.85546875" style="6" bestFit="1" customWidth="1"/>
    <col min="1170" max="1170" width="8" style="6" bestFit="1" customWidth="1"/>
    <col min="1171" max="1172" width="7.85546875" style="6" bestFit="1" customWidth="1"/>
    <col min="1173" max="1173" width="9.7109375" style="6" customWidth="1"/>
    <col min="1174" max="1174" width="12.85546875" style="6" customWidth="1"/>
    <col min="1175" max="1411" width="9.140625" style="6"/>
    <col min="1412" max="1412" width="9" style="6" bestFit="1" customWidth="1"/>
    <col min="1413" max="1413" width="9.85546875" style="6" bestFit="1" customWidth="1"/>
    <col min="1414" max="1414" width="9.140625" style="6" bestFit="1" customWidth="1"/>
    <col min="1415" max="1415" width="16" style="6" bestFit="1" customWidth="1"/>
    <col min="1416" max="1416" width="9" style="6" bestFit="1" customWidth="1"/>
    <col min="1417" max="1417" width="7.85546875" style="6" bestFit="1" customWidth="1"/>
    <col min="1418" max="1418" width="11.7109375" style="6" bestFit="1" customWidth="1"/>
    <col min="1419" max="1419" width="14.28515625" style="6" customWidth="1"/>
    <col min="1420" max="1420" width="11.7109375" style="6" bestFit="1" customWidth="1"/>
    <col min="1421" max="1421" width="14.140625" style="6" bestFit="1" customWidth="1"/>
    <col min="1422" max="1422" width="16.7109375" style="6" customWidth="1"/>
    <col min="1423" max="1423" width="16.5703125" style="6" customWidth="1"/>
    <col min="1424" max="1425" width="7.85546875" style="6" bestFit="1" customWidth="1"/>
    <col min="1426" max="1426" width="8" style="6" bestFit="1" customWidth="1"/>
    <col min="1427" max="1428" width="7.85546875" style="6" bestFit="1" customWidth="1"/>
    <col min="1429" max="1429" width="9.7109375" style="6" customWidth="1"/>
    <col min="1430" max="1430" width="12.85546875" style="6" customWidth="1"/>
    <col min="1431" max="1667" width="9.140625" style="6"/>
    <col min="1668" max="1668" width="9" style="6" bestFit="1" customWidth="1"/>
    <col min="1669" max="1669" width="9.85546875" style="6" bestFit="1" customWidth="1"/>
    <col min="1670" max="1670" width="9.140625" style="6" bestFit="1" customWidth="1"/>
    <col min="1671" max="1671" width="16" style="6" bestFit="1" customWidth="1"/>
    <col min="1672" max="1672" width="9" style="6" bestFit="1" customWidth="1"/>
    <col min="1673" max="1673" width="7.85546875" style="6" bestFit="1" customWidth="1"/>
    <col min="1674" max="1674" width="11.7109375" style="6" bestFit="1" customWidth="1"/>
    <col min="1675" max="1675" width="14.28515625" style="6" customWidth="1"/>
    <col min="1676" max="1676" width="11.7109375" style="6" bestFit="1" customWidth="1"/>
    <col min="1677" max="1677" width="14.140625" style="6" bestFit="1" customWidth="1"/>
    <col min="1678" max="1678" width="16.7109375" style="6" customWidth="1"/>
    <col min="1679" max="1679" width="16.5703125" style="6" customWidth="1"/>
    <col min="1680" max="1681" width="7.85546875" style="6" bestFit="1" customWidth="1"/>
    <col min="1682" max="1682" width="8" style="6" bestFit="1" customWidth="1"/>
    <col min="1683" max="1684" width="7.85546875" style="6" bestFit="1" customWidth="1"/>
    <col min="1685" max="1685" width="9.7109375" style="6" customWidth="1"/>
    <col min="1686" max="1686" width="12.85546875" style="6" customWidth="1"/>
    <col min="1687" max="1923" width="9.140625" style="6"/>
    <col min="1924" max="1924" width="9" style="6" bestFit="1" customWidth="1"/>
    <col min="1925" max="1925" width="9.85546875" style="6" bestFit="1" customWidth="1"/>
    <col min="1926" max="1926" width="9.140625" style="6" bestFit="1" customWidth="1"/>
    <col min="1927" max="1927" width="16" style="6" bestFit="1" customWidth="1"/>
    <col min="1928" max="1928" width="9" style="6" bestFit="1" customWidth="1"/>
    <col min="1929" max="1929" width="7.85546875" style="6" bestFit="1" customWidth="1"/>
    <col min="1930" max="1930" width="11.7109375" style="6" bestFit="1" customWidth="1"/>
    <col min="1931" max="1931" width="14.28515625" style="6" customWidth="1"/>
    <col min="1932" max="1932" width="11.7109375" style="6" bestFit="1" customWidth="1"/>
    <col min="1933" max="1933" width="14.140625" style="6" bestFit="1" customWidth="1"/>
    <col min="1934" max="1934" width="16.7109375" style="6" customWidth="1"/>
    <col min="1935" max="1935" width="16.5703125" style="6" customWidth="1"/>
    <col min="1936" max="1937" width="7.85546875" style="6" bestFit="1" customWidth="1"/>
    <col min="1938" max="1938" width="8" style="6" bestFit="1" customWidth="1"/>
    <col min="1939" max="1940" width="7.85546875" style="6" bestFit="1" customWidth="1"/>
    <col min="1941" max="1941" width="9.7109375" style="6" customWidth="1"/>
    <col min="1942" max="1942" width="12.85546875" style="6" customWidth="1"/>
    <col min="1943" max="2179" width="9.140625" style="6"/>
    <col min="2180" max="2180" width="9" style="6" bestFit="1" customWidth="1"/>
    <col min="2181" max="2181" width="9.85546875" style="6" bestFit="1" customWidth="1"/>
    <col min="2182" max="2182" width="9.140625" style="6" bestFit="1" customWidth="1"/>
    <col min="2183" max="2183" width="16" style="6" bestFit="1" customWidth="1"/>
    <col min="2184" max="2184" width="9" style="6" bestFit="1" customWidth="1"/>
    <col min="2185" max="2185" width="7.85546875" style="6" bestFit="1" customWidth="1"/>
    <col min="2186" max="2186" width="11.7109375" style="6" bestFit="1" customWidth="1"/>
    <col min="2187" max="2187" width="14.28515625" style="6" customWidth="1"/>
    <col min="2188" max="2188" width="11.7109375" style="6" bestFit="1" customWidth="1"/>
    <col min="2189" max="2189" width="14.140625" style="6" bestFit="1" customWidth="1"/>
    <col min="2190" max="2190" width="16.7109375" style="6" customWidth="1"/>
    <col min="2191" max="2191" width="16.5703125" style="6" customWidth="1"/>
    <col min="2192" max="2193" width="7.85546875" style="6" bestFit="1" customWidth="1"/>
    <col min="2194" max="2194" width="8" style="6" bestFit="1" customWidth="1"/>
    <col min="2195" max="2196" width="7.85546875" style="6" bestFit="1" customWidth="1"/>
    <col min="2197" max="2197" width="9.7109375" style="6" customWidth="1"/>
    <col min="2198" max="2198" width="12.85546875" style="6" customWidth="1"/>
    <col min="2199" max="2435" width="9.140625" style="6"/>
    <col min="2436" max="2436" width="9" style="6" bestFit="1" customWidth="1"/>
    <col min="2437" max="2437" width="9.85546875" style="6" bestFit="1" customWidth="1"/>
    <col min="2438" max="2438" width="9.140625" style="6" bestFit="1" customWidth="1"/>
    <col min="2439" max="2439" width="16" style="6" bestFit="1" customWidth="1"/>
    <col min="2440" max="2440" width="9" style="6" bestFit="1" customWidth="1"/>
    <col min="2441" max="2441" width="7.85546875" style="6" bestFit="1" customWidth="1"/>
    <col min="2442" max="2442" width="11.7109375" style="6" bestFit="1" customWidth="1"/>
    <col min="2443" max="2443" width="14.28515625" style="6" customWidth="1"/>
    <col min="2444" max="2444" width="11.7109375" style="6" bestFit="1" customWidth="1"/>
    <col min="2445" max="2445" width="14.140625" style="6" bestFit="1" customWidth="1"/>
    <col min="2446" max="2446" width="16.7109375" style="6" customWidth="1"/>
    <col min="2447" max="2447" width="16.5703125" style="6" customWidth="1"/>
    <col min="2448" max="2449" width="7.85546875" style="6" bestFit="1" customWidth="1"/>
    <col min="2450" max="2450" width="8" style="6" bestFit="1" customWidth="1"/>
    <col min="2451" max="2452" width="7.85546875" style="6" bestFit="1" customWidth="1"/>
    <col min="2453" max="2453" width="9.7109375" style="6" customWidth="1"/>
    <col min="2454" max="2454" width="12.85546875" style="6" customWidth="1"/>
    <col min="2455" max="2691" width="9.140625" style="6"/>
    <col min="2692" max="2692" width="9" style="6" bestFit="1" customWidth="1"/>
    <col min="2693" max="2693" width="9.85546875" style="6" bestFit="1" customWidth="1"/>
    <col min="2694" max="2694" width="9.140625" style="6" bestFit="1" customWidth="1"/>
    <col min="2695" max="2695" width="16" style="6" bestFit="1" customWidth="1"/>
    <col min="2696" max="2696" width="9" style="6" bestFit="1" customWidth="1"/>
    <col min="2697" max="2697" width="7.85546875" style="6" bestFit="1" customWidth="1"/>
    <col min="2698" max="2698" width="11.7109375" style="6" bestFit="1" customWidth="1"/>
    <col min="2699" max="2699" width="14.28515625" style="6" customWidth="1"/>
    <col min="2700" max="2700" width="11.7109375" style="6" bestFit="1" customWidth="1"/>
    <col min="2701" max="2701" width="14.140625" style="6" bestFit="1" customWidth="1"/>
    <col min="2702" max="2702" width="16.7109375" style="6" customWidth="1"/>
    <col min="2703" max="2703" width="16.5703125" style="6" customWidth="1"/>
    <col min="2704" max="2705" width="7.85546875" style="6" bestFit="1" customWidth="1"/>
    <col min="2706" max="2706" width="8" style="6" bestFit="1" customWidth="1"/>
    <col min="2707" max="2708" width="7.85546875" style="6" bestFit="1" customWidth="1"/>
    <col min="2709" max="2709" width="9.7109375" style="6" customWidth="1"/>
    <col min="2710" max="2710" width="12.85546875" style="6" customWidth="1"/>
    <col min="2711" max="2947" width="9.140625" style="6"/>
    <col min="2948" max="2948" width="9" style="6" bestFit="1" customWidth="1"/>
    <col min="2949" max="2949" width="9.85546875" style="6" bestFit="1" customWidth="1"/>
    <col min="2950" max="2950" width="9.140625" style="6" bestFit="1" customWidth="1"/>
    <col min="2951" max="2951" width="16" style="6" bestFit="1" customWidth="1"/>
    <col min="2952" max="2952" width="9" style="6" bestFit="1" customWidth="1"/>
    <col min="2953" max="2953" width="7.85546875" style="6" bestFit="1" customWidth="1"/>
    <col min="2954" max="2954" width="11.7109375" style="6" bestFit="1" customWidth="1"/>
    <col min="2955" max="2955" width="14.28515625" style="6" customWidth="1"/>
    <col min="2956" max="2956" width="11.7109375" style="6" bestFit="1" customWidth="1"/>
    <col min="2957" max="2957" width="14.140625" style="6" bestFit="1" customWidth="1"/>
    <col min="2958" max="2958" width="16.7109375" style="6" customWidth="1"/>
    <col min="2959" max="2959" width="16.5703125" style="6" customWidth="1"/>
    <col min="2960" max="2961" width="7.85546875" style="6" bestFit="1" customWidth="1"/>
    <col min="2962" max="2962" width="8" style="6" bestFit="1" customWidth="1"/>
    <col min="2963" max="2964" width="7.85546875" style="6" bestFit="1" customWidth="1"/>
    <col min="2965" max="2965" width="9.7109375" style="6" customWidth="1"/>
    <col min="2966" max="2966" width="12.85546875" style="6" customWidth="1"/>
    <col min="2967" max="3203" width="9.140625" style="6"/>
    <col min="3204" max="3204" width="9" style="6" bestFit="1" customWidth="1"/>
    <col min="3205" max="3205" width="9.85546875" style="6" bestFit="1" customWidth="1"/>
    <col min="3206" max="3206" width="9.140625" style="6" bestFit="1" customWidth="1"/>
    <col min="3207" max="3207" width="16" style="6" bestFit="1" customWidth="1"/>
    <col min="3208" max="3208" width="9" style="6" bestFit="1" customWidth="1"/>
    <col min="3209" max="3209" width="7.85546875" style="6" bestFit="1" customWidth="1"/>
    <col min="3210" max="3210" width="11.7109375" style="6" bestFit="1" customWidth="1"/>
    <col min="3211" max="3211" width="14.28515625" style="6" customWidth="1"/>
    <col min="3212" max="3212" width="11.7109375" style="6" bestFit="1" customWidth="1"/>
    <col min="3213" max="3213" width="14.140625" style="6" bestFit="1" customWidth="1"/>
    <col min="3214" max="3214" width="16.7109375" style="6" customWidth="1"/>
    <col min="3215" max="3215" width="16.5703125" style="6" customWidth="1"/>
    <col min="3216" max="3217" width="7.85546875" style="6" bestFit="1" customWidth="1"/>
    <col min="3218" max="3218" width="8" style="6" bestFit="1" customWidth="1"/>
    <col min="3219" max="3220" width="7.85546875" style="6" bestFit="1" customWidth="1"/>
    <col min="3221" max="3221" width="9.7109375" style="6" customWidth="1"/>
    <col min="3222" max="3222" width="12.85546875" style="6" customWidth="1"/>
    <col min="3223" max="3459" width="9.140625" style="6"/>
    <col min="3460" max="3460" width="9" style="6" bestFit="1" customWidth="1"/>
    <col min="3461" max="3461" width="9.85546875" style="6" bestFit="1" customWidth="1"/>
    <col min="3462" max="3462" width="9.140625" style="6" bestFit="1" customWidth="1"/>
    <col min="3463" max="3463" width="16" style="6" bestFit="1" customWidth="1"/>
    <col min="3464" max="3464" width="9" style="6" bestFit="1" customWidth="1"/>
    <col min="3465" max="3465" width="7.85546875" style="6" bestFit="1" customWidth="1"/>
    <col min="3466" max="3466" width="11.7109375" style="6" bestFit="1" customWidth="1"/>
    <col min="3467" max="3467" width="14.28515625" style="6" customWidth="1"/>
    <col min="3468" max="3468" width="11.7109375" style="6" bestFit="1" customWidth="1"/>
    <col min="3469" max="3469" width="14.140625" style="6" bestFit="1" customWidth="1"/>
    <col min="3470" max="3470" width="16.7109375" style="6" customWidth="1"/>
    <col min="3471" max="3471" width="16.5703125" style="6" customWidth="1"/>
    <col min="3472" max="3473" width="7.85546875" style="6" bestFit="1" customWidth="1"/>
    <col min="3474" max="3474" width="8" style="6" bestFit="1" customWidth="1"/>
    <col min="3475" max="3476" width="7.85546875" style="6" bestFit="1" customWidth="1"/>
    <col min="3477" max="3477" width="9.7109375" style="6" customWidth="1"/>
    <col min="3478" max="3478" width="12.85546875" style="6" customWidth="1"/>
    <col min="3479" max="3715" width="9.140625" style="6"/>
    <col min="3716" max="3716" width="9" style="6" bestFit="1" customWidth="1"/>
    <col min="3717" max="3717" width="9.85546875" style="6" bestFit="1" customWidth="1"/>
    <col min="3718" max="3718" width="9.140625" style="6" bestFit="1" customWidth="1"/>
    <col min="3719" max="3719" width="16" style="6" bestFit="1" customWidth="1"/>
    <col min="3720" max="3720" width="9" style="6" bestFit="1" customWidth="1"/>
    <col min="3721" max="3721" width="7.85546875" style="6" bestFit="1" customWidth="1"/>
    <col min="3722" max="3722" width="11.7109375" style="6" bestFit="1" customWidth="1"/>
    <col min="3723" max="3723" width="14.28515625" style="6" customWidth="1"/>
    <col min="3724" max="3724" width="11.7109375" style="6" bestFit="1" customWidth="1"/>
    <col min="3725" max="3725" width="14.140625" style="6" bestFit="1" customWidth="1"/>
    <col min="3726" max="3726" width="16.7109375" style="6" customWidth="1"/>
    <col min="3727" max="3727" width="16.5703125" style="6" customWidth="1"/>
    <col min="3728" max="3729" width="7.85546875" style="6" bestFit="1" customWidth="1"/>
    <col min="3730" max="3730" width="8" style="6" bestFit="1" customWidth="1"/>
    <col min="3731" max="3732" width="7.85546875" style="6" bestFit="1" customWidth="1"/>
    <col min="3733" max="3733" width="9.7109375" style="6" customWidth="1"/>
    <col min="3734" max="3734" width="12.85546875" style="6" customWidth="1"/>
    <col min="3735" max="3971" width="9.140625" style="6"/>
    <col min="3972" max="3972" width="9" style="6" bestFit="1" customWidth="1"/>
    <col min="3973" max="3973" width="9.85546875" style="6" bestFit="1" customWidth="1"/>
    <col min="3974" max="3974" width="9.140625" style="6" bestFit="1" customWidth="1"/>
    <col min="3975" max="3975" width="16" style="6" bestFit="1" customWidth="1"/>
    <col min="3976" max="3976" width="9" style="6" bestFit="1" customWidth="1"/>
    <col min="3977" max="3977" width="7.85546875" style="6" bestFit="1" customWidth="1"/>
    <col min="3978" max="3978" width="11.7109375" style="6" bestFit="1" customWidth="1"/>
    <col min="3979" max="3979" width="14.28515625" style="6" customWidth="1"/>
    <col min="3980" max="3980" width="11.7109375" style="6" bestFit="1" customWidth="1"/>
    <col min="3981" max="3981" width="14.140625" style="6" bestFit="1" customWidth="1"/>
    <col min="3982" max="3982" width="16.7109375" style="6" customWidth="1"/>
    <col min="3983" max="3983" width="16.5703125" style="6" customWidth="1"/>
    <col min="3984" max="3985" width="7.85546875" style="6" bestFit="1" customWidth="1"/>
    <col min="3986" max="3986" width="8" style="6" bestFit="1" customWidth="1"/>
    <col min="3987" max="3988" width="7.85546875" style="6" bestFit="1" customWidth="1"/>
    <col min="3989" max="3989" width="9.7109375" style="6" customWidth="1"/>
    <col min="3990" max="3990" width="12.85546875" style="6" customWidth="1"/>
    <col min="3991" max="4227" width="9.140625" style="6"/>
    <col min="4228" max="4228" width="9" style="6" bestFit="1" customWidth="1"/>
    <col min="4229" max="4229" width="9.85546875" style="6" bestFit="1" customWidth="1"/>
    <col min="4230" max="4230" width="9.140625" style="6" bestFit="1" customWidth="1"/>
    <col min="4231" max="4231" width="16" style="6" bestFit="1" customWidth="1"/>
    <col min="4232" max="4232" width="9" style="6" bestFit="1" customWidth="1"/>
    <col min="4233" max="4233" width="7.85546875" style="6" bestFit="1" customWidth="1"/>
    <col min="4234" max="4234" width="11.7109375" style="6" bestFit="1" customWidth="1"/>
    <col min="4235" max="4235" width="14.28515625" style="6" customWidth="1"/>
    <col min="4236" max="4236" width="11.7109375" style="6" bestFit="1" customWidth="1"/>
    <col min="4237" max="4237" width="14.140625" style="6" bestFit="1" customWidth="1"/>
    <col min="4238" max="4238" width="16.7109375" style="6" customWidth="1"/>
    <col min="4239" max="4239" width="16.5703125" style="6" customWidth="1"/>
    <col min="4240" max="4241" width="7.85546875" style="6" bestFit="1" customWidth="1"/>
    <col min="4242" max="4242" width="8" style="6" bestFit="1" customWidth="1"/>
    <col min="4243" max="4244" width="7.85546875" style="6" bestFit="1" customWidth="1"/>
    <col min="4245" max="4245" width="9.7109375" style="6" customWidth="1"/>
    <col min="4246" max="4246" width="12.85546875" style="6" customWidth="1"/>
    <col min="4247" max="4483" width="9.140625" style="6"/>
    <col min="4484" max="4484" width="9" style="6" bestFit="1" customWidth="1"/>
    <col min="4485" max="4485" width="9.85546875" style="6" bestFit="1" customWidth="1"/>
    <col min="4486" max="4486" width="9.140625" style="6" bestFit="1" customWidth="1"/>
    <col min="4487" max="4487" width="16" style="6" bestFit="1" customWidth="1"/>
    <col min="4488" max="4488" width="9" style="6" bestFit="1" customWidth="1"/>
    <col min="4489" max="4489" width="7.85546875" style="6" bestFit="1" customWidth="1"/>
    <col min="4490" max="4490" width="11.7109375" style="6" bestFit="1" customWidth="1"/>
    <col min="4491" max="4491" width="14.28515625" style="6" customWidth="1"/>
    <col min="4492" max="4492" width="11.7109375" style="6" bestFit="1" customWidth="1"/>
    <col min="4493" max="4493" width="14.140625" style="6" bestFit="1" customWidth="1"/>
    <col min="4494" max="4494" width="16.7109375" style="6" customWidth="1"/>
    <col min="4495" max="4495" width="16.5703125" style="6" customWidth="1"/>
    <col min="4496" max="4497" width="7.85546875" style="6" bestFit="1" customWidth="1"/>
    <col min="4498" max="4498" width="8" style="6" bestFit="1" customWidth="1"/>
    <col min="4499" max="4500" width="7.85546875" style="6" bestFit="1" customWidth="1"/>
    <col min="4501" max="4501" width="9.7109375" style="6" customWidth="1"/>
    <col min="4502" max="4502" width="12.85546875" style="6" customWidth="1"/>
    <col min="4503" max="4739" width="9.140625" style="6"/>
    <col min="4740" max="4740" width="9" style="6" bestFit="1" customWidth="1"/>
    <col min="4741" max="4741" width="9.85546875" style="6" bestFit="1" customWidth="1"/>
    <col min="4742" max="4742" width="9.140625" style="6" bestFit="1" customWidth="1"/>
    <col min="4743" max="4743" width="16" style="6" bestFit="1" customWidth="1"/>
    <col min="4744" max="4744" width="9" style="6" bestFit="1" customWidth="1"/>
    <col min="4745" max="4745" width="7.85546875" style="6" bestFit="1" customWidth="1"/>
    <col min="4746" max="4746" width="11.7109375" style="6" bestFit="1" customWidth="1"/>
    <col min="4747" max="4747" width="14.28515625" style="6" customWidth="1"/>
    <col min="4748" max="4748" width="11.7109375" style="6" bestFit="1" customWidth="1"/>
    <col min="4749" max="4749" width="14.140625" style="6" bestFit="1" customWidth="1"/>
    <col min="4750" max="4750" width="16.7109375" style="6" customWidth="1"/>
    <col min="4751" max="4751" width="16.5703125" style="6" customWidth="1"/>
    <col min="4752" max="4753" width="7.85546875" style="6" bestFit="1" customWidth="1"/>
    <col min="4754" max="4754" width="8" style="6" bestFit="1" customWidth="1"/>
    <col min="4755" max="4756" width="7.85546875" style="6" bestFit="1" customWidth="1"/>
    <col min="4757" max="4757" width="9.7109375" style="6" customWidth="1"/>
    <col min="4758" max="4758" width="12.85546875" style="6" customWidth="1"/>
    <col min="4759" max="4995" width="9.140625" style="6"/>
    <col min="4996" max="4996" width="9" style="6" bestFit="1" customWidth="1"/>
    <col min="4997" max="4997" width="9.85546875" style="6" bestFit="1" customWidth="1"/>
    <col min="4998" max="4998" width="9.140625" style="6" bestFit="1" customWidth="1"/>
    <col min="4999" max="4999" width="16" style="6" bestFit="1" customWidth="1"/>
    <col min="5000" max="5000" width="9" style="6" bestFit="1" customWidth="1"/>
    <col min="5001" max="5001" width="7.85546875" style="6" bestFit="1" customWidth="1"/>
    <col min="5002" max="5002" width="11.7109375" style="6" bestFit="1" customWidth="1"/>
    <col min="5003" max="5003" width="14.28515625" style="6" customWidth="1"/>
    <col min="5004" max="5004" width="11.7109375" style="6" bestFit="1" customWidth="1"/>
    <col min="5005" max="5005" width="14.140625" style="6" bestFit="1" customWidth="1"/>
    <col min="5006" max="5006" width="16.7109375" style="6" customWidth="1"/>
    <col min="5007" max="5007" width="16.5703125" style="6" customWidth="1"/>
    <col min="5008" max="5009" width="7.85546875" style="6" bestFit="1" customWidth="1"/>
    <col min="5010" max="5010" width="8" style="6" bestFit="1" customWidth="1"/>
    <col min="5011" max="5012" width="7.85546875" style="6" bestFit="1" customWidth="1"/>
    <col min="5013" max="5013" width="9.7109375" style="6" customWidth="1"/>
    <col min="5014" max="5014" width="12.85546875" style="6" customWidth="1"/>
    <col min="5015" max="5251" width="9.140625" style="6"/>
    <col min="5252" max="5252" width="9" style="6" bestFit="1" customWidth="1"/>
    <col min="5253" max="5253" width="9.85546875" style="6" bestFit="1" customWidth="1"/>
    <col min="5254" max="5254" width="9.140625" style="6" bestFit="1" customWidth="1"/>
    <col min="5255" max="5255" width="16" style="6" bestFit="1" customWidth="1"/>
    <col min="5256" max="5256" width="9" style="6" bestFit="1" customWidth="1"/>
    <col min="5257" max="5257" width="7.85546875" style="6" bestFit="1" customWidth="1"/>
    <col min="5258" max="5258" width="11.7109375" style="6" bestFit="1" customWidth="1"/>
    <col min="5259" max="5259" width="14.28515625" style="6" customWidth="1"/>
    <col min="5260" max="5260" width="11.7109375" style="6" bestFit="1" customWidth="1"/>
    <col min="5261" max="5261" width="14.140625" style="6" bestFit="1" customWidth="1"/>
    <col min="5262" max="5262" width="16.7109375" style="6" customWidth="1"/>
    <col min="5263" max="5263" width="16.5703125" style="6" customWidth="1"/>
    <col min="5264" max="5265" width="7.85546875" style="6" bestFit="1" customWidth="1"/>
    <col min="5266" max="5266" width="8" style="6" bestFit="1" customWidth="1"/>
    <col min="5267" max="5268" width="7.85546875" style="6" bestFit="1" customWidth="1"/>
    <col min="5269" max="5269" width="9.7109375" style="6" customWidth="1"/>
    <col min="5270" max="5270" width="12.85546875" style="6" customWidth="1"/>
    <col min="5271" max="5507" width="9.140625" style="6"/>
    <col min="5508" max="5508" width="9" style="6" bestFit="1" customWidth="1"/>
    <col min="5509" max="5509" width="9.85546875" style="6" bestFit="1" customWidth="1"/>
    <col min="5510" max="5510" width="9.140625" style="6" bestFit="1" customWidth="1"/>
    <col min="5511" max="5511" width="16" style="6" bestFit="1" customWidth="1"/>
    <col min="5512" max="5512" width="9" style="6" bestFit="1" customWidth="1"/>
    <col min="5513" max="5513" width="7.85546875" style="6" bestFit="1" customWidth="1"/>
    <col min="5514" max="5514" width="11.7109375" style="6" bestFit="1" customWidth="1"/>
    <col min="5515" max="5515" width="14.28515625" style="6" customWidth="1"/>
    <col min="5516" max="5516" width="11.7109375" style="6" bestFit="1" customWidth="1"/>
    <col min="5517" max="5517" width="14.140625" style="6" bestFit="1" customWidth="1"/>
    <col min="5518" max="5518" width="16.7109375" style="6" customWidth="1"/>
    <col min="5519" max="5519" width="16.5703125" style="6" customWidth="1"/>
    <col min="5520" max="5521" width="7.85546875" style="6" bestFit="1" customWidth="1"/>
    <col min="5522" max="5522" width="8" style="6" bestFit="1" customWidth="1"/>
    <col min="5523" max="5524" width="7.85546875" style="6" bestFit="1" customWidth="1"/>
    <col min="5525" max="5525" width="9.7109375" style="6" customWidth="1"/>
    <col min="5526" max="5526" width="12.85546875" style="6" customWidth="1"/>
    <col min="5527" max="5763" width="9.140625" style="6"/>
    <col min="5764" max="5764" width="9" style="6" bestFit="1" customWidth="1"/>
    <col min="5765" max="5765" width="9.85546875" style="6" bestFit="1" customWidth="1"/>
    <col min="5766" max="5766" width="9.140625" style="6" bestFit="1" customWidth="1"/>
    <col min="5767" max="5767" width="16" style="6" bestFit="1" customWidth="1"/>
    <col min="5768" max="5768" width="9" style="6" bestFit="1" customWidth="1"/>
    <col min="5769" max="5769" width="7.85546875" style="6" bestFit="1" customWidth="1"/>
    <col min="5770" max="5770" width="11.7109375" style="6" bestFit="1" customWidth="1"/>
    <col min="5771" max="5771" width="14.28515625" style="6" customWidth="1"/>
    <col min="5772" max="5772" width="11.7109375" style="6" bestFit="1" customWidth="1"/>
    <col min="5773" max="5773" width="14.140625" style="6" bestFit="1" customWidth="1"/>
    <col min="5774" max="5774" width="16.7109375" style="6" customWidth="1"/>
    <col min="5775" max="5775" width="16.5703125" style="6" customWidth="1"/>
    <col min="5776" max="5777" width="7.85546875" style="6" bestFit="1" customWidth="1"/>
    <col min="5778" max="5778" width="8" style="6" bestFit="1" customWidth="1"/>
    <col min="5779" max="5780" width="7.85546875" style="6" bestFit="1" customWidth="1"/>
    <col min="5781" max="5781" width="9.7109375" style="6" customWidth="1"/>
    <col min="5782" max="5782" width="12.85546875" style="6" customWidth="1"/>
    <col min="5783" max="6019" width="9.140625" style="6"/>
    <col min="6020" max="6020" width="9" style="6" bestFit="1" customWidth="1"/>
    <col min="6021" max="6021" width="9.85546875" style="6" bestFit="1" customWidth="1"/>
    <col min="6022" max="6022" width="9.140625" style="6" bestFit="1" customWidth="1"/>
    <col min="6023" max="6023" width="16" style="6" bestFit="1" customWidth="1"/>
    <col min="6024" max="6024" width="9" style="6" bestFit="1" customWidth="1"/>
    <col min="6025" max="6025" width="7.85546875" style="6" bestFit="1" customWidth="1"/>
    <col min="6026" max="6026" width="11.7109375" style="6" bestFit="1" customWidth="1"/>
    <col min="6027" max="6027" width="14.28515625" style="6" customWidth="1"/>
    <col min="6028" max="6028" width="11.7109375" style="6" bestFit="1" customWidth="1"/>
    <col min="6029" max="6029" width="14.140625" style="6" bestFit="1" customWidth="1"/>
    <col min="6030" max="6030" width="16.7109375" style="6" customWidth="1"/>
    <col min="6031" max="6031" width="16.5703125" style="6" customWidth="1"/>
    <col min="6032" max="6033" width="7.85546875" style="6" bestFit="1" customWidth="1"/>
    <col min="6034" max="6034" width="8" style="6" bestFit="1" customWidth="1"/>
    <col min="6035" max="6036" width="7.85546875" style="6" bestFit="1" customWidth="1"/>
    <col min="6037" max="6037" width="9.7109375" style="6" customWidth="1"/>
    <col min="6038" max="6038" width="12.85546875" style="6" customWidth="1"/>
    <col min="6039" max="6275" width="9.140625" style="6"/>
    <col min="6276" max="6276" width="9" style="6" bestFit="1" customWidth="1"/>
    <col min="6277" max="6277" width="9.85546875" style="6" bestFit="1" customWidth="1"/>
    <col min="6278" max="6278" width="9.140625" style="6" bestFit="1" customWidth="1"/>
    <col min="6279" max="6279" width="16" style="6" bestFit="1" customWidth="1"/>
    <col min="6280" max="6280" width="9" style="6" bestFit="1" customWidth="1"/>
    <col min="6281" max="6281" width="7.85546875" style="6" bestFit="1" customWidth="1"/>
    <col min="6282" max="6282" width="11.7109375" style="6" bestFit="1" customWidth="1"/>
    <col min="6283" max="6283" width="14.28515625" style="6" customWidth="1"/>
    <col min="6284" max="6284" width="11.7109375" style="6" bestFit="1" customWidth="1"/>
    <col min="6285" max="6285" width="14.140625" style="6" bestFit="1" customWidth="1"/>
    <col min="6286" max="6286" width="16.7109375" style="6" customWidth="1"/>
    <col min="6287" max="6287" width="16.5703125" style="6" customWidth="1"/>
    <col min="6288" max="6289" width="7.85546875" style="6" bestFit="1" customWidth="1"/>
    <col min="6290" max="6290" width="8" style="6" bestFit="1" customWidth="1"/>
    <col min="6291" max="6292" width="7.85546875" style="6" bestFit="1" customWidth="1"/>
    <col min="6293" max="6293" width="9.7109375" style="6" customWidth="1"/>
    <col min="6294" max="6294" width="12.85546875" style="6" customWidth="1"/>
    <col min="6295" max="6531" width="9.140625" style="6"/>
    <col min="6532" max="6532" width="9" style="6" bestFit="1" customWidth="1"/>
    <col min="6533" max="6533" width="9.85546875" style="6" bestFit="1" customWidth="1"/>
    <col min="6534" max="6534" width="9.140625" style="6" bestFit="1" customWidth="1"/>
    <col min="6535" max="6535" width="16" style="6" bestFit="1" customWidth="1"/>
    <col min="6536" max="6536" width="9" style="6" bestFit="1" customWidth="1"/>
    <col min="6537" max="6537" width="7.85546875" style="6" bestFit="1" customWidth="1"/>
    <col min="6538" max="6538" width="11.7109375" style="6" bestFit="1" customWidth="1"/>
    <col min="6539" max="6539" width="14.28515625" style="6" customWidth="1"/>
    <col min="6540" max="6540" width="11.7109375" style="6" bestFit="1" customWidth="1"/>
    <col min="6541" max="6541" width="14.140625" style="6" bestFit="1" customWidth="1"/>
    <col min="6542" max="6542" width="16.7109375" style="6" customWidth="1"/>
    <col min="6543" max="6543" width="16.5703125" style="6" customWidth="1"/>
    <col min="6544" max="6545" width="7.85546875" style="6" bestFit="1" customWidth="1"/>
    <col min="6546" max="6546" width="8" style="6" bestFit="1" customWidth="1"/>
    <col min="6547" max="6548" width="7.85546875" style="6" bestFit="1" customWidth="1"/>
    <col min="6549" max="6549" width="9.7109375" style="6" customWidth="1"/>
    <col min="6550" max="6550" width="12.85546875" style="6" customWidth="1"/>
    <col min="6551" max="6787" width="9.140625" style="6"/>
    <col min="6788" max="6788" width="9" style="6" bestFit="1" customWidth="1"/>
    <col min="6789" max="6789" width="9.85546875" style="6" bestFit="1" customWidth="1"/>
    <col min="6790" max="6790" width="9.140625" style="6" bestFit="1" customWidth="1"/>
    <col min="6791" max="6791" width="16" style="6" bestFit="1" customWidth="1"/>
    <col min="6792" max="6792" width="9" style="6" bestFit="1" customWidth="1"/>
    <col min="6793" max="6793" width="7.85546875" style="6" bestFit="1" customWidth="1"/>
    <col min="6794" max="6794" width="11.7109375" style="6" bestFit="1" customWidth="1"/>
    <col min="6795" max="6795" width="14.28515625" style="6" customWidth="1"/>
    <col min="6796" max="6796" width="11.7109375" style="6" bestFit="1" customWidth="1"/>
    <col min="6797" max="6797" width="14.140625" style="6" bestFit="1" customWidth="1"/>
    <col min="6798" max="6798" width="16.7109375" style="6" customWidth="1"/>
    <col min="6799" max="6799" width="16.5703125" style="6" customWidth="1"/>
    <col min="6800" max="6801" width="7.85546875" style="6" bestFit="1" customWidth="1"/>
    <col min="6802" max="6802" width="8" style="6" bestFit="1" customWidth="1"/>
    <col min="6803" max="6804" width="7.85546875" style="6" bestFit="1" customWidth="1"/>
    <col min="6805" max="6805" width="9.7109375" style="6" customWidth="1"/>
    <col min="6806" max="6806" width="12.85546875" style="6" customWidth="1"/>
    <col min="6807" max="7043" width="9.140625" style="6"/>
    <col min="7044" max="7044" width="9" style="6" bestFit="1" customWidth="1"/>
    <col min="7045" max="7045" width="9.85546875" style="6" bestFit="1" customWidth="1"/>
    <col min="7046" max="7046" width="9.140625" style="6" bestFit="1" customWidth="1"/>
    <col min="7047" max="7047" width="16" style="6" bestFit="1" customWidth="1"/>
    <col min="7048" max="7048" width="9" style="6" bestFit="1" customWidth="1"/>
    <col min="7049" max="7049" width="7.85546875" style="6" bestFit="1" customWidth="1"/>
    <col min="7050" max="7050" width="11.7109375" style="6" bestFit="1" customWidth="1"/>
    <col min="7051" max="7051" width="14.28515625" style="6" customWidth="1"/>
    <col min="7052" max="7052" width="11.7109375" style="6" bestFit="1" customWidth="1"/>
    <col min="7053" max="7053" width="14.140625" style="6" bestFit="1" customWidth="1"/>
    <col min="7054" max="7054" width="16.7109375" style="6" customWidth="1"/>
    <col min="7055" max="7055" width="16.5703125" style="6" customWidth="1"/>
    <col min="7056" max="7057" width="7.85546875" style="6" bestFit="1" customWidth="1"/>
    <col min="7058" max="7058" width="8" style="6" bestFit="1" customWidth="1"/>
    <col min="7059" max="7060" width="7.85546875" style="6" bestFit="1" customWidth="1"/>
    <col min="7061" max="7061" width="9.7109375" style="6" customWidth="1"/>
    <col min="7062" max="7062" width="12.85546875" style="6" customWidth="1"/>
    <col min="7063" max="7299" width="9.140625" style="6"/>
    <col min="7300" max="7300" width="9" style="6" bestFit="1" customWidth="1"/>
    <col min="7301" max="7301" width="9.85546875" style="6" bestFit="1" customWidth="1"/>
    <col min="7302" max="7302" width="9.140625" style="6" bestFit="1" customWidth="1"/>
    <col min="7303" max="7303" width="16" style="6" bestFit="1" customWidth="1"/>
    <col min="7304" max="7304" width="9" style="6" bestFit="1" customWidth="1"/>
    <col min="7305" max="7305" width="7.85546875" style="6" bestFit="1" customWidth="1"/>
    <col min="7306" max="7306" width="11.7109375" style="6" bestFit="1" customWidth="1"/>
    <col min="7307" max="7307" width="14.28515625" style="6" customWidth="1"/>
    <col min="7308" max="7308" width="11.7109375" style="6" bestFit="1" customWidth="1"/>
    <col min="7309" max="7309" width="14.140625" style="6" bestFit="1" customWidth="1"/>
    <col min="7310" max="7310" width="16.7109375" style="6" customWidth="1"/>
    <col min="7311" max="7311" width="16.5703125" style="6" customWidth="1"/>
    <col min="7312" max="7313" width="7.85546875" style="6" bestFit="1" customWidth="1"/>
    <col min="7314" max="7314" width="8" style="6" bestFit="1" customWidth="1"/>
    <col min="7315" max="7316" width="7.85546875" style="6" bestFit="1" customWidth="1"/>
    <col min="7317" max="7317" width="9.7109375" style="6" customWidth="1"/>
    <col min="7318" max="7318" width="12.85546875" style="6" customWidth="1"/>
    <col min="7319" max="7555" width="9.140625" style="6"/>
    <col min="7556" max="7556" width="9" style="6" bestFit="1" customWidth="1"/>
    <col min="7557" max="7557" width="9.85546875" style="6" bestFit="1" customWidth="1"/>
    <col min="7558" max="7558" width="9.140625" style="6" bestFit="1" customWidth="1"/>
    <col min="7559" max="7559" width="16" style="6" bestFit="1" customWidth="1"/>
    <col min="7560" max="7560" width="9" style="6" bestFit="1" customWidth="1"/>
    <col min="7561" max="7561" width="7.85546875" style="6" bestFit="1" customWidth="1"/>
    <col min="7562" max="7562" width="11.7109375" style="6" bestFit="1" customWidth="1"/>
    <col min="7563" max="7563" width="14.28515625" style="6" customWidth="1"/>
    <col min="7564" max="7564" width="11.7109375" style="6" bestFit="1" customWidth="1"/>
    <col min="7565" max="7565" width="14.140625" style="6" bestFit="1" customWidth="1"/>
    <col min="7566" max="7566" width="16.7109375" style="6" customWidth="1"/>
    <col min="7567" max="7567" width="16.5703125" style="6" customWidth="1"/>
    <col min="7568" max="7569" width="7.85546875" style="6" bestFit="1" customWidth="1"/>
    <col min="7570" max="7570" width="8" style="6" bestFit="1" customWidth="1"/>
    <col min="7571" max="7572" width="7.85546875" style="6" bestFit="1" customWidth="1"/>
    <col min="7573" max="7573" width="9.7109375" style="6" customWidth="1"/>
    <col min="7574" max="7574" width="12.85546875" style="6" customWidth="1"/>
    <col min="7575" max="7811" width="9.140625" style="6"/>
    <col min="7812" max="7812" width="9" style="6" bestFit="1" customWidth="1"/>
    <col min="7813" max="7813" width="9.85546875" style="6" bestFit="1" customWidth="1"/>
    <col min="7814" max="7814" width="9.140625" style="6" bestFit="1" customWidth="1"/>
    <col min="7815" max="7815" width="16" style="6" bestFit="1" customWidth="1"/>
    <col min="7816" max="7816" width="9" style="6" bestFit="1" customWidth="1"/>
    <col min="7817" max="7817" width="7.85546875" style="6" bestFit="1" customWidth="1"/>
    <col min="7818" max="7818" width="11.7109375" style="6" bestFit="1" customWidth="1"/>
    <col min="7819" max="7819" width="14.28515625" style="6" customWidth="1"/>
    <col min="7820" max="7820" width="11.7109375" style="6" bestFit="1" customWidth="1"/>
    <col min="7821" max="7821" width="14.140625" style="6" bestFit="1" customWidth="1"/>
    <col min="7822" max="7822" width="16.7109375" style="6" customWidth="1"/>
    <col min="7823" max="7823" width="16.5703125" style="6" customWidth="1"/>
    <col min="7824" max="7825" width="7.85546875" style="6" bestFit="1" customWidth="1"/>
    <col min="7826" max="7826" width="8" style="6" bestFit="1" customWidth="1"/>
    <col min="7827" max="7828" width="7.85546875" style="6" bestFit="1" customWidth="1"/>
    <col min="7829" max="7829" width="9.7109375" style="6" customWidth="1"/>
    <col min="7830" max="7830" width="12.85546875" style="6" customWidth="1"/>
    <col min="7831" max="8067" width="9.140625" style="6"/>
    <col min="8068" max="8068" width="9" style="6" bestFit="1" customWidth="1"/>
    <col min="8069" max="8069" width="9.85546875" style="6" bestFit="1" customWidth="1"/>
    <col min="8070" max="8070" width="9.140625" style="6" bestFit="1" customWidth="1"/>
    <col min="8071" max="8071" width="16" style="6" bestFit="1" customWidth="1"/>
    <col min="8072" max="8072" width="9" style="6" bestFit="1" customWidth="1"/>
    <col min="8073" max="8073" width="7.85546875" style="6" bestFit="1" customWidth="1"/>
    <col min="8074" max="8074" width="11.7109375" style="6" bestFit="1" customWidth="1"/>
    <col min="8075" max="8075" width="14.28515625" style="6" customWidth="1"/>
    <col min="8076" max="8076" width="11.7109375" style="6" bestFit="1" customWidth="1"/>
    <col min="8077" max="8077" width="14.140625" style="6" bestFit="1" customWidth="1"/>
    <col min="8078" max="8078" width="16.7109375" style="6" customWidth="1"/>
    <col min="8079" max="8079" width="16.5703125" style="6" customWidth="1"/>
    <col min="8080" max="8081" width="7.85546875" style="6" bestFit="1" customWidth="1"/>
    <col min="8082" max="8082" width="8" style="6" bestFit="1" customWidth="1"/>
    <col min="8083" max="8084" width="7.85546875" style="6" bestFit="1" customWidth="1"/>
    <col min="8085" max="8085" width="9.7109375" style="6" customWidth="1"/>
    <col min="8086" max="8086" width="12.85546875" style="6" customWidth="1"/>
    <col min="8087" max="8323" width="9.140625" style="6"/>
    <col min="8324" max="8324" width="9" style="6" bestFit="1" customWidth="1"/>
    <col min="8325" max="8325" width="9.85546875" style="6" bestFit="1" customWidth="1"/>
    <col min="8326" max="8326" width="9.140625" style="6" bestFit="1" customWidth="1"/>
    <col min="8327" max="8327" width="16" style="6" bestFit="1" customWidth="1"/>
    <col min="8328" max="8328" width="9" style="6" bestFit="1" customWidth="1"/>
    <col min="8329" max="8329" width="7.85546875" style="6" bestFit="1" customWidth="1"/>
    <col min="8330" max="8330" width="11.7109375" style="6" bestFit="1" customWidth="1"/>
    <col min="8331" max="8331" width="14.28515625" style="6" customWidth="1"/>
    <col min="8332" max="8332" width="11.7109375" style="6" bestFit="1" customWidth="1"/>
    <col min="8333" max="8333" width="14.140625" style="6" bestFit="1" customWidth="1"/>
    <col min="8334" max="8334" width="16.7109375" style="6" customWidth="1"/>
    <col min="8335" max="8335" width="16.5703125" style="6" customWidth="1"/>
    <col min="8336" max="8337" width="7.85546875" style="6" bestFit="1" customWidth="1"/>
    <col min="8338" max="8338" width="8" style="6" bestFit="1" customWidth="1"/>
    <col min="8339" max="8340" width="7.85546875" style="6" bestFit="1" customWidth="1"/>
    <col min="8341" max="8341" width="9.7109375" style="6" customWidth="1"/>
    <col min="8342" max="8342" width="12.85546875" style="6" customWidth="1"/>
    <col min="8343" max="8579" width="9.140625" style="6"/>
    <col min="8580" max="8580" width="9" style="6" bestFit="1" customWidth="1"/>
    <col min="8581" max="8581" width="9.85546875" style="6" bestFit="1" customWidth="1"/>
    <col min="8582" max="8582" width="9.140625" style="6" bestFit="1" customWidth="1"/>
    <col min="8583" max="8583" width="16" style="6" bestFit="1" customWidth="1"/>
    <col min="8584" max="8584" width="9" style="6" bestFit="1" customWidth="1"/>
    <col min="8585" max="8585" width="7.85546875" style="6" bestFit="1" customWidth="1"/>
    <col min="8586" max="8586" width="11.7109375" style="6" bestFit="1" customWidth="1"/>
    <col min="8587" max="8587" width="14.28515625" style="6" customWidth="1"/>
    <col min="8588" max="8588" width="11.7109375" style="6" bestFit="1" customWidth="1"/>
    <col min="8589" max="8589" width="14.140625" style="6" bestFit="1" customWidth="1"/>
    <col min="8590" max="8590" width="16.7109375" style="6" customWidth="1"/>
    <col min="8591" max="8591" width="16.5703125" style="6" customWidth="1"/>
    <col min="8592" max="8593" width="7.85546875" style="6" bestFit="1" customWidth="1"/>
    <col min="8594" max="8594" width="8" style="6" bestFit="1" customWidth="1"/>
    <col min="8595" max="8596" width="7.85546875" style="6" bestFit="1" customWidth="1"/>
    <col min="8597" max="8597" width="9.7109375" style="6" customWidth="1"/>
    <col min="8598" max="8598" width="12.85546875" style="6" customWidth="1"/>
    <col min="8599" max="8835" width="9.140625" style="6"/>
    <col min="8836" max="8836" width="9" style="6" bestFit="1" customWidth="1"/>
    <col min="8837" max="8837" width="9.85546875" style="6" bestFit="1" customWidth="1"/>
    <col min="8838" max="8838" width="9.140625" style="6" bestFit="1" customWidth="1"/>
    <col min="8839" max="8839" width="16" style="6" bestFit="1" customWidth="1"/>
    <col min="8840" max="8840" width="9" style="6" bestFit="1" customWidth="1"/>
    <col min="8841" max="8841" width="7.85546875" style="6" bestFit="1" customWidth="1"/>
    <col min="8842" max="8842" width="11.7109375" style="6" bestFit="1" customWidth="1"/>
    <col min="8843" max="8843" width="14.28515625" style="6" customWidth="1"/>
    <col min="8844" max="8844" width="11.7109375" style="6" bestFit="1" customWidth="1"/>
    <col min="8845" max="8845" width="14.140625" style="6" bestFit="1" customWidth="1"/>
    <col min="8846" max="8846" width="16.7109375" style="6" customWidth="1"/>
    <col min="8847" max="8847" width="16.5703125" style="6" customWidth="1"/>
    <col min="8848" max="8849" width="7.85546875" style="6" bestFit="1" customWidth="1"/>
    <col min="8850" max="8850" width="8" style="6" bestFit="1" customWidth="1"/>
    <col min="8851" max="8852" width="7.85546875" style="6" bestFit="1" customWidth="1"/>
    <col min="8853" max="8853" width="9.7109375" style="6" customWidth="1"/>
    <col min="8854" max="8854" width="12.85546875" style="6" customWidth="1"/>
    <col min="8855" max="9091" width="9.140625" style="6"/>
    <col min="9092" max="9092" width="9" style="6" bestFit="1" customWidth="1"/>
    <col min="9093" max="9093" width="9.85546875" style="6" bestFit="1" customWidth="1"/>
    <col min="9094" max="9094" width="9.140625" style="6" bestFit="1" customWidth="1"/>
    <col min="9095" max="9095" width="16" style="6" bestFit="1" customWidth="1"/>
    <col min="9096" max="9096" width="9" style="6" bestFit="1" customWidth="1"/>
    <col min="9097" max="9097" width="7.85546875" style="6" bestFit="1" customWidth="1"/>
    <col min="9098" max="9098" width="11.7109375" style="6" bestFit="1" customWidth="1"/>
    <col min="9099" max="9099" width="14.28515625" style="6" customWidth="1"/>
    <col min="9100" max="9100" width="11.7109375" style="6" bestFit="1" customWidth="1"/>
    <col min="9101" max="9101" width="14.140625" style="6" bestFit="1" customWidth="1"/>
    <col min="9102" max="9102" width="16.7109375" style="6" customWidth="1"/>
    <col min="9103" max="9103" width="16.5703125" style="6" customWidth="1"/>
    <col min="9104" max="9105" width="7.85546875" style="6" bestFit="1" customWidth="1"/>
    <col min="9106" max="9106" width="8" style="6" bestFit="1" customWidth="1"/>
    <col min="9107" max="9108" width="7.85546875" style="6" bestFit="1" customWidth="1"/>
    <col min="9109" max="9109" width="9.7109375" style="6" customWidth="1"/>
    <col min="9110" max="9110" width="12.85546875" style="6" customWidth="1"/>
    <col min="9111" max="9347" width="9.140625" style="6"/>
    <col min="9348" max="9348" width="9" style="6" bestFit="1" customWidth="1"/>
    <col min="9349" max="9349" width="9.85546875" style="6" bestFit="1" customWidth="1"/>
    <col min="9350" max="9350" width="9.140625" style="6" bestFit="1" customWidth="1"/>
    <col min="9351" max="9351" width="16" style="6" bestFit="1" customWidth="1"/>
    <col min="9352" max="9352" width="9" style="6" bestFit="1" customWidth="1"/>
    <col min="9353" max="9353" width="7.85546875" style="6" bestFit="1" customWidth="1"/>
    <col min="9354" max="9354" width="11.7109375" style="6" bestFit="1" customWidth="1"/>
    <col min="9355" max="9355" width="14.28515625" style="6" customWidth="1"/>
    <col min="9356" max="9356" width="11.7109375" style="6" bestFit="1" customWidth="1"/>
    <col min="9357" max="9357" width="14.140625" style="6" bestFit="1" customWidth="1"/>
    <col min="9358" max="9358" width="16.7109375" style="6" customWidth="1"/>
    <col min="9359" max="9359" width="16.5703125" style="6" customWidth="1"/>
    <col min="9360" max="9361" width="7.85546875" style="6" bestFit="1" customWidth="1"/>
    <col min="9362" max="9362" width="8" style="6" bestFit="1" customWidth="1"/>
    <col min="9363" max="9364" width="7.85546875" style="6" bestFit="1" customWidth="1"/>
    <col min="9365" max="9365" width="9.7109375" style="6" customWidth="1"/>
    <col min="9366" max="9366" width="12.85546875" style="6" customWidth="1"/>
    <col min="9367" max="9603" width="9.140625" style="6"/>
    <col min="9604" max="9604" width="9" style="6" bestFit="1" customWidth="1"/>
    <col min="9605" max="9605" width="9.85546875" style="6" bestFit="1" customWidth="1"/>
    <col min="9606" max="9606" width="9.140625" style="6" bestFit="1" customWidth="1"/>
    <col min="9607" max="9607" width="16" style="6" bestFit="1" customWidth="1"/>
    <col min="9608" max="9608" width="9" style="6" bestFit="1" customWidth="1"/>
    <col min="9609" max="9609" width="7.85546875" style="6" bestFit="1" customWidth="1"/>
    <col min="9610" max="9610" width="11.7109375" style="6" bestFit="1" customWidth="1"/>
    <col min="9611" max="9611" width="14.28515625" style="6" customWidth="1"/>
    <col min="9612" max="9612" width="11.7109375" style="6" bestFit="1" customWidth="1"/>
    <col min="9613" max="9613" width="14.140625" style="6" bestFit="1" customWidth="1"/>
    <col min="9614" max="9614" width="16.7109375" style="6" customWidth="1"/>
    <col min="9615" max="9615" width="16.5703125" style="6" customWidth="1"/>
    <col min="9616" max="9617" width="7.85546875" style="6" bestFit="1" customWidth="1"/>
    <col min="9618" max="9618" width="8" style="6" bestFit="1" customWidth="1"/>
    <col min="9619" max="9620" width="7.85546875" style="6" bestFit="1" customWidth="1"/>
    <col min="9621" max="9621" width="9.7109375" style="6" customWidth="1"/>
    <col min="9622" max="9622" width="12.85546875" style="6" customWidth="1"/>
    <col min="9623" max="9859" width="9.140625" style="6"/>
    <col min="9860" max="9860" width="9" style="6" bestFit="1" customWidth="1"/>
    <col min="9861" max="9861" width="9.85546875" style="6" bestFit="1" customWidth="1"/>
    <col min="9862" max="9862" width="9.140625" style="6" bestFit="1" customWidth="1"/>
    <col min="9863" max="9863" width="16" style="6" bestFit="1" customWidth="1"/>
    <col min="9864" max="9864" width="9" style="6" bestFit="1" customWidth="1"/>
    <col min="9865" max="9865" width="7.85546875" style="6" bestFit="1" customWidth="1"/>
    <col min="9866" max="9866" width="11.7109375" style="6" bestFit="1" customWidth="1"/>
    <col min="9867" max="9867" width="14.28515625" style="6" customWidth="1"/>
    <col min="9868" max="9868" width="11.7109375" style="6" bestFit="1" customWidth="1"/>
    <col min="9869" max="9869" width="14.140625" style="6" bestFit="1" customWidth="1"/>
    <col min="9870" max="9870" width="16.7109375" style="6" customWidth="1"/>
    <col min="9871" max="9871" width="16.5703125" style="6" customWidth="1"/>
    <col min="9872" max="9873" width="7.85546875" style="6" bestFit="1" customWidth="1"/>
    <col min="9874" max="9874" width="8" style="6" bestFit="1" customWidth="1"/>
    <col min="9875" max="9876" width="7.85546875" style="6" bestFit="1" customWidth="1"/>
    <col min="9877" max="9877" width="9.7109375" style="6" customWidth="1"/>
    <col min="9878" max="9878" width="12.85546875" style="6" customWidth="1"/>
    <col min="9879" max="10115" width="9.140625" style="6"/>
    <col min="10116" max="10116" width="9" style="6" bestFit="1" customWidth="1"/>
    <col min="10117" max="10117" width="9.85546875" style="6" bestFit="1" customWidth="1"/>
    <col min="10118" max="10118" width="9.140625" style="6" bestFit="1" customWidth="1"/>
    <col min="10119" max="10119" width="16" style="6" bestFit="1" customWidth="1"/>
    <col min="10120" max="10120" width="9" style="6" bestFit="1" customWidth="1"/>
    <col min="10121" max="10121" width="7.85546875" style="6" bestFit="1" customWidth="1"/>
    <col min="10122" max="10122" width="11.7109375" style="6" bestFit="1" customWidth="1"/>
    <col min="10123" max="10123" width="14.28515625" style="6" customWidth="1"/>
    <col min="10124" max="10124" width="11.7109375" style="6" bestFit="1" customWidth="1"/>
    <col min="10125" max="10125" width="14.140625" style="6" bestFit="1" customWidth="1"/>
    <col min="10126" max="10126" width="16.7109375" style="6" customWidth="1"/>
    <col min="10127" max="10127" width="16.5703125" style="6" customWidth="1"/>
    <col min="10128" max="10129" width="7.85546875" style="6" bestFit="1" customWidth="1"/>
    <col min="10130" max="10130" width="8" style="6" bestFit="1" customWidth="1"/>
    <col min="10131" max="10132" width="7.85546875" style="6" bestFit="1" customWidth="1"/>
    <col min="10133" max="10133" width="9.7109375" style="6" customWidth="1"/>
    <col min="10134" max="10134" width="12.85546875" style="6" customWidth="1"/>
    <col min="10135" max="10371" width="9.140625" style="6"/>
    <col min="10372" max="10372" width="9" style="6" bestFit="1" customWidth="1"/>
    <col min="10373" max="10373" width="9.85546875" style="6" bestFit="1" customWidth="1"/>
    <col min="10374" max="10374" width="9.140625" style="6" bestFit="1" customWidth="1"/>
    <col min="10375" max="10375" width="16" style="6" bestFit="1" customWidth="1"/>
    <col min="10376" max="10376" width="9" style="6" bestFit="1" customWidth="1"/>
    <col min="10377" max="10377" width="7.85546875" style="6" bestFit="1" customWidth="1"/>
    <col min="10378" max="10378" width="11.7109375" style="6" bestFit="1" customWidth="1"/>
    <col min="10379" max="10379" width="14.28515625" style="6" customWidth="1"/>
    <col min="10380" max="10380" width="11.7109375" style="6" bestFit="1" customWidth="1"/>
    <col min="10381" max="10381" width="14.140625" style="6" bestFit="1" customWidth="1"/>
    <col min="10382" max="10382" width="16.7109375" style="6" customWidth="1"/>
    <col min="10383" max="10383" width="16.5703125" style="6" customWidth="1"/>
    <col min="10384" max="10385" width="7.85546875" style="6" bestFit="1" customWidth="1"/>
    <col min="10386" max="10386" width="8" style="6" bestFit="1" customWidth="1"/>
    <col min="10387" max="10388" width="7.85546875" style="6" bestFit="1" customWidth="1"/>
    <col min="10389" max="10389" width="9.7109375" style="6" customWidth="1"/>
    <col min="10390" max="10390" width="12.85546875" style="6" customWidth="1"/>
    <col min="10391" max="10627" width="9.140625" style="6"/>
    <col min="10628" max="10628" width="9" style="6" bestFit="1" customWidth="1"/>
    <col min="10629" max="10629" width="9.85546875" style="6" bestFit="1" customWidth="1"/>
    <col min="10630" max="10630" width="9.140625" style="6" bestFit="1" customWidth="1"/>
    <col min="10631" max="10631" width="16" style="6" bestFit="1" customWidth="1"/>
    <col min="10632" max="10632" width="9" style="6" bestFit="1" customWidth="1"/>
    <col min="10633" max="10633" width="7.85546875" style="6" bestFit="1" customWidth="1"/>
    <col min="10634" max="10634" width="11.7109375" style="6" bestFit="1" customWidth="1"/>
    <col min="10635" max="10635" width="14.28515625" style="6" customWidth="1"/>
    <col min="10636" max="10636" width="11.7109375" style="6" bestFit="1" customWidth="1"/>
    <col min="10637" max="10637" width="14.140625" style="6" bestFit="1" customWidth="1"/>
    <col min="10638" max="10638" width="16.7109375" style="6" customWidth="1"/>
    <col min="10639" max="10639" width="16.5703125" style="6" customWidth="1"/>
    <col min="10640" max="10641" width="7.85546875" style="6" bestFit="1" customWidth="1"/>
    <col min="10642" max="10642" width="8" style="6" bestFit="1" customWidth="1"/>
    <col min="10643" max="10644" width="7.85546875" style="6" bestFit="1" customWidth="1"/>
    <col min="10645" max="10645" width="9.7109375" style="6" customWidth="1"/>
    <col min="10646" max="10646" width="12.85546875" style="6" customWidth="1"/>
    <col min="10647" max="10883" width="9.140625" style="6"/>
    <col min="10884" max="10884" width="9" style="6" bestFit="1" customWidth="1"/>
    <col min="10885" max="10885" width="9.85546875" style="6" bestFit="1" customWidth="1"/>
    <col min="10886" max="10886" width="9.140625" style="6" bestFit="1" customWidth="1"/>
    <col min="10887" max="10887" width="16" style="6" bestFit="1" customWidth="1"/>
    <col min="10888" max="10888" width="9" style="6" bestFit="1" customWidth="1"/>
    <col min="10889" max="10889" width="7.85546875" style="6" bestFit="1" customWidth="1"/>
    <col min="10890" max="10890" width="11.7109375" style="6" bestFit="1" customWidth="1"/>
    <col min="10891" max="10891" width="14.28515625" style="6" customWidth="1"/>
    <col min="10892" max="10892" width="11.7109375" style="6" bestFit="1" customWidth="1"/>
    <col min="10893" max="10893" width="14.140625" style="6" bestFit="1" customWidth="1"/>
    <col min="10894" max="10894" width="16.7109375" style="6" customWidth="1"/>
    <col min="10895" max="10895" width="16.5703125" style="6" customWidth="1"/>
    <col min="10896" max="10897" width="7.85546875" style="6" bestFit="1" customWidth="1"/>
    <col min="10898" max="10898" width="8" style="6" bestFit="1" customWidth="1"/>
    <col min="10899" max="10900" width="7.85546875" style="6" bestFit="1" customWidth="1"/>
    <col min="10901" max="10901" width="9.7109375" style="6" customWidth="1"/>
    <col min="10902" max="10902" width="12.85546875" style="6" customWidth="1"/>
    <col min="10903" max="11139" width="9.140625" style="6"/>
    <col min="11140" max="11140" width="9" style="6" bestFit="1" customWidth="1"/>
    <col min="11141" max="11141" width="9.85546875" style="6" bestFit="1" customWidth="1"/>
    <col min="11142" max="11142" width="9.140625" style="6" bestFit="1" customWidth="1"/>
    <col min="11143" max="11143" width="16" style="6" bestFit="1" customWidth="1"/>
    <col min="11144" max="11144" width="9" style="6" bestFit="1" customWidth="1"/>
    <col min="11145" max="11145" width="7.85546875" style="6" bestFit="1" customWidth="1"/>
    <col min="11146" max="11146" width="11.7109375" style="6" bestFit="1" customWidth="1"/>
    <col min="11147" max="11147" width="14.28515625" style="6" customWidth="1"/>
    <col min="11148" max="11148" width="11.7109375" style="6" bestFit="1" customWidth="1"/>
    <col min="11149" max="11149" width="14.140625" style="6" bestFit="1" customWidth="1"/>
    <col min="11150" max="11150" width="16.7109375" style="6" customWidth="1"/>
    <col min="11151" max="11151" width="16.5703125" style="6" customWidth="1"/>
    <col min="11152" max="11153" width="7.85546875" style="6" bestFit="1" customWidth="1"/>
    <col min="11154" max="11154" width="8" style="6" bestFit="1" customWidth="1"/>
    <col min="11155" max="11156" width="7.85546875" style="6" bestFit="1" customWidth="1"/>
    <col min="11157" max="11157" width="9.7109375" style="6" customWidth="1"/>
    <col min="11158" max="11158" width="12.85546875" style="6" customWidth="1"/>
    <col min="11159" max="11395" width="9.140625" style="6"/>
    <col min="11396" max="11396" width="9" style="6" bestFit="1" customWidth="1"/>
    <col min="11397" max="11397" width="9.85546875" style="6" bestFit="1" customWidth="1"/>
    <col min="11398" max="11398" width="9.140625" style="6" bestFit="1" customWidth="1"/>
    <col min="11399" max="11399" width="16" style="6" bestFit="1" customWidth="1"/>
    <col min="11400" max="11400" width="9" style="6" bestFit="1" customWidth="1"/>
    <col min="11401" max="11401" width="7.85546875" style="6" bestFit="1" customWidth="1"/>
    <col min="11402" max="11402" width="11.7109375" style="6" bestFit="1" customWidth="1"/>
    <col min="11403" max="11403" width="14.28515625" style="6" customWidth="1"/>
    <col min="11404" max="11404" width="11.7109375" style="6" bestFit="1" customWidth="1"/>
    <col min="11405" max="11405" width="14.140625" style="6" bestFit="1" customWidth="1"/>
    <col min="11406" max="11406" width="16.7109375" style="6" customWidth="1"/>
    <col min="11407" max="11407" width="16.5703125" style="6" customWidth="1"/>
    <col min="11408" max="11409" width="7.85546875" style="6" bestFit="1" customWidth="1"/>
    <col min="11410" max="11410" width="8" style="6" bestFit="1" customWidth="1"/>
    <col min="11411" max="11412" width="7.85546875" style="6" bestFit="1" customWidth="1"/>
    <col min="11413" max="11413" width="9.7109375" style="6" customWidth="1"/>
    <col min="11414" max="11414" width="12.85546875" style="6" customWidth="1"/>
    <col min="11415" max="11651" width="9.140625" style="6"/>
    <col min="11652" max="11652" width="9" style="6" bestFit="1" customWidth="1"/>
    <col min="11653" max="11653" width="9.85546875" style="6" bestFit="1" customWidth="1"/>
    <col min="11654" max="11654" width="9.140625" style="6" bestFit="1" customWidth="1"/>
    <col min="11655" max="11655" width="16" style="6" bestFit="1" customWidth="1"/>
    <col min="11656" max="11656" width="9" style="6" bestFit="1" customWidth="1"/>
    <col min="11657" max="11657" width="7.85546875" style="6" bestFit="1" customWidth="1"/>
    <col min="11658" max="11658" width="11.7109375" style="6" bestFit="1" customWidth="1"/>
    <col min="11659" max="11659" width="14.28515625" style="6" customWidth="1"/>
    <col min="11660" max="11660" width="11.7109375" style="6" bestFit="1" customWidth="1"/>
    <col min="11661" max="11661" width="14.140625" style="6" bestFit="1" customWidth="1"/>
    <col min="11662" max="11662" width="16.7109375" style="6" customWidth="1"/>
    <col min="11663" max="11663" width="16.5703125" style="6" customWidth="1"/>
    <col min="11664" max="11665" width="7.85546875" style="6" bestFit="1" customWidth="1"/>
    <col min="11666" max="11666" width="8" style="6" bestFit="1" customWidth="1"/>
    <col min="11667" max="11668" width="7.85546875" style="6" bestFit="1" customWidth="1"/>
    <col min="11669" max="11669" width="9.7109375" style="6" customWidth="1"/>
    <col min="11670" max="11670" width="12.85546875" style="6" customWidth="1"/>
    <col min="11671" max="11907" width="9.140625" style="6"/>
    <col min="11908" max="11908" width="9" style="6" bestFit="1" customWidth="1"/>
    <col min="11909" max="11909" width="9.85546875" style="6" bestFit="1" customWidth="1"/>
    <col min="11910" max="11910" width="9.140625" style="6" bestFit="1" customWidth="1"/>
    <col min="11911" max="11911" width="16" style="6" bestFit="1" customWidth="1"/>
    <col min="11912" max="11912" width="9" style="6" bestFit="1" customWidth="1"/>
    <col min="11913" max="11913" width="7.85546875" style="6" bestFit="1" customWidth="1"/>
    <col min="11914" max="11914" width="11.7109375" style="6" bestFit="1" customWidth="1"/>
    <col min="11915" max="11915" width="14.28515625" style="6" customWidth="1"/>
    <col min="11916" max="11916" width="11.7109375" style="6" bestFit="1" customWidth="1"/>
    <col min="11917" max="11917" width="14.140625" style="6" bestFit="1" customWidth="1"/>
    <col min="11918" max="11918" width="16.7109375" style="6" customWidth="1"/>
    <col min="11919" max="11919" width="16.5703125" style="6" customWidth="1"/>
    <col min="11920" max="11921" width="7.85546875" style="6" bestFit="1" customWidth="1"/>
    <col min="11922" max="11922" width="8" style="6" bestFit="1" customWidth="1"/>
    <col min="11923" max="11924" width="7.85546875" style="6" bestFit="1" customWidth="1"/>
    <col min="11925" max="11925" width="9.7109375" style="6" customWidth="1"/>
    <col min="11926" max="11926" width="12.85546875" style="6" customWidth="1"/>
    <col min="11927" max="12163" width="9.140625" style="6"/>
    <col min="12164" max="12164" width="9" style="6" bestFit="1" customWidth="1"/>
    <col min="12165" max="12165" width="9.85546875" style="6" bestFit="1" customWidth="1"/>
    <col min="12166" max="12166" width="9.140625" style="6" bestFit="1" customWidth="1"/>
    <col min="12167" max="12167" width="16" style="6" bestFit="1" customWidth="1"/>
    <col min="12168" max="12168" width="9" style="6" bestFit="1" customWidth="1"/>
    <col min="12169" max="12169" width="7.85546875" style="6" bestFit="1" customWidth="1"/>
    <col min="12170" max="12170" width="11.7109375" style="6" bestFit="1" customWidth="1"/>
    <col min="12171" max="12171" width="14.28515625" style="6" customWidth="1"/>
    <col min="12172" max="12172" width="11.7109375" style="6" bestFit="1" customWidth="1"/>
    <col min="12173" max="12173" width="14.140625" style="6" bestFit="1" customWidth="1"/>
    <col min="12174" max="12174" width="16.7109375" style="6" customWidth="1"/>
    <col min="12175" max="12175" width="16.5703125" style="6" customWidth="1"/>
    <col min="12176" max="12177" width="7.85546875" style="6" bestFit="1" customWidth="1"/>
    <col min="12178" max="12178" width="8" style="6" bestFit="1" customWidth="1"/>
    <col min="12179" max="12180" width="7.85546875" style="6" bestFit="1" customWidth="1"/>
    <col min="12181" max="12181" width="9.7109375" style="6" customWidth="1"/>
    <col min="12182" max="12182" width="12.85546875" style="6" customWidth="1"/>
    <col min="12183" max="12419" width="9.140625" style="6"/>
    <col min="12420" max="12420" width="9" style="6" bestFit="1" customWidth="1"/>
    <col min="12421" max="12421" width="9.85546875" style="6" bestFit="1" customWidth="1"/>
    <col min="12422" max="12422" width="9.140625" style="6" bestFit="1" customWidth="1"/>
    <col min="12423" max="12423" width="16" style="6" bestFit="1" customWidth="1"/>
    <col min="12424" max="12424" width="9" style="6" bestFit="1" customWidth="1"/>
    <col min="12425" max="12425" width="7.85546875" style="6" bestFit="1" customWidth="1"/>
    <col min="12426" max="12426" width="11.7109375" style="6" bestFit="1" customWidth="1"/>
    <col min="12427" max="12427" width="14.28515625" style="6" customWidth="1"/>
    <col min="12428" max="12428" width="11.7109375" style="6" bestFit="1" customWidth="1"/>
    <col min="12429" max="12429" width="14.140625" style="6" bestFit="1" customWidth="1"/>
    <col min="12430" max="12430" width="16.7109375" style="6" customWidth="1"/>
    <col min="12431" max="12431" width="16.5703125" style="6" customWidth="1"/>
    <col min="12432" max="12433" width="7.85546875" style="6" bestFit="1" customWidth="1"/>
    <col min="12434" max="12434" width="8" style="6" bestFit="1" customWidth="1"/>
    <col min="12435" max="12436" width="7.85546875" style="6" bestFit="1" customWidth="1"/>
    <col min="12437" max="12437" width="9.7109375" style="6" customWidth="1"/>
    <col min="12438" max="12438" width="12.85546875" style="6" customWidth="1"/>
    <col min="12439" max="12675" width="9.140625" style="6"/>
    <col min="12676" max="12676" width="9" style="6" bestFit="1" customWidth="1"/>
    <col min="12677" max="12677" width="9.85546875" style="6" bestFit="1" customWidth="1"/>
    <col min="12678" max="12678" width="9.140625" style="6" bestFit="1" customWidth="1"/>
    <col min="12679" max="12679" width="16" style="6" bestFit="1" customWidth="1"/>
    <col min="12680" max="12680" width="9" style="6" bestFit="1" customWidth="1"/>
    <col min="12681" max="12681" width="7.85546875" style="6" bestFit="1" customWidth="1"/>
    <col min="12682" max="12682" width="11.7109375" style="6" bestFit="1" customWidth="1"/>
    <col min="12683" max="12683" width="14.28515625" style="6" customWidth="1"/>
    <col min="12684" max="12684" width="11.7109375" style="6" bestFit="1" customWidth="1"/>
    <col min="12685" max="12685" width="14.140625" style="6" bestFit="1" customWidth="1"/>
    <col min="12686" max="12686" width="16.7109375" style="6" customWidth="1"/>
    <col min="12687" max="12687" width="16.5703125" style="6" customWidth="1"/>
    <col min="12688" max="12689" width="7.85546875" style="6" bestFit="1" customWidth="1"/>
    <col min="12690" max="12690" width="8" style="6" bestFit="1" customWidth="1"/>
    <col min="12691" max="12692" width="7.85546875" style="6" bestFit="1" customWidth="1"/>
    <col min="12693" max="12693" width="9.7109375" style="6" customWidth="1"/>
    <col min="12694" max="12694" width="12.85546875" style="6" customWidth="1"/>
    <col min="12695" max="12931" width="9.140625" style="6"/>
    <col min="12932" max="12932" width="9" style="6" bestFit="1" customWidth="1"/>
    <col min="12933" max="12933" width="9.85546875" style="6" bestFit="1" customWidth="1"/>
    <col min="12934" max="12934" width="9.140625" style="6" bestFit="1" customWidth="1"/>
    <col min="12935" max="12935" width="16" style="6" bestFit="1" customWidth="1"/>
    <col min="12936" max="12936" width="9" style="6" bestFit="1" customWidth="1"/>
    <col min="12937" max="12937" width="7.85546875" style="6" bestFit="1" customWidth="1"/>
    <col min="12938" max="12938" width="11.7109375" style="6" bestFit="1" customWidth="1"/>
    <col min="12939" max="12939" width="14.28515625" style="6" customWidth="1"/>
    <col min="12940" max="12940" width="11.7109375" style="6" bestFit="1" customWidth="1"/>
    <col min="12941" max="12941" width="14.140625" style="6" bestFit="1" customWidth="1"/>
    <col min="12942" max="12942" width="16.7109375" style="6" customWidth="1"/>
    <col min="12943" max="12943" width="16.5703125" style="6" customWidth="1"/>
    <col min="12944" max="12945" width="7.85546875" style="6" bestFit="1" customWidth="1"/>
    <col min="12946" max="12946" width="8" style="6" bestFit="1" customWidth="1"/>
    <col min="12947" max="12948" width="7.85546875" style="6" bestFit="1" customWidth="1"/>
    <col min="12949" max="12949" width="9.7109375" style="6" customWidth="1"/>
    <col min="12950" max="12950" width="12.85546875" style="6" customWidth="1"/>
    <col min="12951" max="13187" width="9.140625" style="6"/>
    <col min="13188" max="13188" width="9" style="6" bestFit="1" customWidth="1"/>
    <col min="13189" max="13189" width="9.85546875" style="6" bestFit="1" customWidth="1"/>
    <col min="13190" max="13190" width="9.140625" style="6" bestFit="1" customWidth="1"/>
    <col min="13191" max="13191" width="16" style="6" bestFit="1" customWidth="1"/>
    <col min="13192" max="13192" width="9" style="6" bestFit="1" customWidth="1"/>
    <col min="13193" max="13193" width="7.85546875" style="6" bestFit="1" customWidth="1"/>
    <col min="13194" max="13194" width="11.7109375" style="6" bestFit="1" customWidth="1"/>
    <col min="13195" max="13195" width="14.28515625" style="6" customWidth="1"/>
    <col min="13196" max="13196" width="11.7109375" style="6" bestFit="1" customWidth="1"/>
    <col min="13197" max="13197" width="14.140625" style="6" bestFit="1" customWidth="1"/>
    <col min="13198" max="13198" width="16.7109375" style="6" customWidth="1"/>
    <col min="13199" max="13199" width="16.5703125" style="6" customWidth="1"/>
    <col min="13200" max="13201" width="7.85546875" style="6" bestFit="1" customWidth="1"/>
    <col min="13202" max="13202" width="8" style="6" bestFit="1" customWidth="1"/>
    <col min="13203" max="13204" width="7.85546875" style="6" bestFit="1" customWidth="1"/>
    <col min="13205" max="13205" width="9.7109375" style="6" customWidth="1"/>
    <col min="13206" max="13206" width="12.85546875" style="6" customWidth="1"/>
    <col min="13207" max="13443" width="9.140625" style="6"/>
    <col min="13444" max="13444" width="9" style="6" bestFit="1" customWidth="1"/>
    <col min="13445" max="13445" width="9.85546875" style="6" bestFit="1" customWidth="1"/>
    <col min="13446" max="13446" width="9.140625" style="6" bestFit="1" customWidth="1"/>
    <col min="13447" max="13447" width="16" style="6" bestFit="1" customWidth="1"/>
    <col min="13448" max="13448" width="9" style="6" bestFit="1" customWidth="1"/>
    <col min="13449" max="13449" width="7.85546875" style="6" bestFit="1" customWidth="1"/>
    <col min="13450" max="13450" width="11.7109375" style="6" bestFit="1" customWidth="1"/>
    <col min="13451" max="13451" width="14.28515625" style="6" customWidth="1"/>
    <col min="13452" max="13452" width="11.7109375" style="6" bestFit="1" customWidth="1"/>
    <col min="13453" max="13453" width="14.140625" style="6" bestFit="1" customWidth="1"/>
    <col min="13454" max="13454" width="16.7109375" style="6" customWidth="1"/>
    <col min="13455" max="13455" width="16.5703125" style="6" customWidth="1"/>
    <col min="13456" max="13457" width="7.85546875" style="6" bestFit="1" customWidth="1"/>
    <col min="13458" max="13458" width="8" style="6" bestFit="1" customWidth="1"/>
    <col min="13459" max="13460" width="7.85546875" style="6" bestFit="1" customWidth="1"/>
    <col min="13461" max="13461" width="9.7109375" style="6" customWidth="1"/>
    <col min="13462" max="13462" width="12.85546875" style="6" customWidth="1"/>
    <col min="13463" max="13699" width="9.140625" style="6"/>
    <col min="13700" max="13700" width="9" style="6" bestFit="1" customWidth="1"/>
    <col min="13701" max="13701" width="9.85546875" style="6" bestFit="1" customWidth="1"/>
    <col min="13702" max="13702" width="9.140625" style="6" bestFit="1" customWidth="1"/>
    <col min="13703" max="13703" width="16" style="6" bestFit="1" customWidth="1"/>
    <col min="13704" max="13704" width="9" style="6" bestFit="1" customWidth="1"/>
    <col min="13705" max="13705" width="7.85546875" style="6" bestFit="1" customWidth="1"/>
    <col min="13706" max="13706" width="11.7109375" style="6" bestFit="1" customWidth="1"/>
    <col min="13707" max="13707" width="14.28515625" style="6" customWidth="1"/>
    <col min="13708" max="13708" width="11.7109375" style="6" bestFit="1" customWidth="1"/>
    <col min="13709" max="13709" width="14.140625" style="6" bestFit="1" customWidth="1"/>
    <col min="13710" max="13710" width="16.7109375" style="6" customWidth="1"/>
    <col min="13711" max="13711" width="16.5703125" style="6" customWidth="1"/>
    <col min="13712" max="13713" width="7.85546875" style="6" bestFit="1" customWidth="1"/>
    <col min="13714" max="13714" width="8" style="6" bestFit="1" customWidth="1"/>
    <col min="13715" max="13716" width="7.85546875" style="6" bestFit="1" customWidth="1"/>
    <col min="13717" max="13717" width="9.7109375" style="6" customWidth="1"/>
    <col min="13718" max="13718" width="12.85546875" style="6" customWidth="1"/>
    <col min="13719" max="13955" width="9.140625" style="6"/>
    <col min="13956" max="13956" width="9" style="6" bestFit="1" customWidth="1"/>
    <col min="13957" max="13957" width="9.85546875" style="6" bestFit="1" customWidth="1"/>
    <col min="13958" max="13958" width="9.140625" style="6" bestFit="1" customWidth="1"/>
    <col min="13959" max="13959" width="16" style="6" bestFit="1" customWidth="1"/>
    <col min="13960" max="13960" width="9" style="6" bestFit="1" customWidth="1"/>
    <col min="13961" max="13961" width="7.85546875" style="6" bestFit="1" customWidth="1"/>
    <col min="13962" max="13962" width="11.7109375" style="6" bestFit="1" customWidth="1"/>
    <col min="13963" max="13963" width="14.28515625" style="6" customWidth="1"/>
    <col min="13964" max="13964" width="11.7109375" style="6" bestFit="1" customWidth="1"/>
    <col min="13965" max="13965" width="14.140625" style="6" bestFit="1" customWidth="1"/>
    <col min="13966" max="13966" width="16.7109375" style="6" customWidth="1"/>
    <col min="13967" max="13967" width="16.5703125" style="6" customWidth="1"/>
    <col min="13968" max="13969" width="7.85546875" style="6" bestFit="1" customWidth="1"/>
    <col min="13970" max="13970" width="8" style="6" bestFit="1" customWidth="1"/>
    <col min="13971" max="13972" width="7.85546875" style="6" bestFit="1" customWidth="1"/>
    <col min="13973" max="13973" width="9.7109375" style="6" customWidth="1"/>
    <col min="13974" max="13974" width="12.85546875" style="6" customWidth="1"/>
    <col min="13975" max="14211" width="9.140625" style="6"/>
    <col min="14212" max="14212" width="9" style="6" bestFit="1" customWidth="1"/>
    <col min="14213" max="14213" width="9.85546875" style="6" bestFit="1" customWidth="1"/>
    <col min="14214" max="14214" width="9.140625" style="6" bestFit="1" customWidth="1"/>
    <col min="14215" max="14215" width="16" style="6" bestFit="1" customWidth="1"/>
    <col min="14216" max="14216" width="9" style="6" bestFit="1" customWidth="1"/>
    <col min="14217" max="14217" width="7.85546875" style="6" bestFit="1" customWidth="1"/>
    <col min="14218" max="14218" width="11.7109375" style="6" bestFit="1" customWidth="1"/>
    <col min="14219" max="14219" width="14.28515625" style="6" customWidth="1"/>
    <col min="14220" max="14220" width="11.7109375" style="6" bestFit="1" customWidth="1"/>
    <col min="14221" max="14221" width="14.140625" style="6" bestFit="1" customWidth="1"/>
    <col min="14222" max="14222" width="16.7109375" style="6" customWidth="1"/>
    <col min="14223" max="14223" width="16.5703125" style="6" customWidth="1"/>
    <col min="14224" max="14225" width="7.85546875" style="6" bestFit="1" customWidth="1"/>
    <col min="14226" max="14226" width="8" style="6" bestFit="1" customWidth="1"/>
    <col min="14227" max="14228" width="7.85546875" style="6" bestFit="1" customWidth="1"/>
    <col min="14229" max="14229" width="9.7109375" style="6" customWidth="1"/>
    <col min="14230" max="14230" width="12.85546875" style="6" customWidth="1"/>
    <col min="14231" max="14467" width="9.140625" style="6"/>
    <col min="14468" max="14468" width="9" style="6" bestFit="1" customWidth="1"/>
    <col min="14469" max="14469" width="9.85546875" style="6" bestFit="1" customWidth="1"/>
    <col min="14470" max="14470" width="9.140625" style="6" bestFit="1" customWidth="1"/>
    <col min="14471" max="14471" width="16" style="6" bestFit="1" customWidth="1"/>
    <col min="14472" max="14472" width="9" style="6" bestFit="1" customWidth="1"/>
    <col min="14473" max="14473" width="7.85546875" style="6" bestFit="1" customWidth="1"/>
    <col min="14474" max="14474" width="11.7109375" style="6" bestFit="1" customWidth="1"/>
    <col min="14475" max="14475" width="14.28515625" style="6" customWidth="1"/>
    <col min="14476" max="14476" width="11.7109375" style="6" bestFit="1" customWidth="1"/>
    <col min="14477" max="14477" width="14.140625" style="6" bestFit="1" customWidth="1"/>
    <col min="14478" max="14478" width="16.7109375" style="6" customWidth="1"/>
    <col min="14479" max="14479" width="16.5703125" style="6" customWidth="1"/>
    <col min="14480" max="14481" width="7.85546875" style="6" bestFit="1" customWidth="1"/>
    <col min="14482" max="14482" width="8" style="6" bestFit="1" customWidth="1"/>
    <col min="14483" max="14484" width="7.85546875" style="6" bestFit="1" customWidth="1"/>
    <col min="14485" max="14485" width="9.7109375" style="6" customWidth="1"/>
    <col min="14486" max="14486" width="12.85546875" style="6" customWidth="1"/>
    <col min="14487" max="14723" width="9.140625" style="6"/>
    <col min="14724" max="14724" width="9" style="6" bestFit="1" customWidth="1"/>
    <col min="14725" max="14725" width="9.85546875" style="6" bestFit="1" customWidth="1"/>
    <col min="14726" max="14726" width="9.140625" style="6" bestFit="1" customWidth="1"/>
    <col min="14727" max="14727" width="16" style="6" bestFit="1" customWidth="1"/>
    <col min="14728" max="14728" width="9" style="6" bestFit="1" customWidth="1"/>
    <col min="14729" max="14729" width="7.85546875" style="6" bestFit="1" customWidth="1"/>
    <col min="14730" max="14730" width="11.7109375" style="6" bestFit="1" customWidth="1"/>
    <col min="14731" max="14731" width="14.28515625" style="6" customWidth="1"/>
    <col min="14732" max="14732" width="11.7109375" style="6" bestFit="1" customWidth="1"/>
    <col min="14733" max="14733" width="14.140625" style="6" bestFit="1" customWidth="1"/>
    <col min="14734" max="14734" width="16.7109375" style="6" customWidth="1"/>
    <col min="14735" max="14735" width="16.5703125" style="6" customWidth="1"/>
    <col min="14736" max="14737" width="7.85546875" style="6" bestFit="1" customWidth="1"/>
    <col min="14738" max="14738" width="8" style="6" bestFit="1" customWidth="1"/>
    <col min="14739" max="14740" width="7.85546875" style="6" bestFit="1" customWidth="1"/>
    <col min="14741" max="14741" width="9.7109375" style="6" customWidth="1"/>
    <col min="14742" max="14742" width="12.85546875" style="6" customWidth="1"/>
    <col min="14743" max="14979" width="9.140625" style="6"/>
    <col min="14980" max="14980" width="9" style="6" bestFit="1" customWidth="1"/>
    <col min="14981" max="14981" width="9.85546875" style="6" bestFit="1" customWidth="1"/>
    <col min="14982" max="14982" width="9.140625" style="6" bestFit="1" customWidth="1"/>
    <col min="14983" max="14983" width="16" style="6" bestFit="1" customWidth="1"/>
    <col min="14984" max="14984" width="9" style="6" bestFit="1" customWidth="1"/>
    <col min="14985" max="14985" width="7.85546875" style="6" bestFit="1" customWidth="1"/>
    <col min="14986" max="14986" width="11.7109375" style="6" bestFit="1" customWidth="1"/>
    <col min="14987" max="14987" width="14.28515625" style="6" customWidth="1"/>
    <col min="14988" max="14988" width="11.7109375" style="6" bestFit="1" customWidth="1"/>
    <col min="14989" max="14989" width="14.140625" style="6" bestFit="1" customWidth="1"/>
    <col min="14990" max="14990" width="16.7109375" style="6" customWidth="1"/>
    <col min="14991" max="14991" width="16.5703125" style="6" customWidth="1"/>
    <col min="14992" max="14993" width="7.85546875" style="6" bestFit="1" customWidth="1"/>
    <col min="14994" max="14994" width="8" style="6" bestFit="1" customWidth="1"/>
    <col min="14995" max="14996" width="7.85546875" style="6" bestFit="1" customWidth="1"/>
    <col min="14997" max="14997" width="9.7109375" style="6" customWidth="1"/>
    <col min="14998" max="14998" width="12.85546875" style="6" customWidth="1"/>
    <col min="14999" max="15235" width="9.140625" style="6"/>
    <col min="15236" max="15236" width="9" style="6" bestFit="1" customWidth="1"/>
    <col min="15237" max="15237" width="9.85546875" style="6" bestFit="1" customWidth="1"/>
    <col min="15238" max="15238" width="9.140625" style="6" bestFit="1" customWidth="1"/>
    <col min="15239" max="15239" width="16" style="6" bestFit="1" customWidth="1"/>
    <col min="15240" max="15240" width="9" style="6" bestFit="1" customWidth="1"/>
    <col min="15241" max="15241" width="7.85546875" style="6" bestFit="1" customWidth="1"/>
    <col min="15242" max="15242" width="11.7109375" style="6" bestFit="1" customWidth="1"/>
    <col min="15243" max="15243" width="14.28515625" style="6" customWidth="1"/>
    <col min="15244" max="15244" width="11.7109375" style="6" bestFit="1" customWidth="1"/>
    <col min="15245" max="15245" width="14.140625" style="6" bestFit="1" customWidth="1"/>
    <col min="15246" max="15246" width="16.7109375" style="6" customWidth="1"/>
    <col min="15247" max="15247" width="16.5703125" style="6" customWidth="1"/>
    <col min="15248" max="15249" width="7.85546875" style="6" bestFit="1" customWidth="1"/>
    <col min="15250" max="15250" width="8" style="6" bestFit="1" customWidth="1"/>
    <col min="15251" max="15252" width="7.85546875" style="6" bestFit="1" customWidth="1"/>
    <col min="15253" max="15253" width="9.7109375" style="6" customWidth="1"/>
    <col min="15254" max="15254" width="12.85546875" style="6" customWidth="1"/>
    <col min="15255" max="15491" width="9.140625" style="6"/>
    <col min="15492" max="15492" width="9" style="6" bestFit="1" customWidth="1"/>
    <col min="15493" max="15493" width="9.85546875" style="6" bestFit="1" customWidth="1"/>
    <col min="15494" max="15494" width="9.140625" style="6" bestFit="1" customWidth="1"/>
    <col min="15495" max="15495" width="16" style="6" bestFit="1" customWidth="1"/>
    <col min="15496" max="15496" width="9" style="6" bestFit="1" customWidth="1"/>
    <col min="15497" max="15497" width="7.85546875" style="6" bestFit="1" customWidth="1"/>
    <col min="15498" max="15498" width="11.7109375" style="6" bestFit="1" customWidth="1"/>
    <col min="15499" max="15499" width="14.28515625" style="6" customWidth="1"/>
    <col min="15500" max="15500" width="11.7109375" style="6" bestFit="1" customWidth="1"/>
    <col min="15501" max="15501" width="14.140625" style="6" bestFit="1" customWidth="1"/>
    <col min="15502" max="15502" width="16.7109375" style="6" customWidth="1"/>
    <col min="15503" max="15503" width="16.5703125" style="6" customWidth="1"/>
    <col min="15504" max="15505" width="7.85546875" style="6" bestFit="1" customWidth="1"/>
    <col min="15506" max="15506" width="8" style="6" bestFit="1" customWidth="1"/>
    <col min="15507" max="15508" width="7.85546875" style="6" bestFit="1" customWidth="1"/>
    <col min="15509" max="15509" width="9.7109375" style="6" customWidth="1"/>
    <col min="15510" max="15510" width="12.85546875" style="6" customWidth="1"/>
    <col min="15511" max="15747" width="9.140625" style="6"/>
    <col min="15748" max="15748" width="9" style="6" bestFit="1" customWidth="1"/>
    <col min="15749" max="15749" width="9.85546875" style="6" bestFit="1" customWidth="1"/>
    <col min="15750" max="15750" width="9.140625" style="6" bestFit="1" customWidth="1"/>
    <col min="15751" max="15751" width="16" style="6" bestFit="1" customWidth="1"/>
    <col min="15752" max="15752" width="9" style="6" bestFit="1" customWidth="1"/>
    <col min="15753" max="15753" width="7.85546875" style="6" bestFit="1" customWidth="1"/>
    <col min="15754" max="15754" width="11.7109375" style="6" bestFit="1" customWidth="1"/>
    <col min="15755" max="15755" width="14.28515625" style="6" customWidth="1"/>
    <col min="15756" max="15756" width="11.7109375" style="6" bestFit="1" customWidth="1"/>
    <col min="15757" max="15757" width="14.140625" style="6" bestFit="1" customWidth="1"/>
    <col min="15758" max="15758" width="16.7109375" style="6" customWidth="1"/>
    <col min="15759" max="15759" width="16.5703125" style="6" customWidth="1"/>
    <col min="15760" max="15761" width="7.85546875" style="6" bestFit="1" customWidth="1"/>
    <col min="15762" max="15762" width="8" style="6" bestFit="1" customWidth="1"/>
    <col min="15763" max="15764" width="7.85546875" style="6" bestFit="1" customWidth="1"/>
    <col min="15765" max="15765" width="9.7109375" style="6" customWidth="1"/>
    <col min="15766" max="15766" width="12.85546875" style="6" customWidth="1"/>
    <col min="15767" max="16003" width="9.140625" style="6"/>
    <col min="16004" max="16004" width="9" style="6" bestFit="1" customWidth="1"/>
    <col min="16005" max="16005" width="9.85546875" style="6" bestFit="1" customWidth="1"/>
    <col min="16006" max="16006" width="9.140625" style="6" bestFit="1" customWidth="1"/>
    <col min="16007" max="16007" width="16" style="6" bestFit="1" customWidth="1"/>
    <col min="16008" max="16008" width="9" style="6" bestFit="1" customWidth="1"/>
    <col min="16009" max="16009" width="7.85546875" style="6" bestFit="1" customWidth="1"/>
    <col min="16010" max="16010" width="11.7109375" style="6" bestFit="1" customWidth="1"/>
    <col min="16011" max="16011" width="14.28515625" style="6" customWidth="1"/>
    <col min="16012" max="16012" width="11.7109375" style="6" bestFit="1" customWidth="1"/>
    <col min="16013" max="16013" width="14.140625" style="6" bestFit="1" customWidth="1"/>
    <col min="16014" max="16014" width="16.7109375" style="6" customWidth="1"/>
    <col min="16015" max="16015" width="16.5703125" style="6" customWidth="1"/>
    <col min="16016" max="16017" width="7.85546875" style="6" bestFit="1" customWidth="1"/>
    <col min="16018" max="16018" width="8" style="6" bestFit="1" customWidth="1"/>
    <col min="16019" max="16020" width="7.85546875" style="6" bestFit="1" customWidth="1"/>
    <col min="16021" max="16021" width="9.7109375" style="6" customWidth="1"/>
    <col min="16022" max="16022" width="12.85546875" style="6" customWidth="1"/>
    <col min="16023" max="16384" width="9.140625" style="6"/>
  </cols>
  <sheetData>
    <row r="1" spans="1:12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81</v>
      </c>
      <c r="L1" s="14" t="s">
        <v>10</v>
      </c>
    </row>
    <row r="2" spans="1:12" s="3" customFormat="1">
      <c r="A2" s="7"/>
      <c r="B2" s="15"/>
      <c r="C2" s="7"/>
      <c r="D2" s="7"/>
      <c r="E2" s="5"/>
      <c r="F2" s="12"/>
      <c r="G2" s="7"/>
      <c r="H2" s="7"/>
      <c r="I2" s="5"/>
      <c r="J2" s="5"/>
      <c r="K2" s="7"/>
      <c r="L2" s="12"/>
    </row>
    <row r="3" spans="1:12" s="3" customFormat="1">
      <c r="A3" s="7">
        <v>12381</v>
      </c>
      <c r="B3" s="15">
        <v>34942</v>
      </c>
      <c r="C3" s="71" t="s">
        <v>129</v>
      </c>
      <c r="D3" s="7">
        <v>12580000</v>
      </c>
      <c r="E3" s="5">
        <f t="shared" ref="E3:E4" si="0">D3/340.75</f>
        <v>36918.561995597949</v>
      </c>
      <c r="F3" s="12">
        <v>36078</v>
      </c>
      <c r="G3" s="7">
        <v>324</v>
      </c>
      <c r="H3" s="7" t="s">
        <v>127</v>
      </c>
      <c r="I3" s="5"/>
      <c r="J3" s="5">
        <v>2222</v>
      </c>
      <c r="K3" s="7">
        <v>25377</v>
      </c>
      <c r="L3" s="5"/>
    </row>
    <row r="4" spans="1:12" s="3" customFormat="1">
      <c r="A4" s="7">
        <v>12382</v>
      </c>
      <c r="B4" s="15">
        <v>34942</v>
      </c>
      <c r="C4" s="71" t="s">
        <v>128</v>
      </c>
      <c r="D4" s="7">
        <v>11332000</v>
      </c>
      <c r="E4" s="5">
        <f t="shared" si="0"/>
        <v>33256.052824651502</v>
      </c>
      <c r="F4" s="12">
        <v>36078</v>
      </c>
      <c r="G4" s="7">
        <v>324</v>
      </c>
      <c r="H4" s="7">
        <v>60</v>
      </c>
      <c r="I4" s="5"/>
      <c r="J4" s="5">
        <v>1999</v>
      </c>
      <c r="K4" s="7">
        <v>22830</v>
      </c>
      <c r="L4" s="5"/>
    </row>
    <row r="5" spans="1:12" s="3" customFormat="1">
      <c r="A5" s="7">
        <v>13132</v>
      </c>
      <c r="B5" s="15">
        <v>35362</v>
      </c>
      <c r="C5" s="7" t="s">
        <v>79</v>
      </c>
      <c r="D5" s="7">
        <v>1</v>
      </c>
      <c r="E5" s="5">
        <f t="shared" ref="E5:E6" si="1">D5/340.75</f>
        <v>2.93470286133529E-3</v>
      </c>
      <c r="F5" s="12">
        <v>36088</v>
      </c>
      <c r="G5" s="7">
        <v>328</v>
      </c>
      <c r="H5" s="7">
        <v>14</v>
      </c>
      <c r="I5" s="5"/>
      <c r="J5" s="5">
        <v>15</v>
      </c>
      <c r="K5" s="7">
        <v>171</v>
      </c>
      <c r="L5" s="12"/>
    </row>
    <row r="6" spans="1:12" s="3" customFormat="1">
      <c r="A6" s="7">
        <v>13305</v>
      </c>
      <c r="B6" s="15">
        <v>35517</v>
      </c>
      <c r="C6" s="7" t="s">
        <v>0</v>
      </c>
      <c r="D6" s="7">
        <v>750000</v>
      </c>
      <c r="E6" s="5">
        <f t="shared" si="1"/>
        <v>2201.0271460014674</v>
      </c>
      <c r="F6" s="12">
        <v>36088</v>
      </c>
      <c r="G6" s="7">
        <v>328</v>
      </c>
      <c r="H6" s="7">
        <v>15</v>
      </c>
      <c r="I6" s="5"/>
      <c r="J6" s="5">
        <v>122</v>
      </c>
      <c r="K6" s="7">
        <v>1393</v>
      </c>
      <c r="L6" s="12"/>
    </row>
    <row r="7" spans="1:12" s="3" customFormat="1">
      <c r="A7" s="7">
        <v>13380</v>
      </c>
      <c r="B7" s="15">
        <v>35562</v>
      </c>
      <c r="C7" s="7" t="s">
        <v>2</v>
      </c>
      <c r="D7" s="7">
        <v>1</v>
      </c>
      <c r="E7" s="5">
        <f t="shared" ref="E7" si="2">D7/340.75</f>
        <v>2.93470286133529E-3</v>
      </c>
      <c r="F7" s="12">
        <v>36104</v>
      </c>
      <c r="G7" s="7">
        <v>328</v>
      </c>
      <c r="H7" s="7">
        <v>72</v>
      </c>
      <c r="I7" s="5"/>
      <c r="J7" s="5">
        <v>15</v>
      </c>
      <c r="K7" s="7">
        <v>168</v>
      </c>
      <c r="L7" s="12"/>
    </row>
    <row r="8" spans="1:12" s="3" customFormat="1">
      <c r="A8" s="7">
        <v>13390</v>
      </c>
      <c r="B8" s="15">
        <v>35567</v>
      </c>
      <c r="C8" s="7" t="s">
        <v>2</v>
      </c>
      <c r="D8" s="7">
        <v>1</v>
      </c>
      <c r="E8" s="5"/>
      <c r="F8" s="41">
        <v>36078</v>
      </c>
      <c r="G8" s="7">
        <v>313</v>
      </c>
      <c r="H8" s="7">
        <v>58</v>
      </c>
      <c r="I8" s="5"/>
      <c r="J8" s="5">
        <v>15</v>
      </c>
      <c r="K8" s="7">
        <v>171</v>
      </c>
      <c r="L8" s="12"/>
    </row>
    <row r="9" spans="1:12" s="3" customFormat="1">
      <c r="A9" s="7">
        <v>13430</v>
      </c>
      <c r="B9" s="15">
        <v>35585</v>
      </c>
      <c r="C9" s="7" t="s">
        <v>0</v>
      </c>
      <c r="D9" s="7">
        <v>1500000</v>
      </c>
      <c r="E9" s="5">
        <f t="shared" ref="E9:E69" si="3">D9/340.75</f>
        <v>4402.0542920029347</v>
      </c>
      <c r="F9" s="41">
        <v>36110</v>
      </c>
      <c r="G9" s="7" t="s">
        <v>50</v>
      </c>
      <c r="H9" s="7" t="s">
        <v>51</v>
      </c>
      <c r="I9" s="5"/>
      <c r="J9" s="5">
        <v>240</v>
      </c>
      <c r="K9" s="7">
        <v>2689</v>
      </c>
      <c r="L9" s="12"/>
    </row>
    <row r="10" spans="1:12" s="3" customFormat="1">
      <c r="A10" s="7">
        <v>13474</v>
      </c>
      <c r="B10" s="15">
        <v>35618</v>
      </c>
      <c r="C10" s="7" t="s">
        <v>0</v>
      </c>
      <c r="D10" s="7">
        <v>2369422</v>
      </c>
      <c r="E10" s="5">
        <f t="shared" si="3"/>
        <v>6953.5495231107852</v>
      </c>
      <c r="F10" s="41">
        <v>36110</v>
      </c>
      <c r="G10" s="7">
        <v>328</v>
      </c>
      <c r="H10" s="7">
        <v>4</v>
      </c>
      <c r="I10" s="5"/>
      <c r="J10" s="5">
        <v>130</v>
      </c>
      <c r="K10" s="7">
        <v>1457</v>
      </c>
      <c r="L10" s="12"/>
    </row>
    <row r="11" spans="1:12" s="3" customFormat="1">
      <c r="A11" s="7">
        <v>13475</v>
      </c>
      <c r="B11" s="15">
        <v>35618</v>
      </c>
      <c r="C11" s="7" t="s">
        <v>1</v>
      </c>
      <c r="D11" s="7">
        <v>1954615</v>
      </c>
      <c r="E11" s="5">
        <f t="shared" si="3"/>
        <v>5736.2142333088777</v>
      </c>
      <c r="F11" s="41">
        <v>36110</v>
      </c>
      <c r="G11" s="7">
        <v>328</v>
      </c>
      <c r="H11" s="7">
        <v>5</v>
      </c>
      <c r="I11" s="5"/>
      <c r="J11" s="5">
        <v>120</v>
      </c>
      <c r="K11" s="7">
        <v>1345</v>
      </c>
      <c r="L11" s="29" t="s">
        <v>12</v>
      </c>
    </row>
    <row r="12" spans="1:12" s="3" customFormat="1">
      <c r="A12" s="7">
        <v>13506</v>
      </c>
      <c r="B12" s="15">
        <v>35633</v>
      </c>
      <c r="C12" s="7" t="s">
        <v>2</v>
      </c>
      <c r="D12" s="7">
        <v>1</v>
      </c>
      <c r="E12" s="5">
        <f t="shared" si="3"/>
        <v>2.93470286133529E-3</v>
      </c>
      <c r="F12" s="12">
        <v>36125</v>
      </c>
      <c r="G12" s="7">
        <v>330</v>
      </c>
      <c r="H12" s="7">
        <v>40</v>
      </c>
      <c r="I12" s="5"/>
      <c r="J12" s="5">
        <v>15</v>
      </c>
      <c r="K12" s="7">
        <v>168</v>
      </c>
      <c r="L12" s="12"/>
    </row>
    <row r="13" spans="1:12" s="3" customFormat="1">
      <c r="A13" s="7">
        <v>13559</v>
      </c>
      <c r="B13" s="15">
        <v>35655</v>
      </c>
      <c r="C13" s="7" t="s">
        <v>2</v>
      </c>
      <c r="D13" s="7">
        <v>1</v>
      </c>
      <c r="E13" s="5">
        <f t="shared" si="3"/>
        <v>2.93470286133529E-3</v>
      </c>
      <c r="F13" s="12">
        <v>36090</v>
      </c>
      <c r="G13" s="7">
        <v>328</v>
      </c>
      <c r="H13" s="7">
        <v>39</v>
      </c>
      <c r="I13" s="5"/>
      <c r="J13" s="5">
        <v>15</v>
      </c>
      <c r="K13" s="7">
        <v>171</v>
      </c>
      <c r="L13" s="12"/>
    </row>
    <row r="14" spans="1:12" s="3" customFormat="1">
      <c r="A14" s="7">
        <v>13569</v>
      </c>
      <c r="B14" s="15">
        <v>35660</v>
      </c>
      <c r="C14" s="7" t="s">
        <v>1</v>
      </c>
      <c r="D14" s="7">
        <v>4450000</v>
      </c>
      <c r="E14" s="5">
        <f t="shared" si="3"/>
        <v>13059.42773294204</v>
      </c>
      <c r="F14" s="12">
        <v>36073</v>
      </c>
      <c r="G14" s="7">
        <v>327</v>
      </c>
      <c r="H14" s="7">
        <v>31</v>
      </c>
      <c r="I14" s="5"/>
      <c r="J14" s="5">
        <v>750</v>
      </c>
      <c r="K14" s="7">
        <v>8566</v>
      </c>
      <c r="L14" s="5"/>
    </row>
    <row r="15" spans="1:12" s="3" customFormat="1">
      <c r="A15" s="7">
        <v>13662</v>
      </c>
      <c r="B15" s="15">
        <v>35681</v>
      </c>
      <c r="C15" s="7" t="s">
        <v>2</v>
      </c>
      <c r="D15" s="7">
        <v>1</v>
      </c>
      <c r="E15" s="5">
        <f t="shared" si="3"/>
        <v>2.93470286133529E-3</v>
      </c>
      <c r="F15" s="12"/>
      <c r="G15" s="7">
        <v>327</v>
      </c>
      <c r="H15" s="7">
        <v>66</v>
      </c>
      <c r="I15" s="5"/>
      <c r="J15" s="5">
        <v>15</v>
      </c>
      <c r="K15" s="7">
        <v>168</v>
      </c>
      <c r="L15" s="5"/>
    </row>
    <row r="16" spans="1:12" s="3" customFormat="1">
      <c r="A16" s="7">
        <v>13672</v>
      </c>
      <c r="B16" s="15">
        <v>35688</v>
      </c>
      <c r="C16" s="7" t="s">
        <v>1</v>
      </c>
      <c r="D16" s="7">
        <v>25000000</v>
      </c>
      <c r="E16" s="5">
        <f t="shared" si="3"/>
        <v>73367.571533382245</v>
      </c>
      <c r="F16" s="12"/>
      <c r="G16" s="7">
        <v>327</v>
      </c>
      <c r="H16" s="7">
        <v>58</v>
      </c>
      <c r="I16" s="5"/>
      <c r="J16" s="5">
        <v>4350</v>
      </c>
      <c r="K16" s="7">
        <v>49681</v>
      </c>
      <c r="L16" s="5"/>
    </row>
    <row r="17" spans="1:12" s="3" customFormat="1">
      <c r="A17" s="7">
        <v>13680</v>
      </c>
      <c r="B17" s="15">
        <v>35690</v>
      </c>
      <c r="C17" s="7" t="s">
        <v>14</v>
      </c>
      <c r="D17" s="7">
        <v>10216380</v>
      </c>
      <c r="E17" s="5">
        <f t="shared" si="3"/>
        <v>29982.039618488627</v>
      </c>
      <c r="F17" s="12">
        <v>36160</v>
      </c>
      <c r="G17" s="7">
        <v>314</v>
      </c>
      <c r="H17" s="7">
        <v>96</v>
      </c>
      <c r="I17" s="5"/>
      <c r="J17" s="5">
        <v>1800</v>
      </c>
      <c r="K17" s="7">
        <v>19792</v>
      </c>
      <c r="L17" s="5" t="s">
        <v>57</v>
      </c>
    </row>
    <row r="18" spans="1:12" s="3" customFormat="1">
      <c r="A18" s="26">
        <v>13709</v>
      </c>
      <c r="B18" s="15">
        <v>35703</v>
      </c>
      <c r="C18" s="7" t="s">
        <v>1</v>
      </c>
      <c r="D18" s="7">
        <v>5520000</v>
      </c>
      <c r="E18" s="5">
        <f t="shared" si="3"/>
        <v>16199.5597945708</v>
      </c>
      <c r="F18" s="12"/>
      <c r="G18" s="7">
        <v>328</v>
      </c>
      <c r="H18" s="7">
        <v>18</v>
      </c>
      <c r="I18" s="5"/>
      <c r="J18" s="5">
        <v>990</v>
      </c>
      <c r="K18" s="7">
        <v>11307</v>
      </c>
      <c r="L18" s="5" t="s">
        <v>57</v>
      </c>
    </row>
    <row r="19" spans="1:12" s="3" customFormat="1">
      <c r="A19" s="26">
        <v>13710</v>
      </c>
      <c r="B19" s="15">
        <v>35703</v>
      </c>
      <c r="C19" s="7" t="s">
        <v>0</v>
      </c>
      <c r="D19" s="7">
        <v>1104000</v>
      </c>
      <c r="E19" s="5">
        <f t="shared" si="3"/>
        <v>3239.9119589141601</v>
      </c>
      <c r="F19" s="12"/>
      <c r="G19" s="7">
        <v>316</v>
      </c>
      <c r="H19" s="7">
        <v>28</v>
      </c>
      <c r="I19" s="5"/>
      <c r="J19" s="5">
        <v>180</v>
      </c>
      <c r="K19" s="7">
        <v>2056</v>
      </c>
      <c r="L19" s="5"/>
    </row>
    <row r="20" spans="1:12" s="3" customFormat="1">
      <c r="A20" s="7">
        <v>13714</v>
      </c>
      <c r="B20" s="15">
        <v>35705</v>
      </c>
      <c r="C20" s="7" t="s">
        <v>0</v>
      </c>
      <c r="D20" s="7">
        <v>707524</v>
      </c>
      <c r="E20" s="5">
        <f t="shared" si="3"/>
        <v>2076.3727072633897</v>
      </c>
      <c r="F20" s="12">
        <v>36159</v>
      </c>
      <c r="G20" s="7">
        <v>314</v>
      </c>
      <c r="H20" s="7">
        <v>91</v>
      </c>
      <c r="I20" s="5"/>
      <c r="J20" s="5">
        <v>120</v>
      </c>
      <c r="K20" s="7">
        <v>1319</v>
      </c>
      <c r="L20" s="5" t="s">
        <v>47</v>
      </c>
    </row>
    <row r="21" spans="1:12" s="3" customFormat="1">
      <c r="A21" s="7">
        <v>13756</v>
      </c>
      <c r="B21" s="15">
        <v>35723</v>
      </c>
      <c r="C21" s="7" t="s">
        <v>14</v>
      </c>
      <c r="D21" s="7">
        <v>150172</v>
      </c>
      <c r="E21" s="5">
        <f t="shared" si="3"/>
        <v>440.71019809244314</v>
      </c>
      <c r="F21" s="12">
        <v>36046</v>
      </c>
      <c r="G21" s="7">
        <v>324</v>
      </c>
      <c r="H21" s="7">
        <v>5</v>
      </c>
      <c r="I21" s="5"/>
      <c r="J21" s="5">
        <v>30</v>
      </c>
      <c r="K21" s="7">
        <v>349</v>
      </c>
      <c r="L21" s="5"/>
    </row>
    <row r="22" spans="1:12" s="3" customFormat="1">
      <c r="A22" s="7">
        <v>13793</v>
      </c>
      <c r="B22" s="15">
        <v>35737</v>
      </c>
      <c r="C22" s="7" t="s">
        <v>14</v>
      </c>
      <c r="D22" s="7">
        <v>13500000</v>
      </c>
      <c r="E22" s="5">
        <f t="shared" si="3"/>
        <v>39618.488628026411</v>
      </c>
      <c r="F22" s="12">
        <v>36147</v>
      </c>
      <c r="G22" s="7">
        <v>313</v>
      </c>
      <c r="H22" s="7">
        <v>99</v>
      </c>
      <c r="I22" s="5"/>
      <c r="J22" s="5">
        <v>2350</v>
      </c>
      <c r="K22" s="7">
        <v>25839</v>
      </c>
      <c r="L22" s="5"/>
    </row>
    <row r="23" spans="1:12" s="3" customFormat="1">
      <c r="A23" s="7">
        <v>13800</v>
      </c>
      <c r="B23" s="15">
        <v>35740</v>
      </c>
      <c r="C23" s="7" t="s">
        <v>1</v>
      </c>
      <c r="D23" s="7">
        <v>3700000</v>
      </c>
      <c r="E23" s="5">
        <f t="shared" si="3"/>
        <v>10858.400586940572</v>
      </c>
      <c r="F23" s="12">
        <v>36153</v>
      </c>
      <c r="G23" s="7">
        <v>331</v>
      </c>
      <c r="H23" s="7">
        <v>28</v>
      </c>
      <c r="I23" s="5"/>
      <c r="J23" s="5">
        <v>640</v>
      </c>
      <c r="K23" s="7">
        <v>7037</v>
      </c>
      <c r="L23" s="5"/>
    </row>
    <row r="24" spans="1:12" s="3" customFormat="1">
      <c r="A24" s="7">
        <v>13826</v>
      </c>
      <c r="B24" s="15">
        <v>35768</v>
      </c>
      <c r="C24" s="7" t="s">
        <v>14</v>
      </c>
      <c r="D24" s="7">
        <v>2400000</v>
      </c>
      <c r="E24" s="5">
        <f t="shared" si="3"/>
        <v>7043.2868672046952</v>
      </c>
      <c r="F24" s="12">
        <v>36153</v>
      </c>
      <c r="G24" s="7">
        <v>331</v>
      </c>
      <c r="H24" s="7">
        <v>29</v>
      </c>
      <c r="I24" s="5"/>
      <c r="J24" s="5">
        <v>420</v>
      </c>
      <c r="K24" s="7">
        <v>4618</v>
      </c>
      <c r="L24" s="5"/>
    </row>
    <row r="25" spans="1:12" s="3" customFormat="1">
      <c r="A25" s="7">
        <v>13834</v>
      </c>
      <c r="B25" s="15">
        <v>35771</v>
      </c>
      <c r="C25" s="7" t="s">
        <v>14</v>
      </c>
      <c r="D25" s="7">
        <v>900000</v>
      </c>
      <c r="E25" s="5">
        <f t="shared" si="3"/>
        <v>2641.2325752017609</v>
      </c>
      <c r="F25" s="12">
        <v>36153</v>
      </c>
      <c r="G25" s="7">
        <v>331</v>
      </c>
      <c r="H25" s="7">
        <v>30</v>
      </c>
      <c r="I25" s="5"/>
      <c r="J25" s="5">
        <v>130</v>
      </c>
      <c r="K25" s="7">
        <v>1429</v>
      </c>
      <c r="L25" s="5"/>
    </row>
    <row r="26" spans="1:12" s="3" customFormat="1">
      <c r="A26" s="7">
        <v>13840</v>
      </c>
      <c r="B26" s="15">
        <v>35774</v>
      </c>
      <c r="C26" s="7" t="s">
        <v>1</v>
      </c>
      <c r="D26" s="7">
        <v>6300000</v>
      </c>
      <c r="E26" s="5">
        <f t="shared" si="3"/>
        <v>18488.628026412327</v>
      </c>
      <c r="F26" s="12">
        <v>36158</v>
      </c>
      <c r="G26" s="7"/>
      <c r="H26" s="7"/>
      <c r="I26" s="5"/>
      <c r="J26" s="5">
        <v>911</v>
      </c>
      <c r="K26" s="7">
        <v>10017</v>
      </c>
      <c r="L26" s="5"/>
    </row>
    <row r="27" spans="1:12" s="2" customFormat="1">
      <c r="A27" s="8">
        <v>13890</v>
      </c>
      <c r="B27" s="16">
        <v>35788</v>
      </c>
      <c r="C27" s="8" t="s">
        <v>0</v>
      </c>
      <c r="D27" s="8">
        <v>5670000</v>
      </c>
      <c r="E27" s="4">
        <f t="shared" si="3"/>
        <v>16639.765223771094</v>
      </c>
      <c r="F27" s="12">
        <v>36153</v>
      </c>
      <c r="G27" s="8">
        <v>331</v>
      </c>
      <c r="H27" s="8">
        <v>31</v>
      </c>
      <c r="I27" s="5"/>
      <c r="J27" s="5">
        <v>990</v>
      </c>
      <c r="K27" s="7">
        <v>10885</v>
      </c>
      <c r="L27" s="4"/>
    </row>
    <row r="28" spans="1:12" s="2" customFormat="1">
      <c r="A28" s="8">
        <v>13920</v>
      </c>
      <c r="B28" s="16">
        <v>35795</v>
      </c>
      <c r="C28" s="8" t="s">
        <v>1</v>
      </c>
      <c r="D28" s="8">
        <v>17413522</v>
      </c>
      <c r="E28" s="4">
        <f t="shared" si="3"/>
        <v>51103.51283932502</v>
      </c>
      <c r="F28" s="10">
        <v>36153</v>
      </c>
      <c r="G28" s="8">
        <v>331</v>
      </c>
      <c r="H28" s="8">
        <v>32</v>
      </c>
      <c r="I28" s="5"/>
      <c r="J28" s="5">
        <v>3120</v>
      </c>
      <c r="K28" s="7">
        <v>34305</v>
      </c>
      <c r="L28" s="29" t="s">
        <v>120</v>
      </c>
    </row>
    <row r="29" spans="1:12" s="2" customFormat="1">
      <c r="A29" s="8">
        <v>13921</v>
      </c>
      <c r="B29" s="16">
        <v>35795</v>
      </c>
      <c r="C29" s="8" t="s">
        <v>14</v>
      </c>
      <c r="D29" s="8">
        <v>4500000</v>
      </c>
      <c r="E29" s="4">
        <f t="shared" si="3"/>
        <v>13206.162876008804</v>
      </c>
      <c r="F29" s="10">
        <v>36153</v>
      </c>
      <c r="G29" s="8"/>
      <c r="H29" s="8"/>
      <c r="I29" s="5"/>
      <c r="J29" s="5">
        <v>750</v>
      </c>
      <c r="K29" s="7">
        <v>8246</v>
      </c>
      <c r="L29" s="4"/>
    </row>
    <row r="30" spans="1:12" s="2" customFormat="1">
      <c r="A30" s="8">
        <v>13952</v>
      </c>
      <c r="B30" s="16">
        <v>35825</v>
      </c>
      <c r="C30" s="8" t="s">
        <v>36</v>
      </c>
      <c r="D30" s="8">
        <v>1</v>
      </c>
      <c r="E30" s="4">
        <f t="shared" si="3"/>
        <v>2.93470286133529E-3</v>
      </c>
      <c r="F30" s="10">
        <v>36153</v>
      </c>
      <c r="G30" s="8">
        <v>331</v>
      </c>
      <c r="H30" s="8" t="s">
        <v>37</v>
      </c>
      <c r="I30" s="5"/>
      <c r="J30" s="5">
        <v>30</v>
      </c>
      <c r="K30" s="7">
        <v>330</v>
      </c>
      <c r="L30" s="4"/>
    </row>
    <row r="31" spans="1:12" s="2" customFormat="1">
      <c r="A31" s="26">
        <v>13968</v>
      </c>
      <c r="B31" s="16">
        <v>35832</v>
      </c>
      <c r="C31" s="8" t="s">
        <v>1</v>
      </c>
      <c r="D31" s="8">
        <v>17200000</v>
      </c>
      <c r="E31" s="4">
        <f t="shared" si="3"/>
        <v>50476.889214966985</v>
      </c>
      <c r="F31" s="12">
        <v>36055</v>
      </c>
      <c r="G31" s="7">
        <v>326</v>
      </c>
      <c r="H31" s="7">
        <v>88</v>
      </c>
      <c r="I31" s="5"/>
      <c r="J31" s="5">
        <v>3120</v>
      </c>
      <c r="K31" s="7">
        <v>36316</v>
      </c>
      <c r="L31" s="4" t="s">
        <v>26</v>
      </c>
    </row>
    <row r="32" spans="1:12" s="2" customFormat="1">
      <c r="A32" s="26">
        <v>13969</v>
      </c>
      <c r="B32" s="16">
        <v>35832</v>
      </c>
      <c r="C32" s="8" t="s">
        <v>1</v>
      </c>
      <c r="D32" s="8">
        <v>15200000</v>
      </c>
      <c r="E32" s="4">
        <f t="shared" si="3"/>
        <v>44607.483492296407</v>
      </c>
      <c r="F32" s="12">
        <v>36055</v>
      </c>
      <c r="G32" s="7">
        <v>326</v>
      </c>
      <c r="H32" s="7">
        <v>89</v>
      </c>
      <c r="I32" s="5"/>
      <c r="J32" s="5">
        <v>2660</v>
      </c>
      <c r="K32" s="7">
        <v>30962</v>
      </c>
      <c r="L32" s="4" t="s">
        <v>27</v>
      </c>
    </row>
    <row r="33" spans="1:12" s="2" customFormat="1">
      <c r="A33" s="8">
        <v>13970</v>
      </c>
      <c r="B33" s="16">
        <v>35834</v>
      </c>
      <c r="C33" s="8" t="s">
        <v>1</v>
      </c>
      <c r="D33" s="8">
        <v>350000</v>
      </c>
      <c r="E33" s="4">
        <f t="shared" si="3"/>
        <v>1027.1460014673514</v>
      </c>
      <c r="F33" s="10"/>
      <c r="G33" s="8">
        <v>327</v>
      </c>
      <c r="H33" s="8">
        <v>37</v>
      </c>
      <c r="I33" s="5"/>
      <c r="J33" s="5">
        <v>60</v>
      </c>
      <c r="K33" s="7">
        <v>698</v>
      </c>
      <c r="L33" s="4"/>
    </row>
    <row r="34" spans="1:12" s="2" customFormat="1">
      <c r="A34" s="26">
        <v>14004</v>
      </c>
      <c r="B34" s="16">
        <v>35854</v>
      </c>
      <c r="C34" s="8" t="s">
        <v>1</v>
      </c>
      <c r="D34" s="8">
        <v>11158218</v>
      </c>
      <c r="E34" s="4">
        <f t="shared" si="3"/>
        <v>32746.054292002933</v>
      </c>
      <c r="F34" s="10">
        <v>36153</v>
      </c>
      <c r="G34" s="8">
        <v>331</v>
      </c>
      <c r="H34" s="8">
        <v>36</v>
      </c>
      <c r="I34" s="4"/>
      <c r="J34" s="5">
        <v>1980</v>
      </c>
      <c r="K34" s="7">
        <v>21771</v>
      </c>
      <c r="L34" s="4"/>
    </row>
    <row r="35" spans="1:12" s="3" customFormat="1">
      <c r="A35" s="7">
        <v>14013</v>
      </c>
      <c r="B35" s="15">
        <v>35862</v>
      </c>
      <c r="C35" s="7" t="s">
        <v>1</v>
      </c>
      <c r="D35" s="7">
        <v>3210000</v>
      </c>
      <c r="E35" s="5">
        <f t="shared" si="3"/>
        <v>9420.39618488628</v>
      </c>
      <c r="F35" s="12">
        <v>36133</v>
      </c>
      <c r="G35" s="7">
        <v>330</v>
      </c>
      <c r="H35" s="7">
        <v>58</v>
      </c>
      <c r="I35" s="5"/>
      <c r="J35" s="5">
        <v>540</v>
      </c>
      <c r="K35" s="7">
        <v>5937</v>
      </c>
      <c r="L35" s="4"/>
    </row>
    <row r="36" spans="1:12" s="3" customFormat="1">
      <c r="A36" s="7">
        <v>14017</v>
      </c>
      <c r="B36" s="15">
        <v>35863</v>
      </c>
      <c r="C36" s="7" t="s">
        <v>0</v>
      </c>
      <c r="D36" s="7">
        <v>2050000</v>
      </c>
      <c r="E36" s="5">
        <f t="shared" si="3"/>
        <v>6016.140865737344</v>
      </c>
      <c r="F36" s="12">
        <v>36153</v>
      </c>
      <c r="G36" s="7">
        <v>331</v>
      </c>
      <c r="H36" s="7">
        <v>37</v>
      </c>
      <c r="I36" s="5"/>
      <c r="J36" s="5">
        <v>370</v>
      </c>
      <c r="K36" s="7">
        <v>4068</v>
      </c>
      <c r="L36" s="4"/>
    </row>
    <row r="37" spans="1:12" s="3" customFormat="1">
      <c r="A37" s="7">
        <v>14036</v>
      </c>
      <c r="B37" s="15">
        <v>35872</v>
      </c>
      <c r="C37" s="7" t="s">
        <v>1</v>
      </c>
      <c r="D37" s="7">
        <v>1950000</v>
      </c>
      <c r="E37" s="5">
        <f t="shared" si="3"/>
        <v>5722.670579603815</v>
      </c>
      <c r="F37" s="12">
        <v>36110</v>
      </c>
      <c r="G37" s="7">
        <v>319</v>
      </c>
      <c r="H37" s="7">
        <v>28</v>
      </c>
      <c r="I37" s="5"/>
      <c r="J37" s="5">
        <v>366</v>
      </c>
      <c r="K37" s="7">
        <v>4101</v>
      </c>
      <c r="L37" s="4"/>
    </row>
    <row r="38" spans="1:12" s="2" customFormat="1">
      <c r="A38" s="7">
        <v>14037</v>
      </c>
      <c r="B38" s="15">
        <v>35873</v>
      </c>
      <c r="C38" s="7" t="s">
        <v>2</v>
      </c>
      <c r="D38" s="8">
        <v>1</v>
      </c>
      <c r="E38" s="4">
        <f t="shared" si="3"/>
        <v>2.93470286133529E-3</v>
      </c>
      <c r="F38" s="12">
        <v>36133</v>
      </c>
      <c r="G38" s="7">
        <v>330</v>
      </c>
      <c r="H38" s="7">
        <v>59</v>
      </c>
      <c r="I38" s="5"/>
      <c r="J38" s="5">
        <v>15</v>
      </c>
      <c r="K38" s="7">
        <v>165</v>
      </c>
      <c r="L38" s="4"/>
    </row>
    <row r="39" spans="1:12" s="2" customFormat="1">
      <c r="A39" s="7">
        <v>14039</v>
      </c>
      <c r="B39" s="15">
        <v>35875</v>
      </c>
      <c r="C39" s="7" t="s">
        <v>79</v>
      </c>
      <c r="D39" s="7">
        <v>1</v>
      </c>
      <c r="E39" s="5">
        <f t="shared" ref="E39" si="4">D39/340.75</f>
        <v>2.93470286133529E-3</v>
      </c>
      <c r="F39" s="12">
        <v>36133</v>
      </c>
      <c r="G39" s="7"/>
      <c r="H39" s="7"/>
      <c r="I39" s="5"/>
      <c r="J39" s="5">
        <v>15</v>
      </c>
      <c r="K39" s="7">
        <v>165</v>
      </c>
      <c r="L39" s="4"/>
    </row>
    <row r="40" spans="1:12" s="2" customFormat="1">
      <c r="A40" s="7">
        <v>14040</v>
      </c>
      <c r="B40" s="15">
        <v>35875</v>
      </c>
      <c r="C40" s="7" t="s">
        <v>1</v>
      </c>
      <c r="D40" s="7">
        <v>450000</v>
      </c>
      <c r="E40" s="5">
        <f t="shared" ref="E40" si="5">D40/340.75</f>
        <v>1320.6162876008805</v>
      </c>
      <c r="F40" s="12">
        <v>36133</v>
      </c>
      <c r="G40" s="7">
        <v>330</v>
      </c>
      <c r="H40" s="7">
        <v>61</v>
      </c>
      <c r="I40" s="5"/>
      <c r="J40" s="5">
        <v>111</v>
      </c>
      <c r="K40" s="7">
        <v>1220</v>
      </c>
      <c r="L40" s="4"/>
    </row>
    <row r="41" spans="1:12" s="2" customFormat="1">
      <c r="A41" s="7">
        <v>14041</v>
      </c>
      <c r="B41" s="15">
        <v>35875</v>
      </c>
      <c r="C41" s="7" t="s">
        <v>0</v>
      </c>
      <c r="D41" s="7">
        <v>675000</v>
      </c>
      <c r="E41" s="5">
        <f t="shared" ref="E41" si="6">D41/340.75</f>
        <v>1980.9244314013206</v>
      </c>
      <c r="F41" s="12">
        <v>36133</v>
      </c>
      <c r="G41" s="7">
        <v>330</v>
      </c>
      <c r="H41" s="7">
        <v>62</v>
      </c>
      <c r="I41" s="5"/>
      <c r="J41" s="5">
        <v>122</v>
      </c>
      <c r="K41" s="7">
        <v>1341</v>
      </c>
      <c r="L41" s="4"/>
    </row>
    <row r="42" spans="1:12" s="2" customFormat="1">
      <c r="A42" s="7">
        <v>14042</v>
      </c>
      <c r="B42" s="15">
        <v>35875</v>
      </c>
      <c r="C42" s="7" t="s">
        <v>1</v>
      </c>
      <c r="D42" s="7">
        <v>1040000</v>
      </c>
      <c r="E42" s="5">
        <f t="shared" ref="E42" si="7">D42/340.75</f>
        <v>3052.0909757887016</v>
      </c>
      <c r="F42" s="12">
        <v>36133</v>
      </c>
      <c r="G42" s="7">
        <v>330</v>
      </c>
      <c r="H42" s="7">
        <v>63</v>
      </c>
      <c r="I42" s="5"/>
      <c r="J42" s="5">
        <v>199</v>
      </c>
      <c r="K42" s="7">
        <v>2188</v>
      </c>
      <c r="L42" s="4"/>
    </row>
    <row r="43" spans="1:12" s="2" customFormat="1">
      <c r="A43" s="7">
        <v>14043</v>
      </c>
      <c r="B43" s="15">
        <v>35875</v>
      </c>
      <c r="C43" s="7" t="s">
        <v>0</v>
      </c>
      <c r="D43" s="7">
        <v>1540000</v>
      </c>
      <c r="E43" s="5">
        <f t="shared" ref="E43" si="8">D43/340.75</f>
        <v>4519.4424064563464</v>
      </c>
      <c r="F43" s="12">
        <v>36133</v>
      </c>
      <c r="G43" s="7">
        <v>330</v>
      </c>
      <c r="H43" s="7">
        <v>64</v>
      </c>
      <c r="I43" s="5"/>
      <c r="J43" s="5">
        <v>333</v>
      </c>
      <c r="K43" s="7">
        <v>3661</v>
      </c>
      <c r="L43" s="4"/>
    </row>
    <row r="44" spans="1:12" s="3" customFormat="1">
      <c r="A44" s="7">
        <v>14063</v>
      </c>
      <c r="B44" s="15">
        <v>35899</v>
      </c>
      <c r="C44" s="7" t="s">
        <v>14</v>
      </c>
      <c r="D44" s="7">
        <v>1000000</v>
      </c>
      <c r="E44" s="4">
        <f t="shared" si="3"/>
        <v>2934.70286133529</v>
      </c>
      <c r="F44" s="12">
        <v>36138</v>
      </c>
      <c r="G44" s="7">
        <v>330</v>
      </c>
      <c r="H44" s="7">
        <v>77</v>
      </c>
      <c r="I44" s="5"/>
      <c r="J44" s="5">
        <v>180</v>
      </c>
      <c r="K44" s="7">
        <v>1979</v>
      </c>
      <c r="L44" s="4"/>
    </row>
    <row r="45" spans="1:12" s="3" customFormat="1">
      <c r="A45" s="7">
        <v>14066</v>
      </c>
      <c r="B45" s="15">
        <v>35901</v>
      </c>
      <c r="C45" s="7" t="s">
        <v>0</v>
      </c>
      <c r="D45" s="7">
        <v>10000000</v>
      </c>
      <c r="E45" s="4">
        <f t="shared" si="3"/>
        <v>29347.028613352897</v>
      </c>
      <c r="F45" s="12">
        <v>36153</v>
      </c>
      <c r="G45" s="7">
        <v>331</v>
      </c>
      <c r="H45" s="7">
        <v>38</v>
      </c>
      <c r="I45" s="5"/>
      <c r="J45" s="5">
        <v>1790</v>
      </c>
      <c r="K45" s="7">
        <v>19682</v>
      </c>
      <c r="L45" s="4"/>
    </row>
    <row r="46" spans="1:12" s="3" customFormat="1">
      <c r="A46" s="7">
        <v>14075</v>
      </c>
      <c r="B46" s="15">
        <v>35913</v>
      </c>
      <c r="C46" s="7" t="s">
        <v>14</v>
      </c>
      <c r="D46" s="7">
        <v>4000000</v>
      </c>
      <c r="E46" s="4">
        <f t="shared" si="3"/>
        <v>11738.81144534116</v>
      </c>
      <c r="F46" s="12">
        <v>36153</v>
      </c>
      <c r="G46" s="7">
        <v>331</v>
      </c>
      <c r="H46" s="7">
        <v>39</v>
      </c>
      <c r="I46" s="5"/>
      <c r="J46" s="5">
        <v>640</v>
      </c>
      <c r="K46" s="7">
        <v>7037</v>
      </c>
      <c r="L46" s="5"/>
    </row>
    <row r="47" spans="1:12" s="3" customFormat="1">
      <c r="A47" s="7">
        <v>14089</v>
      </c>
      <c r="B47" s="15">
        <v>35929</v>
      </c>
      <c r="C47" s="7" t="s">
        <v>14</v>
      </c>
      <c r="D47" s="7">
        <v>2000000</v>
      </c>
      <c r="E47" s="4">
        <f t="shared" si="3"/>
        <v>5869.40572267058</v>
      </c>
      <c r="F47" s="12">
        <v>36035</v>
      </c>
      <c r="G47" s="7"/>
      <c r="H47" s="7"/>
      <c r="I47" s="5"/>
      <c r="J47" s="5">
        <v>370</v>
      </c>
      <c r="K47" s="7">
        <v>4389</v>
      </c>
      <c r="L47" s="12"/>
    </row>
    <row r="48" spans="1:12" s="3" customFormat="1">
      <c r="A48" s="7">
        <v>14102</v>
      </c>
      <c r="B48" s="15">
        <v>35937</v>
      </c>
      <c r="C48" s="7" t="s">
        <v>14</v>
      </c>
      <c r="D48" s="7">
        <v>800000</v>
      </c>
      <c r="E48" s="5">
        <f t="shared" si="3"/>
        <v>2347.7622890682319</v>
      </c>
      <c r="F48" s="12">
        <v>36103</v>
      </c>
      <c r="G48" s="7">
        <v>328</v>
      </c>
      <c r="H48" s="7">
        <v>76</v>
      </c>
      <c r="I48" s="5"/>
      <c r="J48" s="5">
        <v>130</v>
      </c>
      <c r="K48" s="7">
        <v>1457</v>
      </c>
      <c r="L48" s="12"/>
    </row>
    <row r="49" spans="1:12" s="3" customFormat="1">
      <c r="A49" s="7">
        <v>14117</v>
      </c>
      <c r="B49" s="15">
        <v>35947</v>
      </c>
      <c r="C49" s="7" t="s">
        <v>2</v>
      </c>
      <c r="D49" s="7">
        <v>1</v>
      </c>
      <c r="E49" s="5">
        <f t="shared" si="3"/>
        <v>2.93470286133529E-3</v>
      </c>
      <c r="F49" s="12">
        <v>36103</v>
      </c>
      <c r="G49" s="7"/>
      <c r="H49" s="7"/>
      <c r="I49" s="5"/>
      <c r="J49" s="5">
        <v>15</v>
      </c>
      <c r="K49" s="7">
        <v>168</v>
      </c>
      <c r="L49" s="12"/>
    </row>
    <row r="50" spans="1:12" s="3" customFormat="1">
      <c r="A50" s="7">
        <v>14118</v>
      </c>
      <c r="B50" s="15">
        <v>35947</v>
      </c>
      <c r="C50" s="7" t="s">
        <v>1</v>
      </c>
      <c r="D50" s="7">
        <v>7236756</v>
      </c>
      <c r="E50" s="5">
        <f t="shared" si="3"/>
        <v>21237.728539985328</v>
      </c>
      <c r="F50" s="12">
        <v>36088</v>
      </c>
      <c r="G50" s="7">
        <v>328</v>
      </c>
      <c r="H50" s="7">
        <v>19</v>
      </c>
      <c r="I50" s="5"/>
      <c r="J50" s="5">
        <v>1280</v>
      </c>
      <c r="K50" s="7">
        <v>14619</v>
      </c>
      <c r="L50" s="12"/>
    </row>
    <row r="51" spans="1:12" s="3" customFormat="1">
      <c r="A51" s="7">
        <v>14121</v>
      </c>
      <c r="B51" s="15">
        <v>35949</v>
      </c>
      <c r="C51" s="7" t="s">
        <v>80</v>
      </c>
      <c r="D51" s="52">
        <v>1</v>
      </c>
      <c r="E51" s="5">
        <f t="shared" si="3"/>
        <v>2.93470286133529E-3</v>
      </c>
      <c r="F51" s="12">
        <v>36133</v>
      </c>
      <c r="G51" s="7"/>
      <c r="H51" s="7">
        <v>38</v>
      </c>
      <c r="I51" s="5"/>
      <c r="J51" s="38"/>
      <c r="K51" s="7">
        <v>11</v>
      </c>
      <c r="L51" s="12"/>
    </row>
    <row r="52" spans="1:12" s="3" customFormat="1">
      <c r="A52" s="7">
        <v>14128</v>
      </c>
      <c r="B52" s="15">
        <v>35952</v>
      </c>
      <c r="C52" s="7" t="s">
        <v>14</v>
      </c>
      <c r="D52" s="7">
        <v>3000000</v>
      </c>
      <c r="E52" s="5">
        <f t="shared" si="3"/>
        <v>8804.1085840058695</v>
      </c>
      <c r="F52" s="12">
        <v>36090</v>
      </c>
      <c r="G52" s="7">
        <v>328</v>
      </c>
      <c r="H52" s="7">
        <v>34</v>
      </c>
      <c r="I52" s="5"/>
      <c r="J52" s="5">
        <v>540</v>
      </c>
      <c r="K52" s="7">
        <v>6167</v>
      </c>
      <c r="L52" s="12"/>
    </row>
    <row r="53" spans="1:12" s="3" customFormat="1">
      <c r="A53" s="7">
        <v>14129</v>
      </c>
      <c r="B53" s="15">
        <v>35952</v>
      </c>
      <c r="C53" s="7" t="s">
        <v>14</v>
      </c>
      <c r="D53" s="7">
        <v>1800000</v>
      </c>
      <c r="E53" s="5">
        <f t="shared" si="3"/>
        <v>5282.4651504035219</v>
      </c>
      <c r="F53" s="12">
        <v>36090</v>
      </c>
      <c r="G53" s="7">
        <v>328</v>
      </c>
      <c r="H53" s="7">
        <v>35</v>
      </c>
      <c r="I53" s="5"/>
      <c r="J53" s="5">
        <v>300</v>
      </c>
      <c r="K53" s="7">
        <v>3426</v>
      </c>
      <c r="L53" s="12"/>
    </row>
    <row r="54" spans="1:12" s="2" customFormat="1">
      <c r="A54" s="8">
        <v>14153</v>
      </c>
      <c r="B54" s="16">
        <v>35969</v>
      </c>
      <c r="C54" s="8" t="s">
        <v>2</v>
      </c>
      <c r="D54" s="8">
        <v>1</v>
      </c>
      <c r="E54" s="4">
        <f t="shared" si="3"/>
        <v>2.93470286133529E-3</v>
      </c>
      <c r="F54" s="10">
        <v>36133</v>
      </c>
      <c r="G54" s="8">
        <v>330</v>
      </c>
      <c r="H54" s="8">
        <v>65</v>
      </c>
      <c r="I54" s="4"/>
      <c r="J54" s="5">
        <v>15</v>
      </c>
      <c r="K54" s="7">
        <v>165</v>
      </c>
      <c r="L54" s="4"/>
    </row>
    <row r="55" spans="1:12" s="2" customFormat="1">
      <c r="A55" s="8">
        <v>14166</v>
      </c>
      <c r="B55" s="16">
        <v>35975</v>
      </c>
      <c r="C55" s="8" t="s">
        <v>2</v>
      </c>
      <c r="D55" s="8">
        <v>1</v>
      </c>
      <c r="E55" s="4">
        <f t="shared" si="3"/>
        <v>2.93470286133529E-3</v>
      </c>
      <c r="F55" s="10">
        <v>36103</v>
      </c>
      <c r="G55" s="8">
        <v>328</v>
      </c>
      <c r="H55" s="8">
        <v>77</v>
      </c>
      <c r="I55" s="4"/>
      <c r="J55" s="5">
        <v>15</v>
      </c>
      <c r="K55" s="7">
        <v>165</v>
      </c>
      <c r="L55" s="4"/>
    </row>
    <row r="56" spans="1:12" s="2" customFormat="1">
      <c r="A56" s="8">
        <v>14169</v>
      </c>
      <c r="B56" s="16">
        <v>35976</v>
      </c>
      <c r="C56" s="8" t="s">
        <v>14</v>
      </c>
      <c r="D56" s="8">
        <v>2333333</v>
      </c>
      <c r="E56" s="4">
        <f t="shared" si="3"/>
        <v>6847.6390315480558</v>
      </c>
      <c r="F56" s="10">
        <v>36153</v>
      </c>
      <c r="G56" s="8">
        <v>331</v>
      </c>
      <c r="H56" s="8">
        <v>41</v>
      </c>
      <c r="I56" s="4"/>
      <c r="J56" s="5">
        <v>420</v>
      </c>
      <c r="K56" s="7">
        <v>4618</v>
      </c>
      <c r="L56" s="4"/>
    </row>
    <row r="57" spans="1:12" s="2" customFormat="1">
      <c r="A57" s="8">
        <v>14185</v>
      </c>
      <c r="B57" s="16">
        <v>35983</v>
      </c>
      <c r="C57" s="8" t="s">
        <v>0</v>
      </c>
      <c r="D57" s="8">
        <v>1400000</v>
      </c>
      <c r="E57" s="4">
        <f t="shared" si="3"/>
        <v>4108.5840058694057</v>
      </c>
      <c r="F57" s="10">
        <v>36090</v>
      </c>
      <c r="G57" s="8">
        <v>328</v>
      </c>
      <c r="H57" s="8">
        <v>40</v>
      </c>
      <c r="I57" s="4"/>
      <c r="J57" s="5">
        <v>240</v>
      </c>
      <c r="K57" s="7">
        <v>2741</v>
      </c>
      <c r="L57" s="4"/>
    </row>
    <row r="58" spans="1:12" s="2" customFormat="1">
      <c r="A58" s="7">
        <v>14186</v>
      </c>
      <c r="B58" s="16">
        <v>35983</v>
      </c>
      <c r="C58" s="8" t="s">
        <v>0</v>
      </c>
      <c r="D58" s="8">
        <v>1200000</v>
      </c>
      <c r="E58" s="4">
        <f t="shared" si="3"/>
        <v>3521.6434336023476</v>
      </c>
      <c r="F58" s="12">
        <v>36090</v>
      </c>
      <c r="G58" s="7">
        <v>328</v>
      </c>
      <c r="H58" s="7">
        <v>41</v>
      </c>
      <c r="I58" s="4"/>
      <c r="J58" s="5">
        <v>180</v>
      </c>
      <c r="K58" s="7">
        <v>2056</v>
      </c>
      <c r="L58" s="4"/>
    </row>
    <row r="59" spans="1:12" s="2" customFormat="1">
      <c r="A59" s="7">
        <v>14187</v>
      </c>
      <c r="B59" s="16">
        <v>35983</v>
      </c>
      <c r="C59" s="8" t="s">
        <v>0</v>
      </c>
      <c r="D59" s="8">
        <v>700000</v>
      </c>
      <c r="E59" s="4">
        <f t="shared" si="3"/>
        <v>2054.2920029347029</v>
      </c>
      <c r="F59" s="12">
        <v>36090</v>
      </c>
      <c r="G59" s="7">
        <v>328</v>
      </c>
      <c r="H59" s="7">
        <v>42</v>
      </c>
      <c r="I59" s="4"/>
      <c r="J59" s="5">
        <v>120</v>
      </c>
      <c r="K59" s="7">
        <v>1371</v>
      </c>
      <c r="L59" s="4"/>
    </row>
    <row r="60" spans="1:12" s="2" customFormat="1">
      <c r="A60" s="7">
        <v>14197</v>
      </c>
      <c r="B60" s="16">
        <v>35992</v>
      </c>
      <c r="C60" s="8" t="s">
        <v>14</v>
      </c>
      <c r="D60" s="8">
        <v>1000000</v>
      </c>
      <c r="E60" s="4">
        <f t="shared" si="3"/>
        <v>2934.70286133529</v>
      </c>
      <c r="F60" s="12">
        <v>43458</v>
      </c>
      <c r="G60" s="7"/>
      <c r="H60" s="7"/>
      <c r="I60" s="4"/>
      <c r="J60" s="5">
        <v>200</v>
      </c>
      <c r="K60" s="7">
        <v>2199</v>
      </c>
      <c r="L60" s="4"/>
    </row>
    <row r="61" spans="1:12" s="2" customFormat="1">
      <c r="A61" s="7">
        <v>14198</v>
      </c>
      <c r="B61" s="16">
        <v>35992</v>
      </c>
      <c r="C61" s="8" t="s">
        <v>14</v>
      </c>
      <c r="D61" s="8">
        <v>1000000</v>
      </c>
      <c r="E61" s="4">
        <f t="shared" si="3"/>
        <v>2934.70286133529</v>
      </c>
      <c r="F61" s="12">
        <v>36153</v>
      </c>
      <c r="G61" s="7">
        <v>331</v>
      </c>
      <c r="H61" s="7">
        <v>43</v>
      </c>
      <c r="I61" s="4"/>
      <c r="J61" s="5">
        <v>180</v>
      </c>
      <c r="K61" s="7">
        <v>1979</v>
      </c>
      <c r="L61" s="4"/>
    </row>
    <row r="62" spans="1:12" s="2" customFormat="1">
      <c r="A62" s="7">
        <v>14225</v>
      </c>
      <c r="B62" s="15">
        <v>36007</v>
      </c>
      <c r="C62" s="7" t="s">
        <v>114</v>
      </c>
      <c r="D62" s="7">
        <v>1</v>
      </c>
      <c r="E62" s="5">
        <f t="shared" si="3"/>
        <v>2.93470286133529E-3</v>
      </c>
      <c r="F62" s="12">
        <v>36035</v>
      </c>
      <c r="G62" s="7">
        <v>326</v>
      </c>
      <c r="H62" s="7">
        <v>21</v>
      </c>
      <c r="I62" s="5"/>
      <c r="J62" s="5">
        <v>15</v>
      </c>
      <c r="K62" s="7">
        <v>178</v>
      </c>
      <c r="L62" s="4"/>
    </row>
    <row r="63" spans="1:12" s="2" customFormat="1">
      <c r="A63" s="7">
        <v>14226</v>
      </c>
      <c r="B63" s="16">
        <v>35979</v>
      </c>
      <c r="C63" s="8" t="s">
        <v>35</v>
      </c>
      <c r="D63" s="8">
        <v>1</v>
      </c>
      <c r="E63" s="4">
        <f t="shared" si="3"/>
        <v>2.93470286133529E-3</v>
      </c>
      <c r="F63" s="12">
        <v>36035</v>
      </c>
      <c r="G63" s="7"/>
      <c r="H63" s="7"/>
      <c r="I63" s="4"/>
      <c r="J63" s="5">
        <v>15</v>
      </c>
      <c r="K63" s="7">
        <v>178</v>
      </c>
      <c r="L63" s="4"/>
    </row>
    <row r="64" spans="1:12" s="2" customFormat="1">
      <c r="A64" s="7">
        <v>14228</v>
      </c>
      <c r="B64" s="16">
        <v>35979</v>
      </c>
      <c r="C64" s="8" t="s">
        <v>35</v>
      </c>
      <c r="D64" s="8">
        <v>1</v>
      </c>
      <c r="E64" s="4">
        <f t="shared" si="3"/>
        <v>2.93470286133529E-3</v>
      </c>
      <c r="F64" s="12">
        <v>36035</v>
      </c>
      <c r="G64" s="7">
        <v>326</v>
      </c>
      <c r="H64" s="7">
        <v>19</v>
      </c>
      <c r="I64" s="4"/>
      <c r="J64" s="5">
        <v>15</v>
      </c>
      <c r="K64" s="7">
        <v>178</v>
      </c>
      <c r="L64" s="4"/>
    </row>
    <row r="65" spans="1:12" s="2" customFormat="1">
      <c r="A65" s="7">
        <v>14229</v>
      </c>
      <c r="B65" s="16">
        <v>35979</v>
      </c>
      <c r="C65" s="8" t="s">
        <v>35</v>
      </c>
      <c r="D65" s="8">
        <v>1</v>
      </c>
      <c r="E65" s="4">
        <f t="shared" si="3"/>
        <v>2.93470286133529E-3</v>
      </c>
      <c r="F65" s="12">
        <v>36035</v>
      </c>
      <c r="G65" s="7">
        <v>328</v>
      </c>
      <c r="H65" s="7">
        <v>20</v>
      </c>
      <c r="I65" s="4"/>
      <c r="J65" s="5">
        <v>15</v>
      </c>
      <c r="K65" s="7">
        <v>178</v>
      </c>
      <c r="L65" s="4"/>
    </row>
    <row r="66" spans="1:12" s="3" customFormat="1">
      <c r="A66" s="7">
        <v>14239</v>
      </c>
      <c r="B66" s="15">
        <v>36013</v>
      </c>
      <c r="C66" s="7" t="s">
        <v>0</v>
      </c>
      <c r="D66" s="7">
        <v>2000000</v>
      </c>
      <c r="E66" s="5">
        <f t="shared" si="3"/>
        <v>5869.40572267058</v>
      </c>
      <c r="F66" s="12">
        <v>36101</v>
      </c>
      <c r="G66" s="7">
        <v>328</v>
      </c>
      <c r="H66" s="7">
        <v>56</v>
      </c>
      <c r="I66" s="5"/>
      <c r="J66" s="5">
        <v>240</v>
      </c>
      <c r="K66" s="7">
        <v>2689</v>
      </c>
      <c r="L66" s="5"/>
    </row>
    <row r="67" spans="1:12" s="3" customFormat="1">
      <c r="A67" s="7">
        <v>14256</v>
      </c>
      <c r="B67" s="15">
        <v>36020</v>
      </c>
      <c r="C67" s="7" t="s">
        <v>14</v>
      </c>
      <c r="D67" s="7">
        <v>1800000</v>
      </c>
      <c r="E67" s="5">
        <f t="shared" si="3"/>
        <v>5282.4651504035219</v>
      </c>
      <c r="F67" s="12">
        <v>36088</v>
      </c>
      <c r="G67" s="7">
        <v>328</v>
      </c>
      <c r="H67" s="7">
        <v>20</v>
      </c>
      <c r="I67" s="5"/>
      <c r="J67" s="5">
        <v>280</v>
      </c>
      <c r="K67" s="7">
        <v>3198</v>
      </c>
      <c r="L67" s="5"/>
    </row>
    <row r="68" spans="1:12" s="3" customFormat="1">
      <c r="A68" s="7">
        <v>14269</v>
      </c>
      <c r="B68" s="15">
        <v>36024</v>
      </c>
      <c r="C68" s="7" t="s">
        <v>116</v>
      </c>
      <c r="D68" s="7">
        <v>1</v>
      </c>
      <c r="E68" s="5">
        <f t="shared" si="3"/>
        <v>2.93470286133529E-3</v>
      </c>
      <c r="F68" s="12">
        <v>36141</v>
      </c>
      <c r="G68" s="7">
        <v>330</v>
      </c>
      <c r="H68" s="7">
        <v>66</v>
      </c>
      <c r="I68" s="5"/>
      <c r="J68" s="5">
        <v>15</v>
      </c>
      <c r="K68" s="7">
        <v>178</v>
      </c>
      <c r="L68" s="5"/>
    </row>
    <row r="69" spans="1:12">
      <c r="A69" s="8">
        <v>14270</v>
      </c>
      <c r="B69" s="16">
        <v>36024</v>
      </c>
      <c r="C69" s="8" t="s">
        <v>1</v>
      </c>
      <c r="D69" s="8">
        <v>3025000</v>
      </c>
      <c r="E69" s="4">
        <f t="shared" si="3"/>
        <v>8877.4761555392524</v>
      </c>
      <c r="F69" s="10">
        <v>36133</v>
      </c>
      <c r="G69" s="8">
        <v>330</v>
      </c>
      <c r="H69" s="8">
        <v>67</v>
      </c>
      <c r="I69" s="5"/>
      <c r="J69" s="5">
        <v>540</v>
      </c>
      <c r="K69" s="7">
        <v>5937</v>
      </c>
      <c r="L69" s="4"/>
    </row>
    <row r="70" spans="1:12">
      <c r="A70" s="8">
        <v>14278</v>
      </c>
      <c r="B70" s="16">
        <v>36025</v>
      </c>
      <c r="C70" s="8" t="s">
        <v>1</v>
      </c>
      <c r="D70" s="8">
        <v>3150000</v>
      </c>
      <c r="E70" s="4">
        <f t="shared" ref="E70:E75" si="9">D70/340.75</f>
        <v>9244.3140132061635</v>
      </c>
      <c r="F70" s="10">
        <v>36088</v>
      </c>
      <c r="G70" s="8">
        <v>328</v>
      </c>
      <c r="H70" s="8">
        <v>24</v>
      </c>
      <c r="I70" s="5"/>
      <c r="J70" s="5">
        <v>540</v>
      </c>
      <c r="K70" s="7">
        <v>6167</v>
      </c>
      <c r="L70" s="4"/>
    </row>
    <row r="71" spans="1:12">
      <c r="A71" s="8">
        <v>14279</v>
      </c>
      <c r="B71" s="16">
        <v>36025</v>
      </c>
      <c r="C71" s="8" t="s">
        <v>1</v>
      </c>
      <c r="D71" s="8">
        <v>1365000</v>
      </c>
      <c r="E71" s="4">
        <f t="shared" si="9"/>
        <v>4005.8694057226708</v>
      </c>
      <c r="F71" s="10">
        <v>36088</v>
      </c>
      <c r="G71" s="8">
        <v>328</v>
      </c>
      <c r="H71" s="8">
        <v>25</v>
      </c>
      <c r="I71" s="5"/>
      <c r="J71" s="5">
        <v>240</v>
      </c>
      <c r="K71" s="7">
        <v>2741</v>
      </c>
      <c r="L71" s="4"/>
    </row>
    <row r="72" spans="1:12">
      <c r="A72" s="8">
        <v>14287</v>
      </c>
      <c r="B72" s="16">
        <v>36027</v>
      </c>
      <c r="C72" s="8" t="s">
        <v>39</v>
      </c>
      <c r="D72" s="8">
        <v>4500000</v>
      </c>
      <c r="E72" s="4">
        <f t="shared" si="9"/>
        <v>13206.162876008804</v>
      </c>
      <c r="F72" s="10">
        <v>36088</v>
      </c>
      <c r="G72" s="8">
        <v>328</v>
      </c>
      <c r="H72" s="8" t="s">
        <v>40</v>
      </c>
      <c r="I72" s="5"/>
      <c r="J72" s="5">
        <v>750</v>
      </c>
      <c r="K72" s="7">
        <v>8566</v>
      </c>
      <c r="L72" s="4"/>
    </row>
    <row r="73" spans="1:12" s="64" customFormat="1">
      <c r="A73" s="7">
        <v>14288</v>
      </c>
      <c r="B73" s="15">
        <v>36027</v>
      </c>
      <c r="C73" s="7" t="s">
        <v>115</v>
      </c>
      <c r="D73" s="7">
        <v>1</v>
      </c>
      <c r="E73" s="5">
        <f t="shared" si="9"/>
        <v>2.93470286133529E-3</v>
      </c>
      <c r="F73" s="12">
        <v>36088</v>
      </c>
      <c r="G73" s="7"/>
      <c r="H73" s="7"/>
      <c r="I73" s="5"/>
      <c r="J73" s="5">
        <v>15</v>
      </c>
      <c r="K73" s="5">
        <v>178</v>
      </c>
      <c r="L73" s="5"/>
    </row>
    <row r="74" spans="1:12">
      <c r="A74" s="8">
        <v>14290</v>
      </c>
      <c r="B74" s="16">
        <v>36027</v>
      </c>
      <c r="C74" s="8" t="s">
        <v>0</v>
      </c>
      <c r="D74" s="8">
        <v>800000</v>
      </c>
      <c r="E74" s="4">
        <f t="shared" si="9"/>
        <v>2347.7622890682319</v>
      </c>
      <c r="F74" s="10">
        <v>36056</v>
      </c>
      <c r="G74" s="8">
        <v>326</v>
      </c>
      <c r="H74" s="8">
        <v>93</v>
      </c>
      <c r="I74" s="5"/>
      <c r="J74" s="5">
        <v>120</v>
      </c>
      <c r="K74" s="7">
        <v>1397</v>
      </c>
      <c r="L74" s="4"/>
    </row>
    <row r="75" spans="1:12">
      <c r="A75" s="8">
        <v>14299</v>
      </c>
      <c r="B75" s="16">
        <v>36029</v>
      </c>
      <c r="C75" s="8" t="s">
        <v>14</v>
      </c>
      <c r="D75" s="8">
        <v>975000</v>
      </c>
      <c r="E75" s="4">
        <f t="shared" si="9"/>
        <v>2861.3352898019075</v>
      </c>
      <c r="F75" s="10">
        <v>36041</v>
      </c>
      <c r="G75" s="8">
        <v>326</v>
      </c>
      <c r="H75" s="8">
        <v>36</v>
      </c>
      <c r="I75" s="4"/>
      <c r="J75" s="5">
        <v>180</v>
      </c>
      <c r="K75" s="7">
        <v>2095</v>
      </c>
      <c r="L75" s="4"/>
    </row>
    <row r="76" spans="1:12">
      <c r="I76" s="11">
        <f>SUM(I2:I75)</f>
        <v>0</v>
      </c>
      <c r="J76" s="11">
        <f>SUM(J2:J75)</f>
        <v>41970</v>
      </c>
      <c r="K76" s="39">
        <f>SUM(K2:K75)</f>
        <v>472564</v>
      </c>
    </row>
    <row r="78" spans="1:12" ht="15.75">
      <c r="A78" s="42"/>
      <c r="B78" s="42"/>
      <c r="C78" s="42"/>
      <c r="D78" s="42"/>
      <c r="E78" s="42"/>
      <c r="F78" s="42"/>
      <c r="G78" s="42"/>
      <c r="H78" s="42"/>
      <c r="I78" s="46" t="s">
        <v>78</v>
      </c>
      <c r="J78" s="45">
        <f>I76+J76</f>
        <v>41970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K5" sqref="K5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4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100</v>
      </c>
      <c r="L1" s="57" t="s">
        <v>10</v>
      </c>
      <c r="M1" s="57" t="s">
        <v>11</v>
      </c>
    </row>
    <row r="2" spans="1:14">
      <c r="A2" s="7"/>
      <c r="B2" s="15"/>
      <c r="C2" s="7"/>
      <c r="D2" s="7"/>
      <c r="E2" s="4"/>
      <c r="F2" s="12"/>
      <c r="G2" s="7"/>
      <c r="H2" s="7"/>
      <c r="I2" s="5"/>
      <c r="J2" s="5"/>
      <c r="K2" s="7"/>
      <c r="L2" s="4"/>
      <c r="M2" s="4"/>
    </row>
    <row r="3" spans="1:14">
      <c r="A3" s="7">
        <v>12898</v>
      </c>
      <c r="B3" s="15">
        <v>35272</v>
      </c>
      <c r="C3" s="7" t="s">
        <v>14</v>
      </c>
      <c r="D3" s="7">
        <v>1000000</v>
      </c>
      <c r="E3" s="5">
        <f t="shared" ref="E3:E4" si="0">D3/340.75</f>
        <v>2934.70286133529</v>
      </c>
      <c r="F3" s="12">
        <v>41865</v>
      </c>
      <c r="G3" s="7">
        <v>544</v>
      </c>
      <c r="H3" s="7">
        <v>6</v>
      </c>
      <c r="I3" s="5"/>
      <c r="J3" s="5">
        <v>66</v>
      </c>
      <c r="K3" s="7">
        <v>125</v>
      </c>
      <c r="L3" s="68" t="s">
        <v>125</v>
      </c>
      <c r="M3" s="4"/>
      <c r="N3" s="67" t="s">
        <v>12</v>
      </c>
    </row>
    <row r="4" spans="1:14">
      <c r="A4" s="7">
        <v>12899</v>
      </c>
      <c r="B4" s="15">
        <v>35272</v>
      </c>
      <c r="C4" s="7" t="s">
        <v>14</v>
      </c>
      <c r="D4" s="7">
        <v>1000000</v>
      </c>
      <c r="E4" s="5">
        <f t="shared" si="0"/>
        <v>2934.70286133529</v>
      </c>
      <c r="F4" s="12">
        <v>41865</v>
      </c>
      <c r="G4" s="7">
        <v>544</v>
      </c>
      <c r="H4" s="7">
        <v>7</v>
      </c>
      <c r="I4" s="5"/>
      <c r="J4" s="5">
        <v>66</v>
      </c>
      <c r="K4" s="7">
        <v>125</v>
      </c>
      <c r="L4" s="68" t="s">
        <v>125</v>
      </c>
      <c r="M4" s="4"/>
      <c r="N4" s="67" t="s">
        <v>126</v>
      </c>
    </row>
    <row r="5" spans="1:14">
      <c r="A5" s="7"/>
      <c r="B5" s="15"/>
      <c r="C5" s="7"/>
      <c r="D5" s="7"/>
      <c r="E5" s="4"/>
      <c r="F5" s="12"/>
      <c r="G5" s="7"/>
      <c r="H5" s="7"/>
      <c r="I5" s="5"/>
      <c r="J5" s="5"/>
      <c r="K5" s="7"/>
      <c r="L5" s="4"/>
      <c r="M5" s="4"/>
    </row>
    <row r="6" spans="1:14">
      <c r="A6" s="7"/>
      <c r="B6" s="15"/>
      <c r="C6" s="7"/>
      <c r="D6" s="7"/>
      <c r="E6" s="5"/>
      <c r="F6" s="12"/>
      <c r="G6" s="7"/>
      <c r="H6" s="7"/>
      <c r="I6" s="5"/>
      <c r="J6" s="5"/>
      <c r="K6" s="7"/>
      <c r="L6" s="4"/>
      <c r="M6" s="4"/>
    </row>
    <row r="7" spans="1:14">
      <c r="I7" s="3">
        <f>SUM(I2:I6)</f>
        <v>0</v>
      </c>
      <c r="J7" s="3">
        <f>SUM(J2:J6)</f>
        <v>132</v>
      </c>
      <c r="K7" s="70">
        <f>SUM(K3:K5)</f>
        <v>250</v>
      </c>
    </row>
    <row r="8" spans="1:14">
      <c r="J8" s="69">
        <f>I7+J7</f>
        <v>132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K1" sqref="K1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101</v>
      </c>
      <c r="L1" s="57" t="s">
        <v>10</v>
      </c>
      <c r="M1" s="57" t="s">
        <v>11</v>
      </c>
    </row>
    <row r="2" spans="1:13">
      <c r="A2" s="7"/>
      <c r="B2" s="15"/>
      <c r="C2" s="7"/>
      <c r="D2" s="7"/>
      <c r="E2" s="4"/>
      <c r="F2" s="12"/>
      <c r="G2" s="7"/>
      <c r="H2" s="7"/>
      <c r="I2" s="5"/>
      <c r="J2" s="5"/>
      <c r="K2" s="5"/>
      <c r="L2" s="4"/>
      <c r="M2" s="4"/>
    </row>
    <row r="3" spans="1:13">
      <c r="A3" s="7"/>
      <c r="B3" s="15"/>
      <c r="C3" s="7"/>
      <c r="D3" s="7"/>
      <c r="E3" s="5"/>
      <c r="F3" s="12"/>
      <c r="G3" s="7"/>
      <c r="H3" s="7"/>
      <c r="I3" s="5"/>
      <c r="J3" s="5"/>
      <c r="K3" s="5"/>
      <c r="L3" s="4"/>
      <c r="M3" s="4"/>
    </row>
    <row r="4" spans="1:13">
      <c r="I4" s="3">
        <f>SUM(I2:I3)</f>
        <v>0</v>
      </c>
      <c r="J4" s="3">
        <f>SUM(J2:J3)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K1" sqref="K1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102</v>
      </c>
      <c r="L1" s="57" t="s">
        <v>10</v>
      </c>
      <c r="M1" s="57" t="s">
        <v>11</v>
      </c>
    </row>
    <row r="2" spans="1:13">
      <c r="A2" s="7"/>
      <c r="B2" s="15"/>
      <c r="C2" s="7"/>
      <c r="D2" s="7"/>
      <c r="E2" s="4"/>
      <c r="F2" s="12"/>
      <c r="G2" s="7"/>
      <c r="H2" s="7"/>
      <c r="I2" s="5"/>
      <c r="J2" s="5"/>
      <c r="K2" s="5"/>
      <c r="L2" s="4"/>
      <c r="M2" s="4"/>
    </row>
    <row r="3" spans="1:13">
      <c r="A3" s="7"/>
      <c r="B3" s="15"/>
      <c r="C3" s="7"/>
      <c r="D3" s="7"/>
      <c r="E3" s="5"/>
      <c r="F3" s="12"/>
      <c r="G3" s="7"/>
      <c r="H3" s="7"/>
      <c r="I3" s="5"/>
      <c r="J3" s="5"/>
      <c r="K3" s="5"/>
      <c r="L3" s="4"/>
      <c r="M3" s="4"/>
    </row>
    <row r="4" spans="1:13">
      <c r="I4" s="3">
        <f>SUM(I2:I3)</f>
        <v>0</v>
      </c>
      <c r="J4" s="3">
        <f>SUM(J2:J3)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L2" sqref="L2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103</v>
      </c>
      <c r="L1" s="14" t="s">
        <v>10</v>
      </c>
      <c r="M1" s="14" t="s">
        <v>11</v>
      </c>
    </row>
    <row r="2" spans="1:13" s="2" customFormat="1">
      <c r="A2" s="75">
        <v>14000</v>
      </c>
      <c r="B2" s="77">
        <v>35854</v>
      </c>
      <c r="C2" s="8" t="s">
        <v>60</v>
      </c>
      <c r="D2" s="7">
        <v>1</v>
      </c>
      <c r="E2" s="5">
        <f t="shared" ref="E2:E3" si="0">D2/340.75</f>
        <v>2.93470286133529E-3</v>
      </c>
      <c r="F2" s="12">
        <v>42996</v>
      </c>
      <c r="G2" s="8">
        <v>573</v>
      </c>
      <c r="H2" s="8">
        <v>71</v>
      </c>
      <c r="I2" s="19">
        <v>636.77</v>
      </c>
      <c r="J2" s="44"/>
      <c r="K2" s="7">
        <v>979</v>
      </c>
      <c r="L2" s="4"/>
      <c r="M2" s="4"/>
    </row>
    <row r="3" spans="1:13" s="2" customFormat="1">
      <c r="A3" s="76"/>
      <c r="B3" s="78"/>
      <c r="C3" s="8" t="s">
        <v>0</v>
      </c>
      <c r="D3" s="8">
        <v>11655590</v>
      </c>
      <c r="E3" s="4">
        <f t="shared" si="0"/>
        <v>34205.693323550993</v>
      </c>
      <c r="F3" s="12">
        <v>42996</v>
      </c>
      <c r="G3" s="8">
        <v>573</v>
      </c>
      <c r="H3" s="8">
        <v>72</v>
      </c>
      <c r="I3" s="19"/>
      <c r="J3" s="44"/>
      <c r="K3" s="73"/>
      <c r="L3" s="4"/>
      <c r="M3" s="4"/>
    </row>
    <row r="4" spans="1:13">
      <c r="I4" s="11">
        <f t="shared" ref="I4:K4" si="1">SUM(I2:I3)</f>
        <v>636.77</v>
      </c>
      <c r="J4" s="11">
        <f t="shared" si="1"/>
        <v>0</v>
      </c>
      <c r="K4" s="70">
        <f t="shared" si="1"/>
        <v>979</v>
      </c>
    </row>
    <row r="6" spans="1:13" ht="15.75">
      <c r="A6" s="42"/>
      <c r="B6" s="42"/>
      <c r="C6" s="42"/>
      <c r="D6" s="42"/>
      <c r="E6" s="42"/>
      <c r="F6" s="42"/>
      <c r="G6" s="42"/>
      <c r="H6" s="42"/>
      <c r="I6" s="46" t="s">
        <v>78</v>
      </c>
      <c r="J6" s="45">
        <f>I4+J4</f>
        <v>636.77</v>
      </c>
    </row>
    <row r="7" spans="1:13" ht="18">
      <c r="A7" s="21"/>
      <c r="B7" s="18"/>
      <c r="C7" s="21"/>
      <c r="D7" s="21"/>
      <c r="E7" s="21"/>
      <c r="K7" s="53"/>
    </row>
  </sheetData>
  <mergeCells count="2">
    <mergeCell ref="A2:A3"/>
    <mergeCell ref="B2:B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L4" sqref="L4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27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104</v>
      </c>
      <c r="L1" s="14" t="s">
        <v>10</v>
      </c>
      <c r="M1" s="14" t="s">
        <v>11</v>
      </c>
    </row>
    <row r="2" spans="1:13" s="3" customFormat="1">
      <c r="A2" s="26">
        <v>12998</v>
      </c>
      <c r="B2" s="15">
        <v>35303</v>
      </c>
      <c r="C2" s="7" t="s">
        <v>48</v>
      </c>
      <c r="D2" s="7">
        <v>8100000</v>
      </c>
      <c r="E2" s="5">
        <f t="shared" ref="E2:E4" si="0">D2/340.75</f>
        <v>23771.093176815848</v>
      </c>
      <c r="F2" s="12">
        <v>43348</v>
      </c>
      <c r="G2" s="7">
        <v>585</v>
      </c>
      <c r="H2" s="7">
        <v>11</v>
      </c>
      <c r="I2" s="5">
        <v>323.86</v>
      </c>
      <c r="J2" s="44"/>
      <c r="K2" s="7">
        <v>464</v>
      </c>
      <c r="L2" s="12"/>
      <c r="M2" s="5"/>
    </row>
    <row r="3" spans="1:13" s="3" customFormat="1">
      <c r="A3" s="7">
        <v>13515</v>
      </c>
      <c r="B3" s="15">
        <v>35606</v>
      </c>
      <c r="C3" s="7" t="s">
        <v>14</v>
      </c>
      <c r="D3" s="7">
        <v>1600000</v>
      </c>
      <c r="E3" s="5">
        <f t="shared" si="0"/>
        <v>4695.5245781364638</v>
      </c>
      <c r="F3" s="12">
        <v>43110</v>
      </c>
      <c r="G3" s="7">
        <v>577</v>
      </c>
      <c r="H3" s="7">
        <v>19</v>
      </c>
      <c r="I3" s="5">
        <v>612.92999999999995</v>
      </c>
      <c r="J3" s="44"/>
      <c r="K3" s="7">
        <v>921</v>
      </c>
      <c r="L3" s="12" t="s">
        <v>30</v>
      </c>
      <c r="M3" s="12"/>
    </row>
    <row r="4" spans="1:13" s="2" customFormat="1">
      <c r="A4" s="7">
        <v>14197</v>
      </c>
      <c r="B4" s="16">
        <v>35992</v>
      </c>
      <c r="C4" s="8" t="s">
        <v>14</v>
      </c>
      <c r="D4" s="8">
        <v>1000000</v>
      </c>
      <c r="E4" s="4">
        <f t="shared" si="0"/>
        <v>2934.70286133529</v>
      </c>
      <c r="F4" s="12">
        <v>43458</v>
      </c>
      <c r="G4" s="7"/>
      <c r="H4" s="7"/>
      <c r="I4" s="4"/>
      <c r="J4" s="5">
        <v>200</v>
      </c>
      <c r="K4" s="7">
        <v>282</v>
      </c>
      <c r="L4" s="4"/>
      <c r="M4" s="4"/>
    </row>
    <row r="5" spans="1:13">
      <c r="I5" s="11">
        <f t="shared" ref="I5:K5" si="1">SUM(I2:I4)</f>
        <v>936.79</v>
      </c>
      <c r="J5" s="11">
        <f t="shared" si="1"/>
        <v>200</v>
      </c>
      <c r="K5" s="70">
        <f t="shared" si="1"/>
        <v>1667</v>
      </c>
    </row>
    <row r="7" spans="1:13" ht="15.75">
      <c r="A7" s="42"/>
      <c r="B7" s="42"/>
      <c r="C7" s="42"/>
      <c r="D7" s="42"/>
      <c r="E7" s="42"/>
      <c r="F7" s="42"/>
      <c r="G7" s="42"/>
      <c r="H7" s="42"/>
      <c r="I7" s="46" t="s">
        <v>78</v>
      </c>
      <c r="J7" s="45">
        <f>I5+J5</f>
        <v>1136.79</v>
      </c>
    </row>
    <row r="8" spans="1:13" ht="18">
      <c r="A8" s="21"/>
      <c r="B8" s="18"/>
      <c r="C8" s="21"/>
      <c r="D8" s="21"/>
      <c r="E8" s="21"/>
      <c r="K8" s="5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L33" sqref="L33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.7109375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105</v>
      </c>
      <c r="L1" s="14" t="s">
        <v>10</v>
      </c>
      <c r="M1" s="14" t="s">
        <v>11</v>
      </c>
    </row>
    <row r="2" spans="1:13" s="2" customFormat="1">
      <c r="A2" s="8">
        <v>12502</v>
      </c>
      <c r="B2" s="16">
        <v>35002</v>
      </c>
      <c r="C2" s="8" t="s">
        <v>14</v>
      </c>
      <c r="D2" s="8">
        <v>1700000</v>
      </c>
      <c r="E2" s="5">
        <f t="shared" ref="E2:E5" si="0">D2/340.75</f>
        <v>4988.9948642699928</v>
      </c>
      <c r="F2" s="12">
        <v>43672</v>
      </c>
      <c r="G2" s="8">
        <v>607</v>
      </c>
      <c r="H2" s="8">
        <v>68</v>
      </c>
      <c r="I2" s="4">
        <v>131.04</v>
      </c>
      <c r="J2" s="5"/>
      <c r="K2" s="7">
        <v>176</v>
      </c>
      <c r="L2" s="4" t="s">
        <v>53</v>
      </c>
      <c r="M2" s="4"/>
    </row>
    <row r="3" spans="1:13" s="3" customFormat="1">
      <c r="A3" s="7">
        <v>12987</v>
      </c>
      <c r="B3" s="15">
        <v>35302</v>
      </c>
      <c r="C3" s="35" t="s">
        <v>14</v>
      </c>
      <c r="D3" s="7">
        <v>1000000</v>
      </c>
      <c r="E3" s="5">
        <f t="shared" si="0"/>
        <v>2934.70286133529</v>
      </c>
      <c r="F3" s="12">
        <v>43726</v>
      </c>
      <c r="G3" s="7">
        <v>611</v>
      </c>
      <c r="H3" s="7">
        <v>8</v>
      </c>
      <c r="I3" s="5"/>
      <c r="J3" s="5">
        <v>70</v>
      </c>
      <c r="K3" s="7">
        <v>96</v>
      </c>
      <c r="L3" s="12"/>
      <c r="M3" s="5"/>
    </row>
    <row r="4" spans="1:13" s="3" customFormat="1">
      <c r="A4" s="7">
        <v>13735</v>
      </c>
      <c r="B4" s="15">
        <v>35713</v>
      </c>
      <c r="C4" s="7" t="s">
        <v>14</v>
      </c>
      <c r="D4" s="7">
        <v>67000</v>
      </c>
      <c r="E4" s="5">
        <f t="shared" si="0"/>
        <v>196.62509170946441</v>
      </c>
      <c r="F4" s="41">
        <v>43622</v>
      </c>
      <c r="G4" s="7">
        <v>604</v>
      </c>
      <c r="H4" s="7">
        <v>31</v>
      </c>
      <c r="I4" s="5"/>
      <c r="J4" s="5">
        <v>18</v>
      </c>
      <c r="K4" s="7">
        <v>24</v>
      </c>
      <c r="L4" s="5"/>
      <c r="M4" s="5"/>
    </row>
    <row r="5" spans="1:13" s="3" customFormat="1">
      <c r="A5" s="7">
        <v>13785</v>
      </c>
      <c r="B5" s="15">
        <v>35732</v>
      </c>
      <c r="C5" s="7" t="s">
        <v>14</v>
      </c>
      <c r="D5" s="7">
        <v>2000000</v>
      </c>
      <c r="E5" s="5">
        <f t="shared" si="0"/>
        <v>5869.40572267058</v>
      </c>
      <c r="F5" s="12">
        <v>43797</v>
      </c>
      <c r="G5" s="7">
        <v>616</v>
      </c>
      <c r="H5" s="7">
        <v>65</v>
      </c>
      <c r="I5" s="5">
        <v>246.53</v>
      </c>
      <c r="J5" s="44"/>
      <c r="K5" s="7">
        <v>323</v>
      </c>
      <c r="L5" s="5"/>
      <c r="M5" s="5"/>
    </row>
    <row r="6" spans="1:13" s="3" customFormat="1">
      <c r="A6" s="7">
        <v>13836</v>
      </c>
      <c r="B6" s="15">
        <v>35773</v>
      </c>
      <c r="C6" s="7" t="s">
        <v>48</v>
      </c>
      <c r="D6" s="7">
        <v>900000</v>
      </c>
      <c r="E6" s="5">
        <f t="shared" ref="E6:E10" si="1">D6/340.75</f>
        <v>2641.2325752017609</v>
      </c>
      <c r="F6" s="12">
        <v>43699</v>
      </c>
      <c r="G6" s="7">
        <v>609</v>
      </c>
      <c r="H6" s="7">
        <v>60</v>
      </c>
      <c r="I6" s="5"/>
      <c r="J6" s="5">
        <v>150</v>
      </c>
      <c r="K6" s="7">
        <v>200</v>
      </c>
      <c r="L6" s="5"/>
      <c r="M6" s="5"/>
    </row>
    <row r="7" spans="1:13" s="2" customFormat="1">
      <c r="A7" s="8">
        <v>13878</v>
      </c>
      <c r="B7" s="16">
        <v>35786</v>
      </c>
      <c r="C7" s="8" t="s">
        <v>2</v>
      </c>
      <c r="D7" s="8">
        <v>1</v>
      </c>
      <c r="E7" s="4">
        <f t="shared" si="1"/>
        <v>2.93470286133529E-3</v>
      </c>
      <c r="F7" s="12">
        <v>43684</v>
      </c>
      <c r="G7" s="8">
        <v>608</v>
      </c>
      <c r="H7" s="8" t="s">
        <v>56</v>
      </c>
      <c r="I7" s="5"/>
      <c r="J7" s="5">
        <v>25</v>
      </c>
      <c r="K7" s="7">
        <v>33</v>
      </c>
      <c r="L7" s="4"/>
      <c r="M7" s="4"/>
    </row>
    <row r="8" spans="1:13" s="2" customFormat="1">
      <c r="A8" s="8">
        <v>13879</v>
      </c>
      <c r="B8" s="16">
        <v>35786</v>
      </c>
      <c r="C8" s="8" t="s">
        <v>2</v>
      </c>
      <c r="D8" s="8">
        <v>1</v>
      </c>
      <c r="E8" s="4">
        <f t="shared" si="1"/>
        <v>2.93470286133529E-3</v>
      </c>
      <c r="F8" s="12">
        <v>43684</v>
      </c>
      <c r="G8" s="8">
        <v>608</v>
      </c>
      <c r="H8" s="8">
        <v>70</v>
      </c>
      <c r="I8" s="5"/>
      <c r="J8" s="5">
        <v>25</v>
      </c>
      <c r="K8" s="7">
        <v>33</v>
      </c>
      <c r="L8" s="4"/>
      <c r="M8" s="4"/>
    </row>
    <row r="9" spans="1:13" s="2" customFormat="1">
      <c r="A9" s="8">
        <v>13922</v>
      </c>
      <c r="B9" s="16">
        <v>35795</v>
      </c>
      <c r="C9" s="8" t="s">
        <v>58</v>
      </c>
      <c r="D9" s="8">
        <v>580000</v>
      </c>
      <c r="E9" s="4">
        <f t="shared" si="1"/>
        <v>1702.127659574468</v>
      </c>
      <c r="F9" s="12">
        <v>43679</v>
      </c>
      <c r="G9" s="8">
        <v>608</v>
      </c>
      <c r="H9" s="7" t="s">
        <v>54</v>
      </c>
      <c r="I9" s="5">
        <v>109.65</v>
      </c>
      <c r="J9" s="44"/>
      <c r="K9" s="7">
        <v>146</v>
      </c>
      <c r="L9" s="4"/>
      <c r="M9" s="4"/>
    </row>
    <row r="10" spans="1:13" s="2" customFormat="1">
      <c r="A10" s="8">
        <v>13923</v>
      </c>
      <c r="B10" s="16">
        <v>35795</v>
      </c>
      <c r="C10" s="8" t="s">
        <v>0</v>
      </c>
      <c r="D10" s="8">
        <v>2300000</v>
      </c>
      <c r="E10" s="4">
        <f t="shared" si="1"/>
        <v>6749.8165810711662</v>
      </c>
      <c r="F10" s="12">
        <v>43679</v>
      </c>
      <c r="G10" s="8">
        <v>608</v>
      </c>
      <c r="H10" s="8">
        <v>6</v>
      </c>
      <c r="I10" s="5">
        <v>289.14</v>
      </c>
      <c r="J10" s="44"/>
      <c r="K10" s="7">
        <v>385</v>
      </c>
      <c r="L10" s="4"/>
      <c r="M10" s="4"/>
    </row>
    <row r="11" spans="1:13">
      <c r="I11" s="11">
        <f t="shared" ref="I11:K11" si="2">SUM(I2:I10)</f>
        <v>776.36</v>
      </c>
      <c r="J11" s="11">
        <f t="shared" si="2"/>
        <v>288</v>
      </c>
      <c r="K11" s="70">
        <f t="shared" si="2"/>
        <v>1416</v>
      </c>
    </row>
    <row r="13" spans="1:13" ht="15.75">
      <c r="A13" s="42"/>
      <c r="B13" s="42"/>
      <c r="C13" s="42"/>
      <c r="D13" s="42"/>
      <c r="E13" s="42"/>
      <c r="F13" s="42"/>
      <c r="G13" s="42"/>
      <c r="H13" s="42"/>
      <c r="I13" s="46" t="s">
        <v>78</v>
      </c>
      <c r="J13" s="45">
        <f>I11+J11</f>
        <v>1064.3600000000001</v>
      </c>
    </row>
    <row r="14" spans="1:13" ht="18">
      <c r="A14" s="21"/>
      <c r="B14" s="18"/>
      <c r="C14" s="21"/>
      <c r="D14" s="21"/>
      <c r="E14" s="21"/>
      <c r="K14" s="5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I31" sqref="I31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4.2851562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.7109375" style="3" customWidth="1"/>
    <col min="12" max="12" width="15.42578125" style="2" bestFit="1" customWidth="1"/>
    <col min="13" max="13" width="17.57031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4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106</v>
      </c>
      <c r="L1" s="14" t="s">
        <v>10</v>
      </c>
      <c r="M1" s="14" t="s">
        <v>11</v>
      </c>
    </row>
    <row r="2" spans="1:14" s="3" customFormat="1">
      <c r="A2" s="7">
        <v>13254</v>
      </c>
      <c r="B2" s="15">
        <v>35471</v>
      </c>
      <c r="C2" s="7" t="s">
        <v>1</v>
      </c>
      <c r="D2" s="7">
        <v>3700000</v>
      </c>
      <c r="E2" s="5">
        <f t="shared" ref="E2:E11" si="0">D2/340.75</f>
        <v>10858.400586940572</v>
      </c>
      <c r="F2" s="12">
        <v>44034</v>
      </c>
      <c r="G2" s="7">
        <v>626</v>
      </c>
      <c r="H2" s="7">
        <v>79</v>
      </c>
      <c r="I2" s="5">
        <v>375.78</v>
      </c>
      <c r="J2" s="44"/>
      <c r="K2" s="7">
        <v>482</v>
      </c>
      <c r="L2" s="12"/>
      <c r="M2" s="5"/>
    </row>
    <row r="3" spans="1:14" s="3" customFormat="1">
      <c r="A3" s="7">
        <v>13473</v>
      </c>
      <c r="B3" s="15">
        <v>35618</v>
      </c>
      <c r="C3" s="7" t="s">
        <v>0</v>
      </c>
      <c r="D3" s="7">
        <v>456775</v>
      </c>
      <c r="E3" s="5">
        <f t="shared" si="0"/>
        <v>1340.498899486427</v>
      </c>
      <c r="F3" s="12">
        <v>43976</v>
      </c>
      <c r="G3" s="7">
        <v>624</v>
      </c>
      <c r="H3" s="7">
        <v>23</v>
      </c>
      <c r="I3" s="19">
        <v>115.76</v>
      </c>
      <c r="J3" s="44"/>
      <c r="K3" s="7">
        <v>147</v>
      </c>
      <c r="L3" s="12" t="s">
        <v>69</v>
      </c>
      <c r="M3" s="5" t="s">
        <v>70</v>
      </c>
      <c r="N3" s="29" t="s">
        <v>12</v>
      </c>
    </row>
    <row r="4" spans="1:14" s="3" customFormat="1">
      <c r="A4" s="7">
        <v>13513</v>
      </c>
      <c r="B4" s="15">
        <v>35635</v>
      </c>
      <c r="C4" s="7" t="s">
        <v>0</v>
      </c>
      <c r="D4" s="7">
        <v>437500</v>
      </c>
      <c r="E4" s="5">
        <f t="shared" si="0"/>
        <v>1283.9325018341892</v>
      </c>
      <c r="F4" s="12">
        <v>43846</v>
      </c>
      <c r="G4" s="7">
        <v>619</v>
      </c>
      <c r="H4" s="7">
        <v>99</v>
      </c>
      <c r="I4" s="19">
        <v>89.01</v>
      </c>
      <c r="J4" s="44"/>
      <c r="K4" s="7">
        <v>116</v>
      </c>
      <c r="L4" s="12"/>
      <c r="M4" s="12"/>
    </row>
    <row r="5" spans="1:14" s="3" customFormat="1">
      <c r="A5" s="7">
        <v>13587</v>
      </c>
      <c r="B5" s="15">
        <v>35667</v>
      </c>
      <c r="C5" s="7" t="s">
        <v>14</v>
      </c>
      <c r="D5" s="7">
        <v>700000</v>
      </c>
      <c r="E5" s="5">
        <f t="shared" si="0"/>
        <v>2054.2920029347029</v>
      </c>
      <c r="F5" s="12">
        <v>44062</v>
      </c>
      <c r="G5" s="7">
        <v>628</v>
      </c>
      <c r="H5" s="7">
        <v>18</v>
      </c>
      <c r="I5" s="5">
        <v>171.08</v>
      </c>
      <c r="J5" s="51"/>
      <c r="K5" s="7">
        <v>213</v>
      </c>
      <c r="L5" s="5"/>
      <c r="M5" s="12"/>
    </row>
    <row r="6" spans="1:14" s="3" customFormat="1">
      <c r="A6" s="7">
        <v>13717</v>
      </c>
      <c r="B6" s="15">
        <v>35705</v>
      </c>
      <c r="C6" s="7" t="s">
        <v>0</v>
      </c>
      <c r="D6" s="7">
        <v>300000</v>
      </c>
      <c r="E6" s="5">
        <f t="shared" si="0"/>
        <v>880.4108584005869</v>
      </c>
      <c r="F6" s="12">
        <v>43903</v>
      </c>
      <c r="G6" s="7">
        <v>622</v>
      </c>
      <c r="H6" s="7">
        <v>96</v>
      </c>
      <c r="I6" s="5">
        <v>34.479999999999997</v>
      </c>
      <c r="J6" s="44"/>
      <c r="K6" s="7">
        <v>44</v>
      </c>
      <c r="L6" s="5"/>
      <c r="M6" s="5"/>
    </row>
    <row r="7" spans="1:14" s="3" customFormat="1">
      <c r="A7" s="7">
        <v>13718</v>
      </c>
      <c r="B7" s="15">
        <v>35705</v>
      </c>
      <c r="C7" s="7" t="s">
        <v>1</v>
      </c>
      <c r="D7" s="7">
        <v>300000</v>
      </c>
      <c r="E7" s="5">
        <f t="shared" si="0"/>
        <v>880.4108584005869</v>
      </c>
      <c r="F7" s="12">
        <v>44007</v>
      </c>
      <c r="G7" s="7">
        <v>695</v>
      </c>
      <c r="H7" s="7">
        <v>77</v>
      </c>
      <c r="I7" s="5"/>
      <c r="J7" s="5">
        <v>60</v>
      </c>
      <c r="K7" s="7">
        <v>76</v>
      </c>
      <c r="L7" s="5"/>
      <c r="M7" s="5"/>
    </row>
    <row r="8" spans="1:14" s="2" customFormat="1">
      <c r="A8" s="7">
        <v>13901</v>
      </c>
      <c r="B8" s="16">
        <v>35791</v>
      </c>
      <c r="C8" s="8" t="s">
        <v>79</v>
      </c>
      <c r="D8" s="8">
        <v>1</v>
      </c>
      <c r="E8" s="5">
        <f t="shared" si="0"/>
        <v>2.93470286133529E-3</v>
      </c>
      <c r="F8" s="12">
        <v>43983</v>
      </c>
      <c r="G8" s="8">
        <v>624</v>
      </c>
      <c r="H8" s="8">
        <v>68</v>
      </c>
      <c r="I8" s="5">
        <v>16.739999999999998</v>
      </c>
      <c r="J8" s="44"/>
      <c r="K8" s="7">
        <v>21</v>
      </c>
      <c r="L8" s="4"/>
      <c r="M8" s="4"/>
    </row>
    <row r="9" spans="1:14" s="2" customFormat="1">
      <c r="A9" s="7">
        <v>13902</v>
      </c>
      <c r="B9" s="16">
        <v>35791</v>
      </c>
      <c r="C9" s="8" t="s">
        <v>0</v>
      </c>
      <c r="D9" s="8">
        <v>500000</v>
      </c>
      <c r="E9" s="5">
        <f t="shared" si="0"/>
        <v>1467.351430667645</v>
      </c>
      <c r="F9" s="12">
        <v>43976</v>
      </c>
      <c r="G9" s="8">
        <v>624</v>
      </c>
      <c r="H9" s="8">
        <v>24</v>
      </c>
      <c r="I9" s="19"/>
      <c r="J9" s="44"/>
      <c r="K9" s="73"/>
      <c r="L9" s="4"/>
      <c r="M9" s="4" t="s">
        <v>73</v>
      </c>
    </row>
    <row r="10" spans="1:14" s="2" customFormat="1">
      <c r="A10" s="8">
        <v>13903</v>
      </c>
      <c r="B10" s="16">
        <v>35791</v>
      </c>
      <c r="C10" s="8" t="s">
        <v>0</v>
      </c>
      <c r="D10" s="8">
        <v>200000</v>
      </c>
      <c r="E10" s="5">
        <f t="shared" si="0"/>
        <v>586.94057226705797</v>
      </c>
      <c r="F10" s="12">
        <v>43976</v>
      </c>
      <c r="G10" s="8">
        <v>624</v>
      </c>
      <c r="H10" s="8">
        <v>25</v>
      </c>
      <c r="I10" s="19"/>
      <c r="J10" s="44"/>
      <c r="K10" s="73"/>
      <c r="L10" s="4"/>
      <c r="M10" s="4" t="s">
        <v>74</v>
      </c>
    </row>
    <row r="11" spans="1:14">
      <c r="A11" s="8">
        <v>14280</v>
      </c>
      <c r="B11" s="16">
        <v>36026</v>
      </c>
      <c r="C11" s="8" t="s">
        <v>14</v>
      </c>
      <c r="D11" s="8">
        <v>2500000</v>
      </c>
      <c r="E11" s="5">
        <f t="shared" si="0"/>
        <v>7336.7571533382243</v>
      </c>
      <c r="F11" s="12">
        <v>44177</v>
      </c>
      <c r="G11" s="8">
        <v>652</v>
      </c>
      <c r="H11" s="8">
        <v>9</v>
      </c>
      <c r="I11" s="5">
        <v>175.36</v>
      </c>
      <c r="J11" s="51"/>
      <c r="K11" s="7">
        <v>213</v>
      </c>
      <c r="L11" s="4"/>
      <c r="M11" s="4"/>
    </row>
    <row r="12" spans="1:14">
      <c r="I12" s="11">
        <f t="shared" ref="I12:K12" si="1">SUM(I2:I11)</f>
        <v>978.21</v>
      </c>
      <c r="J12" s="11">
        <f t="shared" si="1"/>
        <v>60</v>
      </c>
      <c r="K12" s="70">
        <f t="shared" si="1"/>
        <v>1312</v>
      </c>
    </row>
    <row r="14" spans="1:14" ht="15.75">
      <c r="A14" s="42"/>
      <c r="B14" s="42"/>
      <c r="C14" s="42"/>
      <c r="D14" s="42"/>
      <c r="E14" s="42"/>
      <c r="F14" s="42"/>
      <c r="G14" s="42"/>
      <c r="H14" s="42"/>
      <c r="I14" s="46" t="s">
        <v>78</v>
      </c>
      <c r="J14" s="45">
        <f>I12+J12</f>
        <v>1038.21</v>
      </c>
      <c r="K14" s="46"/>
    </row>
    <row r="15" spans="1:14" ht="18">
      <c r="A15" s="21"/>
      <c r="B15" s="18"/>
      <c r="C15" s="21"/>
      <c r="D15" s="21"/>
      <c r="E15" s="21"/>
      <c r="K15" s="5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I38" sqref="I38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4.85546875" style="3" customWidth="1"/>
    <col min="12" max="12" width="41" style="2" bestFit="1" customWidth="1"/>
    <col min="13" max="13" width="63.57031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107</v>
      </c>
      <c r="L1" s="14" t="s">
        <v>10</v>
      </c>
      <c r="M1" s="14" t="s">
        <v>11</v>
      </c>
    </row>
    <row r="2" spans="1:13" s="3" customFormat="1">
      <c r="A2" s="7">
        <v>13377</v>
      </c>
      <c r="B2" s="15">
        <v>35562</v>
      </c>
      <c r="C2" s="7" t="s">
        <v>2</v>
      </c>
      <c r="D2" s="7">
        <v>1</v>
      </c>
      <c r="E2" s="5">
        <f t="shared" ref="E2:E5" si="0">D2/340.75</f>
        <v>2.93470286133529E-3</v>
      </c>
      <c r="F2" s="12">
        <v>44323</v>
      </c>
      <c r="G2" s="7">
        <v>638</v>
      </c>
      <c r="H2" s="7">
        <v>52</v>
      </c>
      <c r="I2" s="19">
        <v>135.4</v>
      </c>
      <c r="J2" s="44"/>
      <c r="K2" s="7">
        <v>159</v>
      </c>
      <c r="L2" s="12" t="s">
        <v>66</v>
      </c>
      <c r="M2" s="5"/>
    </row>
    <row r="3" spans="1:13" s="3" customFormat="1">
      <c r="A3" s="7">
        <v>13378</v>
      </c>
      <c r="B3" s="15">
        <v>35562</v>
      </c>
      <c r="C3" s="7" t="s">
        <v>2</v>
      </c>
      <c r="D3" s="7">
        <v>1</v>
      </c>
      <c r="E3" s="5">
        <f t="shared" si="0"/>
        <v>2.93470286133529E-3</v>
      </c>
      <c r="F3" s="12">
        <v>44323</v>
      </c>
      <c r="G3" s="7">
        <v>638</v>
      </c>
      <c r="H3" s="7" t="s">
        <v>65</v>
      </c>
      <c r="I3" s="19"/>
      <c r="J3" s="44"/>
      <c r="K3" s="73"/>
      <c r="L3" s="12" t="s">
        <v>67</v>
      </c>
      <c r="M3" s="5"/>
    </row>
    <row r="4" spans="1:13" s="3" customFormat="1">
      <c r="A4" s="7">
        <v>13379</v>
      </c>
      <c r="B4" s="15">
        <v>35562</v>
      </c>
      <c r="C4" s="7" t="s">
        <v>1</v>
      </c>
      <c r="D4" s="7">
        <v>1101000</v>
      </c>
      <c r="E4" s="5">
        <f t="shared" si="0"/>
        <v>3231.1078503301542</v>
      </c>
      <c r="F4" s="12">
        <v>44323</v>
      </c>
      <c r="G4" s="7">
        <v>638</v>
      </c>
      <c r="H4" s="7">
        <v>55</v>
      </c>
      <c r="I4" s="19"/>
      <c r="J4" s="44"/>
      <c r="K4" s="73"/>
      <c r="L4" s="12" t="s">
        <v>68</v>
      </c>
      <c r="M4" s="5"/>
    </row>
    <row r="5" spans="1:13" s="3" customFormat="1">
      <c r="A5" s="7">
        <v>13624</v>
      </c>
      <c r="B5" s="15">
        <v>35672</v>
      </c>
      <c r="C5" s="7" t="s">
        <v>0</v>
      </c>
      <c r="D5" s="7">
        <v>625000</v>
      </c>
      <c r="E5" s="5">
        <f t="shared" si="0"/>
        <v>1834.1892883345561</v>
      </c>
      <c r="F5" s="12">
        <v>44260</v>
      </c>
      <c r="G5" s="7">
        <v>636</v>
      </c>
      <c r="H5" s="7">
        <v>50</v>
      </c>
      <c r="I5" s="5">
        <v>127.77</v>
      </c>
      <c r="J5" s="44"/>
      <c r="K5" s="7">
        <v>152</v>
      </c>
      <c r="L5" s="5"/>
      <c r="M5" s="5"/>
    </row>
    <row r="6" spans="1:13">
      <c r="I6" s="11">
        <f t="shared" ref="I6:K6" si="1">SUM(I2:I5)</f>
        <v>263.17</v>
      </c>
      <c r="J6" s="11">
        <f t="shared" si="1"/>
        <v>0</v>
      </c>
      <c r="K6" s="70">
        <f t="shared" si="1"/>
        <v>311</v>
      </c>
    </row>
    <row r="8" spans="1:13" ht="15.75">
      <c r="A8" s="42"/>
      <c r="B8" s="42"/>
      <c r="C8" s="42"/>
      <c r="D8" s="42"/>
      <c r="E8" s="42"/>
      <c r="F8" s="42"/>
      <c r="G8" s="42"/>
      <c r="H8" s="42"/>
      <c r="I8" s="46" t="s">
        <v>78</v>
      </c>
      <c r="J8" s="45">
        <f>I6+J6</f>
        <v>263.17</v>
      </c>
      <c r="K8" s="43"/>
    </row>
    <row r="9" spans="1:13" ht="18">
      <c r="A9" s="21"/>
      <c r="B9" s="18"/>
      <c r="C9" s="21"/>
      <c r="D9" s="21"/>
      <c r="E9" s="21"/>
      <c r="K9" s="5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J25" sqref="J25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108</v>
      </c>
      <c r="L1" s="57" t="s">
        <v>10</v>
      </c>
      <c r="M1" s="57" t="s">
        <v>11</v>
      </c>
    </row>
    <row r="2" spans="1:13">
      <c r="A2" s="7"/>
      <c r="B2" s="15"/>
      <c r="C2" s="7"/>
      <c r="D2" s="7"/>
      <c r="E2" s="4"/>
      <c r="F2" s="12"/>
      <c r="G2" s="7"/>
      <c r="H2" s="7"/>
      <c r="I2" s="5"/>
      <c r="J2" s="5"/>
      <c r="K2" s="5"/>
      <c r="L2" s="4"/>
      <c r="M2" s="4"/>
    </row>
    <row r="3" spans="1:13">
      <c r="A3" s="7"/>
      <c r="B3" s="15"/>
      <c r="C3" s="7"/>
      <c r="D3" s="7"/>
      <c r="E3" s="5"/>
      <c r="F3" s="12"/>
      <c r="G3" s="7"/>
      <c r="H3" s="7"/>
      <c r="I3" s="5"/>
      <c r="J3" s="5"/>
      <c r="K3" s="5"/>
      <c r="L3" s="4"/>
      <c r="M3" s="4"/>
    </row>
    <row r="4" spans="1:13">
      <c r="I4" s="3">
        <f>SUM(I2:I3)</f>
        <v>0</v>
      </c>
      <c r="J4" s="3">
        <f>SUM(J2:J3)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I25" sqref="I25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109</v>
      </c>
      <c r="L1" s="57" t="s">
        <v>10</v>
      </c>
      <c r="M1" s="57" t="s">
        <v>11</v>
      </c>
    </row>
    <row r="2" spans="1:13">
      <c r="A2" s="7"/>
      <c r="B2" s="15"/>
      <c r="C2" s="7"/>
      <c r="D2" s="7"/>
      <c r="E2" s="4"/>
      <c r="F2" s="12"/>
      <c r="G2" s="7"/>
      <c r="H2" s="7"/>
      <c r="I2" s="5"/>
      <c r="J2" s="5"/>
      <c r="K2" s="5"/>
      <c r="L2" s="4"/>
      <c r="M2" s="4"/>
    </row>
    <row r="3" spans="1:13">
      <c r="A3" s="7"/>
      <c r="B3" s="15"/>
      <c r="C3" s="7"/>
      <c r="D3" s="7"/>
      <c r="E3" s="5"/>
      <c r="F3" s="12"/>
      <c r="G3" s="7"/>
      <c r="H3" s="7"/>
      <c r="I3" s="5"/>
      <c r="J3" s="5"/>
      <c r="K3" s="5"/>
      <c r="L3" s="4"/>
      <c r="M3" s="4"/>
    </row>
    <row r="4" spans="1:13">
      <c r="I4" s="3">
        <f>SUM(I2:I3)</f>
        <v>0</v>
      </c>
      <c r="J4" s="3">
        <f>SUM(J2:J3)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D33" sqref="D33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10" style="13" bestFit="1" customWidth="1"/>
    <col min="4" max="4" width="18" style="3" bestFit="1" customWidth="1"/>
    <col min="5" max="5" width="10.28515625" style="6" bestFit="1" customWidth="1"/>
    <col min="6" max="125" width="9.140625" style="6"/>
    <col min="126" max="126" width="9" style="6" bestFit="1" customWidth="1"/>
    <col min="127" max="127" width="9.85546875" style="6" bestFit="1" customWidth="1"/>
    <col min="128" max="128" width="9.140625" style="6" bestFit="1" customWidth="1"/>
    <col min="129" max="129" width="16" style="6" bestFit="1" customWidth="1"/>
    <col min="130" max="130" width="9" style="6" bestFit="1" customWidth="1"/>
    <col min="131" max="131" width="7.85546875" style="6" bestFit="1" customWidth="1"/>
    <col min="132" max="132" width="11.7109375" style="6" bestFit="1" customWidth="1"/>
    <col min="133" max="133" width="14.28515625" style="6" customWidth="1"/>
    <col min="134" max="134" width="11.7109375" style="6" bestFit="1" customWidth="1"/>
    <col min="135" max="135" width="14.140625" style="6" bestFit="1" customWidth="1"/>
    <col min="136" max="136" width="16.7109375" style="6" customWidth="1"/>
    <col min="137" max="137" width="16.5703125" style="6" customWidth="1"/>
    <col min="138" max="139" width="7.85546875" style="6" bestFit="1" customWidth="1"/>
    <col min="140" max="140" width="8" style="6" bestFit="1" customWidth="1"/>
    <col min="141" max="142" width="7.85546875" style="6" bestFit="1" customWidth="1"/>
    <col min="143" max="143" width="9.7109375" style="6" customWidth="1"/>
    <col min="144" max="144" width="12.85546875" style="6" customWidth="1"/>
    <col min="145" max="381" width="9.140625" style="6"/>
    <col min="382" max="382" width="9" style="6" bestFit="1" customWidth="1"/>
    <col min="383" max="383" width="9.85546875" style="6" bestFit="1" customWidth="1"/>
    <col min="384" max="384" width="9.140625" style="6" bestFit="1" customWidth="1"/>
    <col min="385" max="385" width="16" style="6" bestFit="1" customWidth="1"/>
    <col min="386" max="386" width="9" style="6" bestFit="1" customWidth="1"/>
    <col min="387" max="387" width="7.85546875" style="6" bestFit="1" customWidth="1"/>
    <col min="388" max="388" width="11.7109375" style="6" bestFit="1" customWidth="1"/>
    <col min="389" max="389" width="14.28515625" style="6" customWidth="1"/>
    <col min="390" max="390" width="11.7109375" style="6" bestFit="1" customWidth="1"/>
    <col min="391" max="391" width="14.140625" style="6" bestFit="1" customWidth="1"/>
    <col min="392" max="392" width="16.7109375" style="6" customWidth="1"/>
    <col min="393" max="393" width="16.5703125" style="6" customWidth="1"/>
    <col min="394" max="395" width="7.85546875" style="6" bestFit="1" customWidth="1"/>
    <col min="396" max="396" width="8" style="6" bestFit="1" customWidth="1"/>
    <col min="397" max="398" width="7.85546875" style="6" bestFit="1" customWidth="1"/>
    <col min="399" max="399" width="9.7109375" style="6" customWidth="1"/>
    <col min="400" max="400" width="12.85546875" style="6" customWidth="1"/>
    <col min="401" max="637" width="9.140625" style="6"/>
    <col min="638" max="638" width="9" style="6" bestFit="1" customWidth="1"/>
    <col min="639" max="639" width="9.85546875" style="6" bestFit="1" customWidth="1"/>
    <col min="640" max="640" width="9.140625" style="6" bestFit="1" customWidth="1"/>
    <col min="641" max="641" width="16" style="6" bestFit="1" customWidth="1"/>
    <col min="642" max="642" width="9" style="6" bestFit="1" customWidth="1"/>
    <col min="643" max="643" width="7.85546875" style="6" bestFit="1" customWidth="1"/>
    <col min="644" max="644" width="11.7109375" style="6" bestFit="1" customWidth="1"/>
    <col min="645" max="645" width="14.28515625" style="6" customWidth="1"/>
    <col min="646" max="646" width="11.7109375" style="6" bestFit="1" customWidth="1"/>
    <col min="647" max="647" width="14.140625" style="6" bestFit="1" customWidth="1"/>
    <col min="648" max="648" width="16.7109375" style="6" customWidth="1"/>
    <col min="649" max="649" width="16.5703125" style="6" customWidth="1"/>
    <col min="650" max="651" width="7.85546875" style="6" bestFit="1" customWidth="1"/>
    <col min="652" max="652" width="8" style="6" bestFit="1" customWidth="1"/>
    <col min="653" max="654" width="7.85546875" style="6" bestFit="1" customWidth="1"/>
    <col min="655" max="655" width="9.7109375" style="6" customWidth="1"/>
    <col min="656" max="656" width="12.85546875" style="6" customWidth="1"/>
    <col min="657" max="893" width="9.140625" style="6"/>
    <col min="894" max="894" width="9" style="6" bestFit="1" customWidth="1"/>
    <col min="895" max="895" width="9.85546875" style="6" bestFit="1" customWidth="1"/>
    <col min="896" max="896" width="9.140625" style="6" bestFit="1" customWidth="1"/>
    <col min="897" max="897" width="16" style="6" bestFit="1" customWidth="1"/>
    <col min="898" max="898" width="9" style="6" bestFit="1" customWidth="1"/>
    <col min="899" max="899" width="7.85546875" style="6" bestFit="1" customWidth="1"/>
    <col min="900" max="900" width="11.7109375" style="6" bestFit="1" customWidth="1"/>
    <col min="901" max="901" width="14.28515625" style="6" customWidth="1"/>
    <col min="902" max="902" width="11.7109375" style="6" bestFit="1" customWidth="1"/>
    <col min="903" max="903" width="14.140625" style="6" bestFit="1" customWidth="1"/>
    <col min="904" max="904" width="16.7109375" style="6" customWidth="1"/>
    <col min="905" max="905" width="16.5703125" style="6" customWidth="1"/>
    <col min="906" max="907" width="7.85546875" style="6" bestFit="1" customWidth="1"/>
    <col min="908" max="908" width="8" style="6" bestFit="1" customWidth="1"/>
    <col min="909" max="910" width="7.85546875" style="6" bestFit="1" customWidth="1"/>
    <col min="911" max="911" width="9.7109375" style="6" customWidth="1"/>
    <col min="912" max="912" width="12.85546875" style="6" customWidth="1"/>
    <col min="913" max="1149" width="9.140625" style="6"/>
    <col min="1150" max="1150" width="9" style="6" bestFit="1" customWidth="1"/>
    <col min="1151" max="1151" width="9.85546875" style="6" bestFit="1" customWidth="1"/>
    <col min="1152" max="1152" width="9.140625" style="6" bestFit="1" customWidth="1"/>
    <col min="1153" max="1153" width="16" style="6" bestFit="1" customWidth="1"/>
    <col min="1154" max="1154" width="9" style="6" bestFit="1" customWidth="1"/>
    <col min="1155" max="1155" width="7.85546875" style="6" bestFit="1" customWidth="1"/>
    <col min="1156" max="1156" width="11.7109375" style="6" bestFit="1" customWidth="1"/>
    <col min="1157" max="1157" width="14.28515625" style="6" customWidth="1"/>
    <col min="1158" max="1158" width="11.7109375" style="6" bestFit="1" customWidth="1"/>
    <col min="1159" max="1159" width="14.140625" style="6" bestFit="1" customWidth="1"/>
    <col min="1160" max="1160" width="16.7109375" style="6" customWidth="1"/>
    <col min="1161" max="1161" width="16.5703125" style="6" customWidth="1"/>
    <col min="1162" max="1163" width="7.85546875" style="6" bestFit="1" customWidth="1"/>
    <col min="1164" max="1164" width="8" style="6" bestFit="1" customWidth="1"/>
    <col min="1165" max="1166" width="7.85546875" style="6" bestFit="1" customWidth="1"/>
    <col min="1167" max="1167" width="9.7109375" style="6" customWidth="1"/>
    <col min="1168" max="1168" width="12.85546875" style="6" customWidth="1"/>
    <col min="1169" max="1405" width="9.140625" style="6"/>
    <col min="1406" max="1406" width="9" style="6" bestFit="1" customWidth="1"/>
    <col min="1407" max="1407" width="9.85546875" style="6" bestFit="1" customWidth="1"/>
    <col min="1408" max="1408" width="9.140625" style="6" bestFit="1" customWidth="1"/>
    <col min="1409" max="1409" width="16" style="6" bestFit="1" customWidth="1"/>
    <col min="1410" max="1410" width="9" style="6" bestFit="1" customWidth="1"/>
    <col min="1411" max="1411" width="7.85546875" style="6" bestFit="1" customWidth="1"/>
    <col min="1412" max="1412" width="11.7109375" style="6" bestFit="1" customWidth="1"/>
    <col min="1413" max="1413" width="14.28515625" style="6" customWidth="1"/>
    <col min="1414" max="1414" width="11.7109375" style="6" bestFit="1" customWidth="1"/>
    <col min="1415" max="1415" width="14.140625" style="6" bestFit="1" customWidth="1"/>
    <col min="1416" max="1416" width="16.7109375" style="6" customWidth="1"/>
    <col min="1417" max="1417" width="16.5703125" style="6" customWidth="1"/>
    <col min="1418" max="1419" width="7.85546875" style="6" bestFit="1" customWidth="1"/>
    <col min="1420" max="1420" width="8" style="6" bestFit="1" customWidth="1"/>
    <col min="1421" max="1422" width="7.85546875" style="6" bestFit="1" customWidth="1"/>
    <col min="1423" max="1423" width="9.7109375" style="6" customWidth="1"/>
    <col min="1424" max="1424" width="12.85546875" style="6" customWidth="1"/>
    <col min="1425" max="1661" width="9.140625" style="6"/>
    <col min="1662" max="1662" width="9" style="6" bestFit="1" customWidth="1"/>
    <col min="1663" max="1663" width="9.85546875" style="6" bestFit="1" customWidth="1"/>
    <col min="1664" max="1664" width="9.140625" style="6" bestFit="1" customWidth="1"/>
    <col min="1665" max="1665" width="16" style="6" bestFit="1" customWidth="1"/>
    <col min="1666" max="1666" width="9" style="6" bestFit="1" customWidth="1"/>
    <col min="1667" max="1667" width="7.85546875" style="6" bestFit="1" customWidth="1"/>
    <col min="1668" max="1668" width="11.7109375" style="6" bestFit="1" customWidth="1"/>
    <col min="1669" max="1669" width="14.28515625" style="6" customWidth="1"/>
    <col min="1670" max="1670" width="11.7109375" style="6" bestFit="1" customWidth="1"/>
    <col min="1671" max="1671" width="14.140625" style="6" bestFit="1" customWidth="1"/>
    <col min="1672" max="1672" width="16.7109375" style="6" customWidth="1"/>
    <col min="1673" max="1673" width="16.5703125" style="6" customWidth="1"/>
    <col min="1674" max="1675" width="7.85546875" style="6" bestFit="1" customWidth="1"/>
    <col min="1676" max="1676" width="8" style="6" bestFit="1" customWidth="1"/>
    <col min="1677" max="1678" width="7.85546875" style="6" bestFit="1" customWidth="1"/>
    <col min="1679" max="1679" width="9.7109375" style="6" customWidth="1"/>
    <col min="1680" max="1680" width="12.85546875" style="6" customWidth="1"/>
    <col min="1681" max="1917" width="9.140625" style="6"/>
    <col min="1918" max="1918" width="9" style="6" bestFit="1" customWidth="1"/>
    <col min="1919" max="1919" width="9.85546875" style="6" bestFit="1" customWidth="1"/>
    <col min="1920" max="1920" width="9.140625" style="6" bestFit="1" customWidth="1"/>
    <col min="1921" max="1921" width="16" style="6" bestFit="1" customWidth="1"/>
    <col min="1922" max="1922" width="9" style="6" bestFit="1" customWidth="1"/>
    <col min="1923" max="1923" width="7.85546875" style="6" bestFit="1" customWidth="1"/>
    <col min="1924" max="1924" width="11.7109375" style="6" bestFit="1" customWidth="1"/>
    <col min="1925" max="1925" width="14.28515625" style="6" customWidth="1"/>
    <col min="1926" max="1926" width="11.7109375" style="6" bestFit="1" customWidth="1"/>
    <col min="1927" max="1927" width="14.140625" style="6" bestFit="1" customWidth="1"/>
    <col min="1928" max="1928" width="16.7109375" style="6" customWidth="1"/>
    <col min="1929" max="1929" width="16.5703125" style="6" customWidth="1"/>
    <col min="1930" max="1931" width="7.85546875" style="6" bestFit="1" customWidth="1"/>
    <col min="1932" max="1932" width="8" style="6" bestFit="1" customWidth="1"/>
    <col min="1933" max="1934" width="7.85546875" style="6" bestFit="1" customWidth="1"/>
    <col min="1935" max="1935" width="9.7109375" style="6" customWidth="1"/>
    <col min="1936" max="1936" width="12.85546875" style="6" customWidth="1"/>
    <col min="1937" max="2173" width="9.140625" style="6"/>
    <col min="2174" max="2174" width="9" style="6" bestFit="1" customWidth="1"/>
    <col min="2175" max="2175" width="9.85546875" style="6" bestFit="1" customWidth="1"/>
    <col min="2176" max="2176" width="9.140625" style="6" bestFit="1" customWidth="1"/>
    <col min="2177" max="2177" width="16" style="6" bestFit="1" customWidth="1"/>
    <col min="2178" max="2178" width="9" style="6" bestFit="1" customWidth="1"/>
    <col min="2179" max="2179" width="7.85546875" style="6" bestFit="1" customWidth="1"/>
    <col min="2180" max="2180" width="11.7109375" style="6" bestFit="1" customWidth="1"/>
    <col min="2181" max="2181" width="14.28515625" style="6" customWidth="1"/>
    <col min="2182" max="2182" width="11.7109375" style="6" bestFit="1" customWidth="1"/>
    <col min="2183" max="2183" width="14.140625" style="6" bestFit="1" customWidth="1"/>
    <col min="2184" max="2184" width="16.7109375" style="6" customWidth="1"/>
    <col min="2185" max="2185" width="16.5703125" style="6" customWidth="1"/>
    <col min="2186" max="2187" width="7.85546875" style="6" bestFit="1" customWidth="1"/>
    <col min="2188" max="2188" width="8" style="6" bestFit="1" customWidth="1"/>
    <col min="2189" max="2190" width="7.85546875" style="6" bestFit="1" customWidth="1"/>
    <col min="2191" max="2191" width="9.7109375" style="6" customWidth="1"/>
    <col min="2192" max="2192" width="12.85546875" style="6" customWidth="1"/>
    <col min="2193" max="2429" width="9.140625" style="6"/>
    <col min="2430" max="2430" width="9" style="6" bestFit="1" customWidth="1"/>
    <col min="2431" max="2431" width="9.85546875" style="6" bestFit="1" customWidth="1"/>
    <col min="2432" max="2432" width="9.140625" style="6" bestFit="1" customWidth="1"/>
    <col min="2433" max="2433" width="16" style="6" bestFit="1" customWidth="1"/>
    <col min="2434" max="2434" width="9" style="6" bestFit="1" customWidth="1"/>
    <col min="2435" max="2435" width="7.85546875" style="6" bestFit="1" customWidth="1"/>
    <col min="2436" max="2436" width="11.7109375" style="6" bestFit="1" customWidth="1"/>
    <col min="2437" max="2437" width="14.28515625" style="6" customWidth="1"/>
    <col min="2438" max="2438" width="11.7109375" style="6" bestFit="1" customWidth="1"/>
    <col min="2439" max="2439" width="14.140625" style="6" bestFit="1" customWidth="1"/>
    <col min="2440" max="2440" width="16.7109375" style="6" customWidth="1"/>
    <col min="2441" max="2441" width="16.5703125" style="6" customWidth="1"/>
    <col min="2442" max="2443" width="7.85546875" style="6" bestFit="1" customWidth="1"/>
    <col min="2444" max="2444" width="8" style="6" bestFit="1" customWidth="1"/>
    <col min="2445" max="2446" width="7.85546875" style="6" bestFit="1" customWidth="1"/>
    <col min="2447" max="2447" width="9.7109375" style="6" customWidth="1"/>
    <col min="2448" max="2448" width="12.85546875" style="6" customWidth="1"/>
    <col min="2449" max="2685" width="9.140625" style="6"/>
    <col min="2686" max="2686" width="9" style="6" bestFit="1" customWidth="1"/>
    <col min="2687" max="2687" width="9.85546875" style="6" bestFit="1" customWidth="1"/>
    <col min="2688" max="2688" width="9.140625" style="6" bestFit="1" customWidth="1"/>
    <col min="2689" max="2689" width="16" style="6" bestFit="1" customWidth="1"/>
    <col min="2690" max="2690" width="9" style="6" bestFit="1" customWidth="1"/>
    <col min="2691" max="2691" width="7.85546875" style="6" bestFit="1" customWidth="1"/>
    <col min="2692" max="2692" width="11.7109375" style="6" bestFit="1" customWidth="1"/>
    <col min="2693" max="2693" width="14.28515625" style="6" customWidth="1"/>
    <col min="2694" max="2694" width="11.7109375" style="6" bestFit="1" customWidth="1"/>
    <col min="2695" max="2695" width="14.140625" style="6" bestFit="1" customWidth="1"/>
    <col min="2696" max="2696" width="16.7109375" style="6" customWidth="1"/>
    <col min="2697" max="2697" width="16.5703125" style="6" customWidth="1"/>
    <col min="2698" max="2699" width="7.85546875" style="6" bestFit="1" customWidth="1"/>
    <col min="2700" max="2700" width="8" style="6" bestFit="1" customWidth="1"/>
    <col min="2701" max="2702" width="7.85546875" style="6" bestFit="1" customWidth="1"/>
    <col min="2703" max="2703" width="9.7109375" style="6" customWidth="1"/>
    <col min="2704" max="2704" width="12.85546875" style="6" customWidth="1"/>
    <col min="2705" max="2941" width="9.140625" style="6"/>
    <col min="2942" max="2942" width="9" style="6" bestFit="1" customWidth="1"/>
    <col min="2943" max="2943" width="9.85546875" style="6" bestFit="1" customWidth="1"/>
    <col min="2944" max="2944" width="9.140625" style="6" bestFit="1" customWidth="1"/>
    <col min="2945" max="2945" width="16" style="6" bestFit="1" customWidth="1"/>
    <col min="2946" max="2946" width="9" style="6" bestFit="1" customWidth="1"/>
    <col min="2947" max="2947" width="7.85546875" style="6" bestFit="1" customWidth="1"/>
    <col min="2948" max="2948" width="11.7109375" style="6" bestFit="1" customWidth="1"/>
    <col min="2949" max="2949" width="14.28515625" style="6" customWidth="1"/>
    <col min="2950" max="2950" width="11.7109375" style="6" bestFit="1" customWidth="1"/>
    <col min="2951" max="2951" width="14.140625" style="6" bestFit="1" customWidth="1"/>
    <col min="2952" max="2952" width="16.7109375" style="6" customWidth="1"/>
    <col min="2953" max="2953" width="16.5703125" style="6" customWidth="1"/>
    <col min="2954" max="2955" width="7.85546875" style="6" bestFit="1" customWidth="1"/>
    <col min="2956" max="2956" width="8" style="6" bestFit="1" customWidth="1"/>
    <col min="2957" max="2958" width="7.85546875" style="6" bestFit="1" customWidth="1"/>
    <col min="2959" max="2959" width="9.7109375" style="6" customWidth="1"/>
    <col min="2960" max="2960" width="12.85546875" style="6" customWidth="1"/>
    <col min="2961" max="3197" width="9.140625" style="6"/>
    <col min="3198" max="3198" width="9" style="6" bestFit="1" customWidth="1"/>
    <col min="3199" max="3199" width="9.85546875" style="6" bestFit="1" customWidth="1"/>
    <col min="3200" max="3200" width="9.140625" style="6" bestFit="1" customWidth="1"/>
    <col min="3201" max="3201" width="16" style="6" bestFit="1" customWidth="1"/>
    <col min="3202" max="3202" width="9" style="6" bestFit="1" customWidth="1"/>
    <col min="3203" max="3203" width="7.85546875" style="6" bestFit="1" customWidth="1"/>
    <col min="3204" max="3204" width="11.7109375" style="6" bestFit="1" customWidth="1"/>
    <col min="3205" max="3205" width="14.28515625" style="6" customWidth="1"/>
    <col min="3206" max="3206" width="11.7109375" style="6" bestFit="1" customWidth="1"/>
    <col min="3207" max="3207" width="14.140625" style="6" bestFit="1" customWidth="1"/>
    <col min="3208" max="3208" width="16.7109375" style="6" customWidth="1"/>
    <col min="3209" max="3209" width="16.5703125" style="6" customWidth="1"/>
    <col min="3210" max="3211" width="7.85546875" style="6" bestFit="1" customWidth="1"/>
    <col min="3212" max="3212" width="8" style="6" bestFit="1" customWidth="1"/>
    <col min="3213" max="3214" width="7.85546875" style="6" bestFit="1" customWidth="1"/>
    <col min="3215" max="3215" width="9.7109375" style="6" customWidth="1"/>
    <col min="3216" max="3216" width="12.85546875" style="6" customWidth="1"/>
    <col min="3217" max="3453" width="9.140625" style="6"/>
    <col min="3454" max="3454" width="9" style="6" bestFit="1" customWidth="1"/>
    <col min="3455" max="3455" width="9.85546875" style="6" bestFit="1" customWidth="1"/>
    <col min="3456" max="3456" width="9.140625" style="6" bestFit="1" customWidth="1"/>
    <col min="3457" max="3457" width="16" style="6" bestFit="1" customWidth="1"/>
    <col min="3458" max="3458" width="9" style="6" bestFit="1" customWidth="1"/>
    <col min="3459" max="3459" width="7.85546875" style="6" bestFit="1" customWidth="1"/>
    <col min="3460" max="3460" width="11.7109375" style="6" bestFit="1" customWidth="1"/>
    <col min="3461" max="3461" width="14.28515625" style="6" customWidth="1"/>
    <col min="3462" max="3462" width="11.7109375" style="6" bestFit="1" customWidth="1"/>
    <col min="3463" max="3463" width="14.140625" style="6" bestFit="1" customWidth="1"/>
    <col min="3464" max="3464" width="16.7109375" style="6" customWidth="1"/>
    <col min="3465" max="3465" width="16.5703125" style="6" customWidth="1"/>
    <col min="3466" max="3467" width="7.85546875" style="6" bestFit="1" customWidth="1"/>
    <col min="3468" max="3468" width="8" style="6" bestFit="1" customWidth="1"/>
    <col min="3469" max="3470" width="7.85546875" style="6" bestFit="1" customWidth="1"/>
    <col min="3471" max="3471" width="9.7109375" style="6" customWidth="1"/>
    <col min="3472" max="3472" width="12.85546875" style="6" customWidth="1"/>
    <col min="3473" max="3709" width="9.140625" style="6"/>
    <col min="3710" max="3710" width="9" style="6" bestFit="1" customWidth="1"/>
    <col min="3711" max="3711" width="9.85546875" style="6" bestFit="1" customWidth="1"/>
    <col min="3712" max="3712" width="9.140625" style="6" bestFit="1" customWidth="1"/>
    <col min="3713" max="3713" width="16" style="6" bestFit="1" customWidth="1"/>
    <col min="3714" max="3714" width="9" style="6" bestFit="1" customWidth="1"/>
    <col min="3715" max="3715" width="7.85546875" style="6" bestFit="1" customWidth="1"/>
    <col min="3716" max="3716" width="11.7109375" style="6" bestFit="1" customWidth="1"/>
    <col min="3717" max="3717" width="14.28515625" style="6" customWidth="1"/>
    <col min="3718" max="3718" width="11.7109375" style="6" bestFit="1" customWidth="1"/>
    <col min="3719" max="3719" width="14.140625" style="6" bestFit="1" customWidth="1"/>
    <col min="3720" max="3720" width="16.7109375" style="6" customWidth="1"/>
    <col min="3721" max="3721" width="16.5703125" style="6" customWidth="1"/>
    <col min="3722" max="3723" width="7.85546875" style="6" bestFit="1" customWidth="1"/>
    <col min="3724" max="3724" width="8" style="6" bestFit="1" customWidth="1"/>
    <col min="3725" max="3726" width="7.85546875" style="6" bestFit="1" customWidth="1"/>
    <col min="3727" max="3727" width="9.7109375" style="6" customWidth="1"/>
    <col min="3728" max="3728" width="12.85546875" style="6" customWidth="1"/>
    <col min="3729" max="3965" width="9.140625" style="6"/>
    <col min="3966" max="3966" width="9" style="6" bestFit="1" customWidth="1"/>
    <col min="3967" max="3967" width="9.85546875" style="6" bestFit="1" customWidth="1"/>
    <col min="3968" max="3968" width="9.140625" style="6" bestFit="1" customWidth="1"/>
    <col min="3969" max="3969" width="16" style="6" bestFit="1" customWidth="1"/>
    <col min="3970" max="3970" width="9" style="6" bestFit="1" customWidth="1"/>
    <col min="3971" max="3971" width="7.85546875" style="6" bestFit="1" customWidth="1"/>
    <col min="3972" max="3972" width="11.7109375" style="6" bestFit="1" customWidth="1"/>
    <col min="3973" max="3973" width="14.28515625" style="6" customWidth="1"/>
    <col min="3974" max="3974" width="11.7109375" style="6" bestFit="1" customWidth="1"/>
    <col min="3975" max="3975" width="14.140625" style="6" bestFit="1" customWidth="1"/>
    <col min="3976" max="3976" width="16.7109375" style="6" customWidth="1"/>
    <col min="3977" max="3977" width="16.5703125" style="6" customWidth="1"/>
    <col min="3978" max="3979" width="7.85546875" style="6" bestFit="1" customWidth="1"/>
    <col min="3980" max="3980" width="8" style="6" bestFit="1" customWidth="1"/>
    <col min="3981" max="3982" width="7.85546875" style="6" bestFit="1" customWidth="1"/>
    <col min="3983" max="3983" width="9.7109375" style="6" customWidth="1"/>
    <col min="3984" max="3984" width="12.85546875" style="6" customWidth="1"/>
    <col min="3985" max="4221" width="9.140625" style="6"/>
    <col min="4222" max="4222" width="9" style="6" bestFit="1" customWidth="1"/>
    <col min="4223" max="4223" width="9.85546875" style="6" bestFit="1" customWidth="1"/>
    <col min="4224" max="4224" width="9.140625" style="6" bestFit="1" customWidth="1"/>
    <col min="4225" max="4225" width="16" style="6" bestFit="1" customWidth="1"/>
    <col min="4226" max="4226" width="9" style="6" bestFit="1" customWidth="1"/>
    <col min="4227" max="4227" width="7.85546875" style="6" bestFit="1" customWidth="1"/>
    <col min="4228" max="4228" width="11.7109375" style="6" bestFit="1" customWidth="1"/>
    <col min="4229" max="4229" width="14.28515625" style="6" customWidth="1"/>
    <col min="4230" max="4230" width="11.7109375" style="6" bestFit="1" customWidth="1"/>
    <col min="4231" max="4231" width="14.140625" style="6" bestFit="1" customWidth="1"/>
    <col min="4232" max="4232" width="16.7109375" style="6" customWidth="1"/>
    <col min="4233" max="4233" width="16.5703125" style="6" customWidth="1"/>
    <col min="4234" max="4235" width="7.85546875" style="6" bestFit="1" customWidth="1"/>
    <col min="4236" max="4236" width="8" style="6" bestFit="1" customWidth="1"/>
    <col min="4237" max="4238" width="7.85546875" style="6" bestFit="1" customWidth="1"/>
    <col min="4239" max="4239" width="9.7109375" style="6" customWidth="1"/>
    <col min="4240" max="4240" width="12.85546875" style="6" customWidth="1"/>
    <col min="4241" max="4477" width="9.140625" style="6"/>
    <col min="4478" max="4478" width="9" style="6" bestFit="1" customWidth="1"/>
    <col min="4479" max="4479" width="9.85546875" style="6" bestFit="1" customWidth="1"/>
    <col min="4480" max="4480" width="9.140625" style="6" bestFit="1" customWidth="1"/>
    <col min="4481" max="4481" width="16" style="6" bestFit="1" customWidth="1"/>
    <col min="4482" max="4482" width="9" style="6" bestFit="1" customWidth="1"/>
    <col min="4483" max="4483" width="7.85546875" style="6" bestFit="1" customWidth="1"/>
    <col min="4484" max="4484" width="11.7109375" style="6" bestFit="1" customWidth="1"/>
    <col min="4485" max="4485" width="14.28515625" style="6" customWidth="1"/>
    <col min="4486" max="4486" width="11.7109375" style="6" bestFit="1" customWidth="1"/>
    <col min="4487" max="4487" width="14.140625" style="6" bestFit="1" customWidth="1"/>
    <col min="4488" max="4488" width="16.7109375" style="6" customWidth="1"/>
    <col min="4489" max="4489" width="16.5703125" style="6" customWidth="1"/>
    <col min="4490" max="4491" width="7.85546875" style="6" bestFit="1" customWidth="1"/>
    <col min="4492" max="4492" width="8" style="6" bestFit="1" customWidth="1"/>
    <col min="4493" max="4494" width="7.85546875" style="6" bestFit="1" customWidth="1"/>
    <col min="4495" max="4495" width="9.7109375" style="6" customWidth="1"/>
    <col min="4496" max="4496" width="12.85546875" style="6" customWidth="1"/>
    <col min="4497" max="4733" width="9.140625" style="6"/>
    <col min="4734" max="4734" width="9" style="6" bestFit="1" customWidth="1"/>
    <col min="4735" max="4735" width="9.85546875" style="6" bestFit="1" customWidth="1"/>
    <col min="4736" max="4736" width="9.140625" style="6" bestFit="1" customWidth="1"/>
    <col min="4737" max="4737" width="16" style="6" bestFit="1" customWidth="1"/>
    <col min="4738" max="4738" width="9" style="6" bestFit="1" customWidth="1"/>
    <col min="4739" max="4739" width="7.85546875" style="6" bestFit="1" customWidth="1"/>
    <col min="4740" max="4740" width="11.7109375" style="6" bestFit="1" customWidth="1"/>
    <col min="4741" max="4741" width="14.28515625" style="6" customWidth="1"/>
    <col min="4742" max="4742" width="11.7109375" style="6" bestFit="1" customWidth="1"/>
    <col min="4743" max="4743" width="14.140625" style="6" bestFit="1" customWidth="1"/>
    <col min="4744" max="4744" width="16.7109375" style="6" customWidth="1"/>
    <col min="4745" max="4745" width="16.5703125" style="6" customWidth="1"/>
    <col min="4746" max="4747" width="7.85546875" style="6" bestFit="1" customWidth="1"/>
    <col min="4748" max="4748" width="8" style="6" bestFit="1" customWidth="1"/>
    <col min="4749" max="4750" width="7.85546875" style="6" bestFit="1" customWidth="1"/>
    <col min="4751" max="4751" width="9.7109375" style="6" customWidth="1"/>
    <col min="4752" max="4752" width="12.85546875" style="6" customWidth="1"/>
    <col min="4753" max="4989" width="9.140625" style="6"/>
    <col min="4990" max="4990" width="9" style="6" bestFit="1" customWidth="1"/>
    <col min="4991" max="4991" width="9.85546875" style="6" bestFit="1" customWidth="1"/>
    <col min="4992" max="4992" width="9.140625" style="6" bestFit="1" customWidth="1"/>
    <col min="4993" max="4993" width="16" style="6" bestFit="1" customWidth="1"/>
    <col min="4994" max="4994" width="9" style="6" bestFit="1" customWidth="1"/>
    <col min="4995" max="4995" width="7.85546875" style="6" bestFit="1" customWidth="1"/>
    <col min="4996" max="4996" width="11.7109375" style="6" bestFit="1" customWidth="1"/>
    <col min="4997" max="4997" width="14.28515625" style="6" customWidth="1"/>
    <col min="4998" max="4998" width="11.7109375" style="6" bestFit="1" customWidth="1"/>
    <col min="4999" max="4999" width="14.140625" style="6" bestFit="1" customWidth="1"/>
    <col min="5000" max="5000" width="16.7109375" style="6" customWidth="1"/>
    <col min="5001" max="5001" width="16.5703125" style="6" customWidth="1"/>
    <col min="5002" max="5003" width="7.85546875" style="6" bestFit="1" customWidth="1"/>
    <col min="5004" max="5004" width="8" style="6" bestFit="1" customWidth="1"/>
    <col min="5005" max="5006" width="7.85546875" style="6" bestFit="1" customWidth="1"/>
    <col min="5007" max="5007" width="9.7109375" style="6" customWidth="1"/>
    <col min="5008" max="5008" width="12.85546875" style="6" customWidth="1"/>
    <col min="5009" max="5245" width="9.140625" style="6"/>
    <col min="5246" max="5246" width="9" style="6" bestFit="1" customWidth="1"/>
    <col min="5247" max="5247" width="9.85546875" style="6" bestFit="1" customWidth="1"/>
    <col min="5248" max="5248" width="9.140625" style="6" bestFit="1" customWidth="1"/>
    <col min="5249" max="5249" width="16" style="6" bestFit="1" customWidth="1"/>
    <col min="5250" max="5250" width="9" style="6" bestFit="1" customWidth="1"/>
    <col min="5251" max="5251" width="7.85546875" style="6" bestFit="1" customWidth="1"/>
    <col min="5252" max="5252" width="11.7109375" style="6" bestFit="1" customWidth="1"/>
    <col min="5253" max="5253" width="14.28515625" style="6" customWidth="1"/>
    <col min="5254" max="5254" width="11.7109375" style="6" bestFit="1" customWidth="1"/>
    <col min="5255" max="5255" width="14.140625" style="6" bestFit="1" customWidth="1"/>
    <col min="5256" max="5256" width="16.7109375" style="6" customWidth="1"/>
    <col min="5257" max="5257" width="16.5703125" style="6" customWidth="1"/>
    <col min="5258" max="5259" width="7.85546875" style="6" bestFit="1" customWidth="1"/>
    <col min="5260" max="5260" width="8" style="6" bestFit="1" customWidth="1"/>
    <col min="5261" max="5262" width="7.85546875" style="6" bestFit="1" customWidth="1"/>
    <col min="5263" max="5263" width="9.7109375" style="6" customWidth="1"/>
    <col min="5264" max="5264" width="12.85546875" style="6" customWidth="1"/>
    <col min="5265" max="5501" width="9.140625" style="6"/>
    <col min="5502" max="5502" width="9" style="6" bestFit="1" customWidth="1"/>
    <col min="5503" max="5503" width="9.85546875" style="6" bestFit="1" customWidth="1"/>
    <col min="5504" max="5504" width="9.140625" style="6" bestFit="1" customWidth="1"/>
    <col min="5505" max="5505" width="16" style="6" bestFit="1" customWidth="1"/>
    <col min="5506" max="5506" width="9" style="6" bestFit="1" customWidth="1"/>
    <col min="5507" max="5507" width="7.85546875" style="6" bestFit="1" customWidth="1"/>
    <col min="5508" max="5508" width="11.7109375" style="6" bestFit="1" customWidth="1"/>
    <col min="5509" max="5509" width="14.28515625" style="6" customWidth="1"/>
    <col min="5510" max="5510" width="11.7109375" style="6" bestFit="1" customWidth="1"/>
    <col min="5511" max="5511" width="14.140625" style="6" bestFit="1" customWidth="1"/>
    <col min="5512" max="5512" width="16.7109375" style="6" customWidth="1"/>
    <col min="5513" max="5513" width="16.5703125" style="6" customWidth="1"/>
    <col min="5514" max="5515" width="7.85546875" style="6" bestFit="1" customWidth="1"/>
    <col min="5516" max="5516" width="8" style="6" bestFit="1" customWidth="1"/>
    <col min="5517" max="5518" width="7.85546875" style="6" bestFit="1" customWidth="1"/>
    <col min="5519" max="5519" width="9.7109375" style="6" customWidth="1"/>
    <col min="5520" max="5520" width="12.85546875" style="6" customWidth="1"/>
    <col min="5521" max="5757" width="9.140625" style="6"/>
    <col min="5758" max="5758" width="9" style="6" bestFit="1" customWidth="1"/>
    <col min="5759" max="5759" width="9.85546875" style="6" bestFit="1" customWidth="1"/>
    <col min="5760" max="5760" width="9.140625" style="6" bestFit="1" customWidth="1"/>
    <col min="5761" max="5761" width="16" style="6" bestFit="1" customWidth="1"/>
    <col min="5762" max="5762" width="9" style="6" bestFit="1" customWidth="1"/>
    <col min="5763" max="5763" width="7.85546875" style="6" bestFit="1" customWidth="1"/>
    <col min="5764" max="5764" width="11.7109375" style="6" bestFit="1" customWidth="1"/>
    <col min="5765" max="5765" width="14.28515625" style="6" customWidth="1"/>
    <col min="5766" max="5766" width="11.7109375" style="6" bestFit="1" customWidth="1"/>
    <col min="5767" max="5767" width="14.140625" style="6" bestFit="1" customWidth="1"/>
    <col min="5768" max="5768" width="16.7109375" style="6" customWidth="1"/>
    <col min="5769" max="5769" width="16.5703125" style="6" customWidth="1"/>
    <col min="5770" max="5771" width="7.85546875" style="6" bestFit="1" customWidth="1"/>
    <col min="5772" max="5772" width="8" style="6" bestFit="1" customWidth="1"/>
    <col min="5773" max="5774" width="7.85546875" style="6" bestFit="1" customWidth="1"/>
    <col min="5775" max="5775" width="9.7109375" style="6" customWidth="1"/>
    <col min="5776" max="5776" width="12.85546875" style="6" customWidth="1"/>
    <col min="5777" max="6013" width="9.140625" style="6"/>
    <col min="6014" max="6014" width="9" style="6" bestFit="1" customWidth="1"/>
    <col min="6015" max="6015" width="9.85546875" style="6" bestFit="1" customWidth="1"/>
    <col min="6016" max="6016" width="9.140625" style="6" bestFit="1" customWidth="1"/>
    <col min="6017" max="6017" width="16" style="6" bestFit="1" customWidth="1"/>
    <col min="6018" max="6018" width="9" style="6" bestFit="1" customWidth="1"/>
    <col min="6019" max="6019" width="7.85546875" style="6" bestFit="1" customWidth="1"/>
    <col min="6020" max="6020" width="11.7109375" style="6" bestFit="1" customWidth="1"/>
    <col min="6021" max="6021" width="14.28515625" style="6" customWidth="1"/>
    <col min="6022" max="6022" width="11.7109375" style="6" bestFit="1" customWidth="1"/>
    <col min="6023" max="6023" width="14.140625" style="6" bestFit="1" customWidth="1"/>
    <col min="6024" max="6024" width="16.7109375" style="6" customWidth="1"/>
    <col min="6025" max="6025" width="16.5703125" style="6" customWidth="1"/>
    <col min="6026" max="6027" width="7.85546875" style="6" bestFit="1" customWidth="1"/>
    <col min="6028" max="6028" width="8" style="6" bestFit="1" customWidth="1"/>
    <col min="6029" max="6030" width="7.85546875" style="6" bestFit="1" customWidth="1"/>
    <col min="6031" max="6031" width="9.7109375" style="6" customWidth="1"/>
    <col min="6032" max="6032" width="12.85546875" style="6" customWidth="1"/>
    <col min="6033" max="6269" width="9.140625" style="6"/>
    <col min="6270" max="6270" width="9" style="6" bestFit="1" customWidth="1"/>
    <col min="6271" max="6271" width="9.85546875" style="6" bestFit="1" customWidth="1"/>
    <col min="6272" max="6272" width="9.140625" style="6" bestFit="1" customWidth="1"/>
    <col min="6273" max="6273" width="16" style="6" bestFit="1" customWidth="1"/>
    <col min="6274" max="6274" width="9" style="6" bestFit="1" customWidth="1"/>
    <col min="6275" max="6275" width="7.85546875" style="6" bestFit="1" customWidth="1"/>
    <col min="6276" max="6276" width="11.7109375" style="6" bestFit="1" customWidth="1"/>
    <col min="6277" max="6277" width="14.28515625" style="6" customWidth="1"/>
    <col min="6278" max="6278" width="11.7109375" style="6" bestFit="1" customWidth="1"/>
    <col min="6279" max="6279" width="14.140625" style="6" bestFit="1" customWidth="1"/>
    <col min="6280" max="6280" width="16.7109375" style="6" customWidth="1"/>
    <col min="6281" max="6281" width="16.5703125" style="6" customWidth="1"/>
    <col min="6282" max="6283" width="7.85546875" style="6" bestFit="1" customWidth="1"/>
    <col min="6284" max="6284" width="8" style="6" bestFit="1" customWidth="1"/>
    <col min="6285" max="6286" width="7.85546875" style="6" bestFit="1" customWidth="1"/>
    <col min="6287" max="6287" width="9.7109375" style="6" customWidth="1"/>
    <col min="6288" max="6288" width="12.85546875" style="6" customWidth="1"/>
    <col min="6289" max="6525" width="9.140625" style="6"/>
    <col min="6526" max="6526" width="9" style="6" bestFit="1" customWidth="1"/>
    <col min="6527" max="6527" width="9.85546875" style="6" bestFit="1" customWidth="1"/>
    <col min="6528" max="6528" width="9.140625" style="6" bestFit="1" customWidth="1"/>
    <col min="6529" max="6529" width="16" style="6" bestFit="1" customWidth="1"/>
    <col min="6530" max="6530" width="9" style="6" bestFit="1" customWidth="1"/>
    <col min="6531" max="6531" width="7.85546875" style="6" bestFit="1" customWidth="1"/>
    <col min="6532" max="6532" width="11.7109375" style="6" bestFit="1" customWidth="1"/>
    <col min="6533" max="6533" width="14.28515625" style="6" customWidth="1"/>
    <col min="6534" max="6534" width="11.7109375" style="6" bestFit="1" customWidth="1"/>
    <col min="6535" max="6535" width="14.140625" style="6" bestFit="1" customWidth="1"/>
    <col min="6536" max="6536" width="16.7109375" style="6" customWidth="1"/>
    <col min="6537" max="6537" width="16.5703125" style="6" customWidth="1"/>
    <col min="6538" max="6539" width="7.85546875" style="6" bestFit="1" customWidth="1"/>
    <col min="6540" max="6540" width="8" style="6" bestFit="1" customWidth="1"/>
    <col min="6541" max="6542" width="7.85546875" style="6" bestFit="1" customWidth="1"/>
    <col min="6543" max="6543" width="9.7109375" style="6" customWidth="1"/>
    <col min="6544" max="6544" width="12.85546875" style="6" customWidth="1"/>
    <col min="6545" max="6781" width="9.140625" style="6"/>
    <col min="6782" max="6782" width="9" style="6" bestFit="1" customWidth="1"/>
    <col min="6783" max="6783" width="9.85546875" style="6" bestFit="1" customWidth="1"/>
    <col min="6784" max="6784" width="9.140625" style="6" bestFit="1" customWidth="1"/>
    <col min="6785" max="6785" width="16" style="6" bestFit="1" customWidth="1"/>
    <col min="6786" max="6786" width="9" style="6" bestFit="1" customWidth="1"/>
    <col min="6787" max="6787" width="7.85546875" style="6" bestFit="1" customWidth="1"/>
    <col min="6788" max="6788" width="11.7109375" style="6" bestFit="1" customWidth="1"/>
    <col min="6789" max="6789" width="14.28515625" style="6" customWidth="1"/>
    <col min="6790" max="6790" width="11.7109375" style="6" bestFit="1" customWidth="1"/>
    <col min="6791" max="6791" width="14.140625" style="6" bestFit="1" customWidth="1"/>
    <col min="6792" max="6792" width="16.7109375" style="6" customWidth="1"/>
    <col min="6793" max="6793" width="16.5703125" style="6" customWidth="1"/>
    <col min="6794" max="6795" width="7.85546875" style="6" bestFit="1" customWidth="1"/>
    <col min="6796" max="6796" width="8" style="6" bestFit="1" customWidth="1"/>
    <col min="6797" max="6798" width="7.85546875" style="6" bestFit="1" customWidth="1"/>
    <col min="6799" max="6799" width="9.7109375" style="6" customWidth="1"/>
    <col min="6800" max="6800" width="12.85546875" style="6" customWidth="1"/>
    <col min="6801" max="7037" width="9.140625" style="6"/>
    <col min="7038" max="7038" width="9" style="6" bestFit="1" customWidth="1"/>
    <col min="7039" max="7039" width="9.85546875" style="6" bestFit="1" customWidth="1"/>
    <col min="7040" max="7040" width="9.140625" style="6" bestFit="1" customWidth="1"/>
    <col min="7041" max="7041" width="16" style="6" bestFit="1" customWidth="1"/>
    <col min="7042" max="7042" width="9" style="6" bestFit="1" customWidth="1"/>
    <col min="7043" max="7043" width="7.85546875" style="6" bestFit="1" customWidth="1"/>
    <col min="7044" max="7044" width="11.7109375" style="6" bestFit="1" customWidth="1"/>
    <col min="7045" max="7045" width="14.28515625" style="6" customWidth="1"/>
    <col min="7046" max="7046" width="11.7109375" style="6" bestFit="1" customWidth="1"/>
    <col min="7047" max="7047" width="14.140625" style="6" bestFit="1" customWidth="1"/>
    <col min="7048" max="7048" width="16.7109375" style="6" customWidth="1"/>
    <col min="7049" max="7049" width="16.5703125" style="6" customWidth="1"/>
    <col min="7050" max="7051" width="7.85546875" style="6" bestFit="1" customWidth="1"/>
    <col min="7052" max="7052" width="8" style="6" bestFit="1" customWidth="1"/>
    <col min="7053" max="7054" width="7.85546875" style="6" bestFit="1" customWidth="1"/>
    <col min="7055" max="7055" width="9.7109375" style="6" customWidth="1"/>
    <col min="7056" max="7056" width="12.85546875" style="6" customWidth="1"/>
    <col min="7057" max="7293" width="9.140625" style="6"/>
    <col min="7294" max="7294" width="9" style="6" bestFit="1" customWidth="1"/>
    <col min="7295" max="7295" width="9.85546875" style="6" bestFit="1" customWidth="1"/>
    <col min="7296" max="7296" width="9.140625" style="6" bestFit="1" customWidth="1"/>
    <col min="7297" max="7297" width="16" style="6" bestFit="1" customWidth="1"/>
    <col min="7298" max="7298" width="9" style="6" bestFit="1" customWidth="1"/>
    <col min="7299" max="7299" width="7.85546875" style="6" bestFit="1" customWidth="1"/>
    <col min="7300" max="7300" width="11.7109375" style="6" bestFit="1" customWidth="1"/>
    <col min="7301" max="7301" width="14.28515625" style="6" customWidth="1"/>
    <col min="7302" max="7302" width="11.7109375" style="6" bestFit="1" customWidth="1"/>
    <col min="7303" max="7303" width="14.140625" style="6" bestFit="1" customWidth="1"/>
    <col min="7304" max="7304" width="16.7109375" style="6" customWidth="1"/>
    <col min="7305" max="7305" width="16.5703125" style="6" customWidth="1"/>
    <col min="7306" max="7307" width="7.85546875" style="6" bestFit="1" customWidth="1"/>
    <col min="7308" max="7308" width="8" style="6" bestFit="1" customWidth="1"/>
    <col min="7309" max="7310" width="7.85546875" style="6" bestFit="1" customWidth="1"/>
    <col min="7311" max="7311" width="9.7109375" style="6" customWidth="1"/>
    <col min="7312" max="7312" width="12.85546875" style="6" customWidth="1"/>
    <col min="7313" max="7549" width="9.140625" style="6"/>
    <col min="7550" max="7550" width="9" style="6" bestFit="1" customWidth="1"/>
    <col min="7551" max="7551" width="9.85546875" style="6" bestFit="1" customWidth="1"/>
    <col min="7552" max="7552" width="9.140625" style="6" bestFit="1" customWidth="1"/>
    <col min="7553" max="7553" width="16" style="6" bestFit="1" customWidth="1"/>
    <col min="7554" max="7554" width="9" style="6" bestFit="1" customWidth="1"/>
    <col min="7555" max="7555" width="7.85546875" style="6" bestFit="1" customWidth="1"/>
    <col min="7556" max="7556" width="11.7109375" style="6" bestFit="1" customWidth="1"/>
    <col min="7557" max="7557" width="14.28515625" style="6" customWidth="1"/>
    <col min="7558" max="7558" width="11.7109375" style="6" bestFit="1" customWidth="1"/>
    <col min="7559" max="7559" width="14.140625" style="6" bestFit="1" customWidth="1"/>
    <col min="7560" max="7560" width="16.7109375" style="6" customWidth="1"/>
    <col min="7561" max="7561" width="16.5703125" style="6" customWidth="1"/>
    <col min="7562" max="7563" width="7.85546875" style="6" bestFit="1" customWidth="1"/>
    <col min="7564" max="7564" width="8" style="6" bestFit="1" customWidth="1"/>
    <col min="7565" max="7566" width="7.85546875" style="6" bestFit="1" customWidth="1"/>
    <col min="7567" max="7567" width="9.7109375" style="6" customWidth="1"/>
    <col min="7568" max="7568" width="12.85546875" style="6" customWidth="1"/>
    <col min="7569" max="7805" width="9.140625" style="6"/>
    <col min="7806" max="7806" width="9" style="6" bestFit="1" customWidth="1"/>
    <col min="7807" max="7807" width="9.85546875" style="6" bestFit="1" customWidth="1"/>
    <col min="7808" max="7808" width="9.140625" style="6" bestFit="1" customWidth="1"/>
    <col min="7809" max="7809" width="16" style="6" bestFit="1" customWidth="1"/>
    <col min="7810" max="7810" width="9" style="6" bestFit="1" customWidth="1"/>
    <col min="7811" max="7811" width="7.85546875" style="6" bestFit="1" customWidth="1"/>
    <col min="7812" max="7812" width="11.7109375" style="6" bestFit="1" customWidth="1"/>
    <col min="7813" max="7813" width="14.28515625" style="6" customWidth="1"/>
    <col min="7814" max="7814" width="11.7109375" style="6" bestFit="1" customWidth="1"/>
    <col min="7815" max="7815" width="14.140625" style="6" bestFit="1" customWidth="1"/>
    <col min="7816" max="7816" width="16.7109375" style="6" customWidth="1"/>
    <col min="7817" max="7817" width="16.5703125" style="6" customWidth="1"/>
    <col min="7818" max="7819" width="7.85546875" style="6" bestFit="1" customWidth="1"/>
    <col min="7820" max="7820" width="8" style="6" bestFit="1" customWidth="1"/>
    <col min="7821" max="7822" width="7.85546875" style="6" bestFit="1" customWidth="1"/>
    <col min="7823" max="7823" width="9.7109375" style="6" customWidth="1"/>
    <col min="7824" max="7824" width="12.85546875" style="6" customWidth="1"/>
    <col min="7825" max="8061" width="9.140625" style="6"/>
    <col min="8062" max="8062" width="9" style="6" bestFit="1" customWidth="1"/>
    <col min="8063" max="8063" width="9.85546875" style="6" bestFit="1" customWidth="1"/>
    <col min="8064" max="8064" width="9.140625" style="6" bestFit="1" customWidth="1"/>
    <col min="8065" max="8065" width="16" style="6" bestFit="1" customWidth="1"/>
    <col min="8066" max="8066" width="9" style="6" bestFit="1" customWidth="1"/>
    <col min="8067" max="8067" width="7.85546875" style="6" bestFit="1" customWidth="1"/>
    <col min="8068" max="8068" width="11.7109375" style="6" bestFit="1" customWidth="1"/>
    <col min="8069" max="8069" width="14.28515625" style="6" customWidth="1"/>
    <col min="8070" max="8070" width="11.7109375" style="6" bestFit="1" customWidth="1"/>
    <col min="8071" max="8071" width="14.140625" style="6" bestFit="1" customWidth="1"/>
    <col min="8072" max="8072" width="16.7109375" style="6" customWidth="1"/>
    <col min="8073" max="8073" width="16.5703125" style="6" customWidth="1"/>
    <col min="8074" max="8075" width="7.85546875" style="6" bestFit="1" customWidth="1"/>
    <col min="8076" max="8076" width="8" style="6" bestFit="1" customWidth="1"/>
    <col min="8077" max="8078" width="7.85546875" style="6" bestFit="1" customWidth="1"/>
    <col min="8079" max="8079" width="9.7109375" style="6" customWidth="1"/>
    <col min="8080" max="8080" width="12.85546875" style="6" customWidth="1"/>
    <col min="8081" max="8317" width="9.140625" style="6"/>
    <col min="8318" max="8318" width="9" style="6" bestFit="1" customWidth="1"/>
    <col min="8319" max="8319" width="9.85546875" style="6" bestFit="1" customWidth="1"/>
    <col min="8320" max="8320" width="9.140625" style="6" bestFit="1" customWidth="1"/>
    <col min="8321" max="8321" width="16" style="6" bestFit="1" customWidth="1"/>
    <col min="8322" max="8322" width="9" style="6" bestFit="1" customWidth="1"/>
    <col min="8323" max="8323" width="7.85546875" style="6" bestFit="1" customWidth="1"/>
    <col min="8324" max="8324" width="11.7109375" style="6" bestFit="1" customWidth="1"/>
    <col min="8325" max="8325" width="14.28515625" style="6" customWidth="1"/>
    <col min="8326" max="8326" width="11.7109375" style="6" bestFit="1" customWidth="1"/>
    <col min="8327" max="8327" width="14.140625" style="6" bestFit="1" customWidth="1"/>
    <col min="8328" max="8328" width="16.7109375" style="6" customWidth="1"/>
    <col min="8329" max="8329" width="16.5703125" style="6" customWidth="1"/>
    <col min="8330" max="8331" width="7.85546875" style="6" bestFit="1" customWidth="1"/>
    <col min="8332" max="8332" width="8" style="6" bestFit="1" customWidth="1"/>
    <col min="8333" max="8334" width="7.85546875" style="6" bestFit="1" customWidth="1"/>
    <col min="8335" max="8335" width="9.7109375" style="6" customWidth="1"/>
    <col min="8336" max="8336" width="12.85546875" style="6" customWidth="1"/>
    <col min="8337" max="8573" width="9.140625" style="6"/>
    <col min="8574" max="8574" width="9" style="6" bestFit="1" customWidth="1"/>
    <col min="8575" max="8575" width="9.85546875" style="6" bestFit="1" customWidth="1"/>
    <col min="8576" max="8576" width="9.140625" style="6" bestFit="1" customWidth="1"/>
    <col min="8577" max="8577" width="16" style="6" bestFit="1" customWidth="1"/>
    <col min="8578" max="8578" width="9" style="6" bestFit="1" customWidth="1"/>
    <col min="8579" max="8579" width="7.85546875" style="6" bestFit="1" customWidth="1"/>
    <col min="8580" max="8580" width="11.7109375" style="6" bestFit="1" customWidth="1"/>
    <col min="8581" max="8581" width="14.28515625" style="6" customWidth="1"/>
    <col min="8582" max="8582" width="11.7109375" style="6" bestFit="1" customWidth="1"/>
    <col min="8583" max="8583" width="14.140625" style="6" bestFit="1" customWidth="1"/>
    <col min="8584" max="8584" width="16.7109375" style="6" customWidth="1"/>
    <col min="8585" max="8585" width="16.5703125" style="6" customWidth="1"/>
    <col min="8586" max="8587" width="7.85546875" style="6" bestFit="1" customWidth="1"/>
    <col min="8588" max="8588" width="8" style="6" bestFit="1" customWidth="1"/>
    <col min="8589" max="8590" width="7.85546875" style="6" bestFit="1" customWidth="1"/>
    <col min="8591" max="8591" width="9.7109375" style="6" customWidth="1"/>
    <col min="8592" max="8592" width="12.85546875" style="6" customWidth="1"/>
    <col min="8593" max="8829" width="9.140625" style="6"/>
    <col min="8830" max="8830" width="9" style="6" bestFit="1" customWidth="1"/>
    <col min="8831" max="8831" width="9.85546875" style="6" bestFit="1" customWidth="1"/>
    <col min="8832" max="8832" width="9.140625" style="6" bestFit="1" customWidth="1"/>
    <col min="8833" max="8833" width="16" style="6" bestFit="1" customWidth="1"/>
    <col min="8834" max="8834" width="9" style="6" bestFit="1" customWidth="1"/>
    <col min="8835" max="8835" width="7.85546875" style="6" bestFit="1" customWidth="1"/>
    <col min="8836" max="8836" width="11.7109375" style="6" bestFit="1" customWidth="1"/>
    <col min="8837" max="8837" width="14.28515625" style="6" customWidth="1"/>
    <col min="8838" max="8838" width="11.7109375" style="6" bestFit="1" customWidth="1"/>
    <col min="8839" max="8839" width="14.140625" style="6" bestFit="1" customWidth="1"/>
    <col min="8840" max="8840" width="16.7109375" style="6" customWidth="1"/>
    <col min="8841" max="8841" width="16.5703125" style="6" customWidth="1"/>
    <col min="8842" max="8843" width="7.85546875" style="6" bestFit="1" customWidth="1"/>
    <col min="8844" max="8844" width="8" style="6" bestFit="1" customWidth="1"/>
    <col min="8845" max="8846" width="7.85546875" style="6" bestFit="1" customWidth="1"/>
    <col min="8847" max="8847" width="9.7109375" style="6" customWidth="1"/>
    <col min="8848" max="8848" width="12.85546875" style="6" customWidth="1"/>
    <col min="8849" max="9085" width="9.140625" style="6"/>
    <col min="9086" max="9086" width="9" style="6" bestFit="1" customWidth="1"/>
    <col min="9087" max="9087" width="9.85546875" style="6" bestFit="1" customWidth="1"/>
    <col min="9088" max="9088" width="9.140625" style="6" bestFit="1" customWidth="1"/>
    <col min="9089" max="9089" width="16" style="6" bestFit="1" customWidth="1"/>
    <col min="9090" max="9090" width="9" style="6" bestFit="1" customWidth="1"/>
    <col min="9091" max="9091" width="7.85546875" style="6" bestFit="1" customWidth="1"/>
    <col min="9092" max="9092" width="11.7109375" style="6" bestFit="1" customWidth="1"/>
    <col min="9093" max="9093" width="14.28515625" style="6" customWidth="1"/>
    <col min="9094" max="9094" width="11.7109375" style="6" bestFit="1" customWidth="1"/>
    <col min="9095" max="9095" width="14.140625" style="6" bestFit="1" customWidth="1"/>
    <col min="9096" max="9096" width="16.7109375" style="6" customWidth="1"/>
    <col min="9097" max="9097" width="16.5703125" style="6" customWidth="1"/>
    <col min="9098" max="9099" width="7.85546875" style="6" bestFit="1" customWidth="1"/>
    <col min="9100" max="9100" width="8" style="6" bestFit="1" customWidth="1"/>
    <col min="9101" max="9102" width="7.85546875" style="6" bestFit="1" customWidth="1"/>
    <col min="9103" max="9103" width="9.7109375" style="6" customWidth="1"/>
    <col min="9104" max="9104" width="12.85546875" style="6" customWidth="1"/>
    <col min="9105" max="9341" width="9.140625" style="6"/>
    <col min="9342" max="9342" width="9" style="6" bestFit="1" customWidth="1"/>
    <col min="9343" max="9343" width="9.85546875" style="6" bestFit="1" customWidth="1"/>
    <col min="9344" max="9344" width="9.140625" style="6" bestFit="1" customWidth="1"/>
    <col min="9345" max="9345" width="16" style="6" bestFit="1" customWidth="1"/>
    <col min="9346" max="9346" width="9" style="6" bestFit="1" customWidth="1"/>
    <col min="9347" max="9347" width="7.85546875" style="6" bestFit="1" customWidth="1"/>
    <col min="9348" max="9348" width="11.7109375" style="6" bestFit="1" customWidth="1"/>
    <col min="9349" max="9349" width="14.28515625" style="6" customWidth="1"/>
    <col min="9350" max="9350" width="11.7109375" style="6" bestFit="1" customWidth="1"/>
    <col min="9351" max="9351" width="14.140625" style="6" bestFit="1" customWidth="1"/>
    <col min="9352" max="9352" width="16.7109375" style="6" customWidth="1"/>
    <col min="9353" max="9353" width="16.5703125" style="6" customWidth="1"/>
    <col min="9354" max="9355" width="7.85546875" style="6" bestFit="1" customWidth="1"/>
    <col min="9356" max="9356" width="8" style="6" bestFit="1" customWidth="1"/>
    <col min="9357" max="9358" width="7.85546875" style="6" bestFit="1" customWidth="1"/>
    <col min="9359" max="9359" width="9.7109375" style="6" customWidth="1"/>
    <col min="9360" max="9360" width="12.85546875" style="6" customWidth="1"/>
    <col min="9361" max="9597" width="9.140625" style="6"/>
    <col min="9598" max="9598" width="9" style="6" bestFit="1" customWidth="1"/>
    <col min="9599" max="9599" width="9.85546875" style="6" bestFit="1" customWidth="1"/>
    <col min="9600" max="9600" width="9.140625" style="6" bestFit="1" customWidth="1"/>
    <col min="9601" max="9601" width="16" style="6" bestFit="1" customWidth="1"/>
    <col min="9602" max="9602" width="9" style="6" bestFit="1" customWidth="1"/>
    <col min="9603" max="9603" width="7.85546875" style="6" bestFit="1" customWidth="1"/>
    <col min="9604" max="9604" width="11.7109375" style="6" bestFit="1" customWidth="1"/>
    <col min="9605" max="9605" width="14.28515625" style="6" customWidth="1"/>
    <col min="9606" max="9606" width="11.7109375" style="6" bestFit="1" customWidth="1"/>
    <col min="9607" max="9607" width="14.140625" style="6" bestFit="1" customWidth="1"/>
    <col min="9608" max="9608" width="16.7109375" style="6" customWidth="1"/>
    <col min="9609" max="9609" width="16.5703125" style="6" customWidth="1"/>
    <col min="9610" max="9611" width="7.85546875" style="6" bestFit="1" customWidth="1"/>
    <col min="9612" max="9612" width="8" style="6" bestFit="1" customWidth="1"/>
    <col min="9613" max="9614" width="7.85546875" style="6" bestFit="1" customWidth="1"/>
    <col min="9615" max="9615" width="9.7109375" style="6" customWidth="1"/>
    <col min="9616" max="9616" width="12.85546875" style="6" customWidth="1"/>
    <col min="9617" max="9853" width="9.140625" style="6"/>
    <col min="9854" max="9854" width="9" style="6" bestFit="1" customWidth="1"/>
    <col min="9855" max="9855" width="9.85546875" style="6" bestFit="1" customWidth="1"/>
    <col min="9856" max="9856" width="9.140625" style="6" bestFit="1" customWidth="1"/>
    <col min="9857" max="9857" width="16" style="6" bestFit="1" customWidth="1"/>
    <col min="9858" max="9858" width="9" style="6" bestFit="1" customWidth="1"/>
    <col min="9859" max="9859" width="7.85546875" style="6" bestFit="1" customWidth="1"/>
    <col min="9860" max="9860" width="11.7109375" style="6" bestFit="1" customWidth="1"/>
    <col min="9861" max="9861" width="14.28515625" style="6" customWidth="1"/>
    <col min="9862" max="9862" width="11.7109375" style="6" bestFit="1" customWidth="1"/>
    <col min="9863" max="9863" width="14.140625" style="6" bestFit="1" customWidth="1"/>
    <col min="9864" max="9864" width="16.7109375" style="6" customWidth="1"/>
    <col min="9865" max="9865" width="16.5703125" style="6" customWidth="1"/>
    <col min="9866" max="9867" width="7.85546875" style="6" bestFit="1" customWidth="1"/>
    <col min="9868" max="9868" width="8" style="6" bestFit="1" customWidth="1"/>
    <col min="9869" max="9870" width="7.85546875" style="6" bestFit="1" customWidth="1"/>
    <col min="9871" max="9871" width="9.7109375" style="6" customWidth="1"/>
    <col min="9872" max="9872" width="12.85546875" style="6" customWidth="1"/>
    <col min="9873" max="10109" width="9.140625" style="6"/>
    <col min="10110" max="10110" width="9" style="6" bestFit="1" customWidth="1"/>
    <col min="10111" max="10111" width="9.85546875" style="6" bestFit="1" customWidth="1"/>
    <col min="10112" max="10112" width="9.140625" style="6" bestFit="1" customWidth="1"/>
    <col min="10113" max="10113" width="16" style="6" bestFit="1" customWidth="1"/>
    <col min="10114" max="10114" width="9" style="6" bestFit="1" customWidth="1"/>
    <col min="10115" max="10115" width="7.85546875" style="6" bestFit="1" customWidth="1"/>
    <col min="10116" max="10116" width="11.7109375" style="6" bestFit="1" customWidth="1"/>
    <col min="10117" max="10117" width="14.28515625" style="6" customWidth="1"/>
    <col min="10118" max="10118" width="11.7109375" style="6" bestFit="1" customWidth="1"/>
    <col min="10119" max="10119" width="14.140625" style="6" bestFit="1" customWidth="1"/>
    <col min="10120" max="10120" width="16.7109375" style="6" customWidth="1"/>
    <col min="10121" max="10121" width="16.5703125" style="6" customWidth="1"/>
    <col min="10122" max="10123" width="7.85546875" style="6" bestFit="1" customWidth="1"/>
    <col min="10124" max="10124" width="8" style="6" bestFit="1" customWidth="1"/>
    <col min="10125" max="10126" width="7.85546875" style="6" bestFit="1" customWidth="1"/>
    <col min="10127" max="10127" width="9.7109375" style="6" customWidth="1"/>
    <col min="10128" max="10128" width="12.85546875" style="6" customWidth="1"/>
    <col min="10129" max="10365" width="9.140625" style="6"/>
    <col min="10366" max="10366" width="9" style="6" bestFit="1" customWidth="1"/>
    <col min="10367" max="10367" width="9.85546875" style="6" bestFit="1" customWidth="1"/>
    <col min="10368" max="10368" width="9.140625" style="6" bestFit="1" customWidth="1"/>
    <col min="10369" max="10369" width="16" style="6" bestFit="1" customWidth="1"/>
    <col min="10370" max="10370" width="9" style="6" bestFit="1" customWidth="1"/>
    <col min="10371" max="10371" width="7.85546875" style="6" bestFit="1" customWidth="1"/>
    <col min="10372" max="10372" width="11.7109375" style="6" bestFit="1" customWidth="1"/>
    <col min="10373" max="10373" width="14.28515625" style="6" customWidth="1"/>
    <col min="10374" max="10374" width="11.7109375" style="6" bestFit="1" customWidth="1"/>
    <col min="10375" max="10375" width="14.140625" style="6" bestFit="1" customWidth="1"/>
    <col min="10376" max="10376" width="16.7109375" style="6" customWidth="1"/>
    <col min="10377" max="10377" width="16.5703125" style="6" customWidth="1"/>
    <col min="10378" max="10379" width="7.85546875" style="6" bestFit="1" customWidth="1"/>
    <col min="10380" max="10380" width="8" style="6" bestFit="1" customWidth="1"/>
    <col min="10381" max="10382" width="7.85546875" style="6" bestFit="1" customWidth="1"/>
    <col min="10383" max="10383" width="9.7109375" style="6" customWidth="1"/>
    <col min="10384" max="10384" width="12.85546875" style="6" customWidth="1"/>
    <col min="10385" max="10621" width="9.140625" style="6"/>
    <col min="10622" max="10622" width="9" style="6" bestFit="1" customWidth="1"/>
    <col min="10623" max="10623" width="9.85546875" style="6" bestFit="1" customWidth="1"/>
    <col min="10624" max="10624" width="9.140625" style="6" bestFit="1" customWidth="1"/>
    <col min="10625" max="10625" width="16" style="6" bestFit="1" customWidth="1"/>
    <col min="10626" max="10626" width="9" style="6" bestFit="1" customWidth="1"/>
    <col min="10627" max="10627" width="7.85546875" style="6" bestFit="1" customWidth="1"/>
    <col min="10628" max="10628" width="11.7109375" style="6" bestFit="1" customWidth="1"/>
    <col min="10629" max="10629" width="14.28515625" style="6" customWidth="1"/>
    <col min="10630" max="10630" width="11.7109375" style="6" bestFit="1" customWidth="1"/>
    <col min="10631" max="10631" width="14.140625" style="6" bestFit="1" customWidth="1"/>
    <col min="10632" max="10632" width="16.7109375" style="6" customWidth="1"/>
    <col min="10633" max="10633" width="16.5703125" style="6" customWidth="1"/>
    <col min="10634" max="10635" width="7.85546875" style="6" bestFit="1" customWidth="1"/>
    <col min="10636" max="10636" width="8" style="6" bestFit="1" customWidth="1"/>
    <col min="10637" max="10638" width="7.85546875" style="6" bestFit="1" customWidth="1"/>
    <col min="10639" max="10639" width="9.7109375" style="6" customWidth="1"/>
    <col min="10640" max="10640" width="12.85546875" style="6" customWidth="1"/>
    <col min="10641" max="10877" width="9.140625" style="6"/>
    <col min="10878" max="10878" width="9" style="6" bestFit="1" customWidth="1"/>
    <col min="10879" max="10879" width="9.85546875" style="6" bestFit="1" customWidth="1"/>
    <col min="10880" max="10880" width="9.140625" style="6" bestFit="1" customWidth="1"/>
    <col min="10881" max="10881" width="16" style="6" bestFit="1" customWidth="1"/>
    <col min="10882" max="10882" width="9" style="6" bestFit="1" customWidth="1"/>
    <col min="10883" max="10883" width="7.85546875" style="6" bestFit="1" customWidth="1"/>
    <col min="10884" max="10884" width="11.7109375" style="6" bestFit="1" customWidth="1"/>
    <col min="10885" max="10885" width="14.28515625" style="6" customWidth="1"/>
    <col min="10886" max="10886" width="11.7109375" style="6" bestFit="1" customWidth="1"/>
    <col min="10887" max="10887" width="14.140625" style="6" bestFit="1" customWidth="1"/>
    <col min="10888" max="10888" width="16.7109375" style="6" customWidth="1"/>
    <col min="10889" max="10889" width="16.5703125" style="6" customWidth="1"/>
    <col min="10890" max="10891" width="7.85546875" style="6" bestFit="1" customWidth="1"/>
    <col min="10892" max="10892" width="8" style="6" bestFit="1" customWidth="1"/>
    <col min="10893" max="10894" width="7.85546875" style="6" bestFit="1" customWidth="1"/>
    <col min="10895" max="10895" width="9.7109375" style="6" customWidth="1"/>
    <col min="10896" max="10896" width="12.85546875" style="6" customWidth="1"/>
    <col min="10897" max="11133" width="9.140625" style="6"/>
    <col min="11134" max="11134" width="9" style="6" bestFit="1" customWidth="1"/>
    <col min="11135" max="11135" width="9.85546875" style="6" bestFit="1" customWidth="1"/>
    <col min="11136" max="11136" width="9.140625" style="6" bestFit="1" customWidth="1"/>
    <col min="11137" max="11137" width="16" style="6" bestFit="1" customWidth="1"/>
    <col min="11138" max="11138" width="9" style="6" bestFit="1" customWidth="1"/>
    <col min="11139" max="11139" width="7.85546875" style="6" bestFit="1" customWidth="1"/>
    <col min="11140" max="11140" width="11.7109375" style="6" bestFit="1" customWidth="1"/>
    <col min="11141" max="11141" width="14.28515625" style="6" customWidth="1"/>
    <col min="11142" max="11142" width="11.7109375" style="6" bestFit="1" customWidth="1"/>
    <col min="11143" max="11143" width="14.140625" style="6" bestFit="1" customWidth="1"/>
    <col min="11144" max="11144" width="16.7109375" style="6" customWidth="1"/>
    <col min="11145" max="11145" width="16.5703125" style="6" customWidth="1"/>
    <col min="11146" max="11147" width="7.85546875" style="6" bestFit="1" customWidth="1"/>
    <col min="11148" max="11148" width="8" style="6" bestFit="1" customWidth="1"/>
    <col min="11149" max="11150" width="7.85546875" style="6" bestFit="1" customWidth="1"/>
    <col min="11151" max="11151" width="9.7109375" style="6" customWidth="1"/>
    <col min="11152" max="11152" width="12.85546875" style="6" customWidth="1"/>
    <col min="11153" max="11389" width="9.140625" style="6"/>
    <col min="11390" max="11390" width="9" style="6" bestFit="1" customWidth="1"/>
    <col min="11391" max="11391" width="9.85546875" style="6" bestFit="1" customWidth="1"/>
    <col min="11392" max="11392" width="9.140625" style="6" bestFit="1" customWidth="1"/>
    <col min="11393" max="11393" width="16" style="6" bestFit="1" customWidth="1"/>
    <col min="11394" max="11394" width="9" style="6" bestFit="1" customWidth="1"/>
    <col min="11395" max="11395" width="7.85546875" style="6" bestFit="1" customWidth="1"/>
    <col min="11396" max="11396" width="11.7109375" style="6" bestFit="1" customWidth="1"/>
    <col min="11397" max="11397" width="14.28515625" style="6" customWidth="1"/>
    <col min="11398" max="11398" width="11.7109375" style="6" bestFit="1" customWidth="1"/>
    <col min="11399" max="11399" width="14.140625" style="6" bestFit="1" customWidth="1"/>
    <col min="11400" max="11400" width="16.7109375" style="6" customWidth="1"/>
    <col min="11401" max="11401" width="16.5703125" style="6" customWidth="1"/>
    <col min="11402" max="11403" width="7.85546875" style="6" bestFit="1" customWidth="1"/>
    <col min="11404" max="11404" width="8" style="6" bestFit="1" customWidth="1"/>
    <col min="11405" max="11406" width="7.85546875" style="6" bestFit="1" customWidth="1"/>
    <col min="11407" max="11407" width="9.7109375" style="6" customWidth="1"/>
    <col min="11408" max="11408" width="12.85546875" style="6" customWidth="1"/>
    <col min="11409" max="11645" width="9.140625" style="6"/>
    <col min="11646" max="11646" width="9" style="6" bestFit="1" customWidth="1"/>
    <col min="11647" max="11647" width="9.85546875" style="6" bestFit="1" customWidth="1"/>
    <col min="11648" max="11648" width="9.140625" style="6" bestFit="1" customWidth="1"/>
    <col min="11649" max="11649" width="16" style="6" bestFit="1" customWidth="1"/>
    <col min="11650" max="11650" width="9" style="6" bestFit="1" customWidth="1"/>
    <col min="11651" max="11651" width="7.85546875" style="6" bestFit="1" customWidth="1"/>
    <col min="11652" max="11652" width="11.7109375" style="6" bestFit="1" customWidth="1"/>
    <col min="11653" max="11653" width="14.28515625" style="6" customWidth="1"/>
    <col min="11654" max="11654" width="11.7109375" style="6" bestFit="1" customWidth="1"/>
    <col min="11655" max="11655" width="14.140625" style="6" bestFit="1" customWidth="1"/>
    <col min="11656" max="11656" width="16.7109375" style="6" customWidth="1"/>
    <col min="11657" max="11657" width="16.5703125" style="6" customWidth="1"/>
    <col min="11658" max="11659" width="7.85546875" style="6" bestFit="1" customWidth="1"/>
    <col min="11660" max="11660" width="8" style="6" bestFit="1" customWidth="1"/>
    <col min="11661" max="11662" width="7.85546875" style="6" bestFit="1" customWidth="1"/>
    <col min="11663" max="11663" width="9.7109375" style="6" customWidth="1"/>
    <col min="11664" max="11664" width="12.85546875" style="6" customWidth="1"/>
    <col min="11665" max="11901" width="9.140625" style="6"/>
    <col min="11902" max="11902" width="9" style="6" bestFit="1" customWidth="1"/>
    <col min="11903" max="11903" width="9.85546875" style="6" bestFit="1" customWidth="1"/>
    <col min="11904" max="11904" width="9.140625" style="6" bestFit="1" customWidth="1"/>
    <col min="11905" max="11905" width="16" style="6" bestFit="1" customWidth="1"/>
    <col min="11906" max="11906" width="9" style="6" bestFit="1" customWidth="1"/>
    <col min="11907" max="11907" width="7.85546875" style="6" bestFit="1" customWidth="1"/>
    <col min="11908" max="11908" width="11.7109375" style="6" bestFit="1" customWidth="1"/>
    <col min="11909" max="11909" width="14.28515625" style="6" customWidth="1"/>
    <col min="11910" max="11910" width="11.7109375" style="6" bestFit="1" customWidth="1"/>
    <col min="11911" max="11911" width="14.140625" style="6" bestFit="1" customWidth="1"/>
    <col min="11912" max="11912" width="16.7109375" style="6" customWidth="1"/>
    <col min="11913" max="11913" width="16.5703125" style="6" customWidth="1"/>
    <col min="11914" max="11915" width="7.85546875" style="6" bestFit="1" customWidth="1"/>
    <col min="11916" max="11916" width="8" style="6" bestFit="1" customWidth="1"/>
    <col min="11917" max="11918" width="7.85546875" style="6" bestFit="1" customWidth="1"/>
    <col min="11919" max="11919" width="9.7109375" style="6" customWidth="1"/>
    <col min="11920" max="11920" width="12.85546875" style="6" customWidth="1"/>
    <col min="11921" max="12157" width="9.140625" style="6"/>
    <col min="12158" max="12158" width="9" style="6" bestFit="1" customWidth="1"/>
    <col min="12159" max="12159" width="9.85546875" style="6" bestFit="1" customWidth="1"/>
    <col min="12160" max="12160" width="9.140625" style="6" bestFit="1" customWidth="1"/>
    <col min="12161" max="12161" width="16" style="6" bestFit="1" customWidth="1"/>
    <col min="12162" max="12162" width="9" style="6" bestFit="1" customWidth="1"/>
    <col min="12163" max="12163" width="7.85546875" style="6" bestFit="1" customWidth="1"/>
    <col min="12164" max="12164" width="11.7109375" style="6" bestFit="1" customWidth="1"/>
    <col min="12165" max="12165" width="14.28515625" style="6" customWidth="1"/>
    <col min="12166" max="12166" width="11.7109375" style="6" bestFit="1" customWidth="1"/>
    <col min="12167" max="12167" width="14.140625" style="6" bestFit="1" customWidth="1"/>
    <col min="12168" max="12168" width="16.7109375" style="6" customWidth="1"/>
    <col min="12169" max="12169" width="16.5703125" style="6" customWidth="1"/>
    <col min="12170" max="12171" width="7.85546875" style="6" bestFit="1" customWidth="1"/>
    <col min="12172" max="12172" width="8" style="6" bestFit="1" customWidth="1"/>
    <col min="12173" max="12174" width="7.85546875" style="6" bestFit="1" customWidth="1"/>
    <col min="12175" max="12175" width="9.7109375" style="6" customWidth="1"/>
    <col min="12176" max="12176" width="12.85546875" style="6" customWidth="1"/>
    <col min="12177" max="12413" width="9.140625" style="6"/>
    <col min="12414" max="12414" width="9" style="6" bestFit="1" customWidth="1"/>
    <col min="12415" max="12415" width="9.85546875" style="6" bestFit="1" customWidth="1"/>
    <col min="12416" max="12416" width="9.140625" style="6" bestFit="1" customWidth="1"/>
    <col min="12417" max="12417" width="16" style="6" bestFit="1" customWidth="1"/>
    <col min="12418" max="12418" width="9" style="6" bestFit="1" customWidth="1"/>
    <col min="12419" max="12419" width="7.85546875" style="6" bestFit="1" customWidth="1"/>
    <col min="12420" max="12420" width="11.7109375" style="6" bestFit="1" customWidth="1"/>
    <col min="12421" max="12421" width="14.28515625" style="6" customWidth="1"/>
    <col min="12422" max="12422" width="11.7109375" style="6" bestFit="1" customWidth="1"/>
    <col min="12423" max="12423" width="14.140625" style="6" bestFit="1" customWidth="1"/>
    <col min="12424" max="12424" width="16.7109375" style="6" customWidth="1"/>
    <col min="12425" max="12425" width="16.5703125" style="6" customWidth="1"/>
    <col min="12426" max="12427" width="7.85546875" style="6" bestFit="1" customWidth="1"/>
    <col min="12428" max="12428" width="8" style="6" bestFit="1" customWidth="1"/>
    <col min="12429" max="12430" width="7.85546875" style="6" bestFit="1" customWidth="1"/>
    <col min="12431" max="12431" width="9.7109375" style="6" customWidth="1"/>
    <col min="12432" max="12432" width="12.85546875" style="6" customWidth="1"/>
    <col min="12433" max="12669" width="9.140625" style="6"/>
    <col min="12670" max="12670" width="9" style="6" bestFit="1" customWidth="1"/>
    <col min="12671" max="12671" width="9.85546875" style="6" bestFit="1" customWidth="1"/>
    <col min="12672" max="12672" width="9.140625" style="6" bestFit="1" customWidth="1"/>
    <col min="12673" max="12673" width="16" style="6" bestFit="1" customWidth="1"/>
    <col min="12674" max="12674" width="9" style="6" bestFit="1" customWidth="1"/>
    <col min="12675" max="12675" width="7.85546875" style="6" bestFit="1" customWidth="1"/>
    <col min="12676" max="12676" width="11.7109375" style="6" bestFit="1" customWidth="1"/>
    <col min="12677" max="12677" width="14.28515625" style="6" customWidth="1"/>
    <col min="12678" max="12678" width="11.7109375" style="6" bestFit="1" customWidth="1"/>
    <col min="12679" max="12679" width="14.140625" style="6" bestFit="1" customWidth="1"/>
    <col min="12680" max="12680" width="16.7109375" style="6" customWidth="1"/>
    <col min="12681" max="12681" width="16.5703125" style="6" customWidth="1"/>
    <col min="12682" max="12683" width="7.85546875" style="6" bestFit="1" customWidth="1"/>
    <col min="12684" max="12684" width="8" style="6" bestFit="1" customWidth="1"/>
    <col min="12685" max="12686" width="7.85546875" style="6" bestFit="1" customWidth="1"/>
    <col min="12687" max="12687" width="9.7109375" style="6" customWidth="1"/>
    <col min="12688" max="12688" width="12.85546875" style="6" customWidth="1"/>
    <col min="12689" max="12925" width="9.140625" style="6"/>
    <col min="12926" max="12926" width="9" style="6" bestFit="1" customWidth="1"/>
    <col min="12927" max="12927" width="9.85546875" style="6" bestFit="1" customWidth="1"/>
    <col min="12928" max="12928" width="9.140625" style="6" bestFit="1" customWidth="1"/>
    <col min="12929" max="12929" width="16" style="6" bestFit="1" customWidth="1"/>
    <col min="12930" max="12930" width="9" style="6" bestFit="1" customWidth="1"/>
    <col min="12931" max="12931" width="7.85546875" style="6" bestFit="1" customWidth="1"/>
    <col min="12932" max="12932" width="11.7109375" style="6" bestFit="1" customWidth="1"/>
    <col min="12933" max="12933" width="14.28515625" style="6" customWidth="1"/>
    <col min="12934" max="12934" width="11.7109375" style="6" bestFit="1" customWidth="1"/>
    <col min="12935" max="12935" width="14.140625" style="6" bestFit="1" customWidth="1"/>
    <col min="12936" max="12936" width="16.7109375" style="6" customWidth="1"/>
    <col min="12937" max="12937" width="16.5703125" style="6" customWidth="1"/>
    <col min="12938" max="12939" width="7.85546875" style="6" bestFit="1" customWidth="1"/>
    <col min="12940" max="12940" width="8" style="6" bestFit="1" customWidth="1"/>
    <col min="12941" max="12942" width="7.85546875" style="6" bestFit="1" customWidth="1"/>
    <col min="12943" max="12943" width="9.7109375" style="6" customWidth="1"/>
    <col min="12944" max="12944" width="12.85546875" style="6" customWidth="1"/>
    <col min="12945" max="13181" width="9.140625" style="6"/>
    <col min="13182" max="13182" width="9" style="6" bestFit="1" customWidth="1"/>
    <col min="13183" max="13183" width="9.85546875" style="6" bestFit="1" customWidth="1"/>
    <col min="13184" max="13184" width="9.140625" style="6" bestFit="1" customWidth="1"/>
    <col min="13185" max="13185" width="16" style="6" bestFit="1" customWidth="1"/>
    <col min="13186" max="13186" width="9" style="6" bestFit="1" customWidth="1"/>
    <col min="13187" max="13187" width="7.85546875" style="6" bestFit="1" customWidth="1"/>
    <col min="13188" max="13188" width="11.7109375" style="6" bestFit="1" customWidth="1"/>
    <col min="13189" max="13189" width="14.28515625" style="6" customWidth="1"/>
    <col min="13190" max="13190" width="11.7109375" style="6" bestFit="1" customWidth="1"/>
    <col min="13191" max="13191" width="14.140625" style="6" bestFit="1" customWidth="1"/>
    <col min="13192" max="13192" width="16.7109375" style="6" customWidth="1"/>
    <col min="13193" max="13193" width="16.5703125" style="6" customWidth="1"/>
    <col min="13194" max="13195" width="7.85546875" style="6" bestFit="1" customWidth="1"/>
    <col min="13196" max="13196" width="8" style="6" bestFit="1" customWidth="1"/>
    <col min="13197" max="13198" width="7.85546875" style="6" bestFit="1" customWidth="1"/>
    <col min="13199" max="13199" width="9.7109375" style="6" customWidth="1"/>
    <col min="13200" max="13200" width="12.85546875" style="6" customWidth="1"/>
    <col min="13201" max="13437" width="9.140625" style="6"/>
    <col min="13438" max="13438" width="9" style="6" bestFit="1" customWidth="1"/>
    <col min="13439" max="13439" width="9.85546875" style="6" bestFit="1" customWidth="1"/>
    <col min="13440" max="13440" width="9.140625" style="6" bestFit="1" customWidth="1"/>
    <col min="13441" max="13441" width="16" style="6" bestFit="1" customWidth="1"/>
    <col min="13442" max="13442" width="9" style="6" bestFit="1" customWidth="1"/>
    <col min="13443" max="13443" width="7.85546875" style="6" bestFit="1" customWidth="1"/>
    <col min="13444" max="13444" width="11.7109375" style="6" bestFit="1" customWidth="1"/>
    <col min="13445" max="13445" width="14.28515625" style="6" customWidth="1"/>
    <col min="13446" max="13446" width="11.7109375" style="6" bestFit="1" customWidth="1"/>
    <col min="13447" max="13447" width="14.140625" style="6" bestFit="1" customWidth="1"/>
    <col min="13448" max="13448" width="16.7109375" style="6" customWidth="1"/>
    <col min="13449" max="13449" width="16.5703125" style="6" customWidth="1"/>
    <col min="13450" max="13451" width="7.85546875" style="6" bestFit="1" customWidth="1"/>
    <col min="13452" max="13452" width="8" style="6" bestFit="1" customWidth="1"/>
    <col min="13453" max="13454" width="7.85546875" style="6" bestFit="1" customWidth="1"/>
    <col min="13455" max="13455" width="9.7109375" style="6" customWidth="1"/>
    <col min="13456" max="13456" width="12.85546875" style="6" customWidth="1"/>
    <col min="13457" max="13693" width="9.140625" style="6"/>
    <col min="13694" max="13694" width="9" style="6" bestFit="1" customWidth="1"/>
    <col min="13695" max="13695" width="9.85546875" style="6" bestFit="1" customWidth="1"/>
    <col min="13696" max="13696" width="9.140625" style="6" bestFit="1" customWidth="1"/>
    <col min="13697" max="13697" width="16" style="6" bestFit="1" customWidth="1"/>
    <col min="13698" max="13698" width="9" style="6" bestFit="1" customWidth="1"/>
    <col min="13699" max="13699" width="7.85546875" style="6" bestFit="1" customWidth="1"/>
    <col min="13700" max="13700" width="11.7109375" style="6" bestFit="1" customWidth="1"/>
    <col min="13701" max="13701" width="14.28515625" style="6" customWidth="1"/>
    <col min="13702" max="13702" width="11.7109375" style="6" bestFit="1" customWidth="1"/>
    <col min="13703" max="13703" width="14.140625" style="6" bestFit="1" customWidth="1"/>
    <col min="13704" max="13704" width="16.7109375" style="6" customWidth="1"/>
    <col min="13705" max="13705" width="16.5703125" style="6" customWidth="1"/>
    <col min="13706" max="13707" width="7.85546875" style="6" bestFit="1" customWidth="1"/>
    <col min="13708" max="13708" width="8" style="6" bestFit="1" customWidth="1"/>
    <col min="13709" max="13710" width="7.85546875" style="6" bestFit="1" customWidth="1"/>
    <col min="13711" max="13711" width="9.7109375" style="6" customWidth="1"/>
    <col min="13712" max="13712" width="12.85546875" style="6" customWidth="1"/>
    <col min="13713" max="13949" width="9.140625" style="6"/>
    <col min="13950" max="13950" width="9" style="6" bestFit="1" customWidth="1"/>
    <col min="13951" max="13951" width="9.85546875" style="6" bestFit="1" customWidth="1"/>
    <col min="13952" max="13952" width="9.140625" style="6" bestFit="1" customWidth="1"/>
    <col min="13953" max="13953" width="16" style="6" bestFit="1" customWidth="1"/>
    <col min="13954" max="13954" width="9" style="6" bestFit="1" customWidth="1"/>
    <col min="13955" max="13955" width="7.85546875" style="6" bestFit="1" customWidth="1"/>
    <col min="13956" max="13956" width="11.7109375" style="6" bestFit="1" customWidth="1"/>
    <col min="13957" max="13957" width="14.28515625" style="6" customWidth="1"/>
    <col min="13958" max="13958" width="11.7109375" style="6" bestFit="1" customWidth="1"/>
    <col min="13959" max="13959" width="14.140625" style="6" bestFit="1" customWidth="1"/>
    <col min="13960" max="13960" width="16.7109375" style="6" customWidth="1"/>
    <col min="13961" max="13961" width="16.5703125" style="6" customWidth="1"/>
    <col min="13962" max="13963" width="7.85546875" style="6" bestFit="1" customWidth="1"/>
    <col min="13964" max="13964" width="8" style="6" bestFit="1" customWidth="1"/>
    <col min="13965" max="13966" width="7.85546875" style="6" bestFit="1" customWidth="1"/>
    <col min="13967" max="13967" width="9.7109375" style="6" customWidth="1"/>
    <col min="13968" max="13968" width="12.85546875" style="6" customWidth="1"/>
    <col min="13969" max="14205" width="9.140625" style="6"/>
    <col min="14206" max="14206" width="9" style="6" bestFit="1" customWidth="1"/>
    <col min="14207" max="14207" width="9.85546875" style="6" bestFit="1" customWidth="1"/>
    <col min="14208" max="14208" width="9.140625" style="6" bestFit="1" customWidth="1"/>
    <col min="14209" max="14209" width="16" style="6" bestFit="1" customWidth="1"/>
    <col min="14210" max="14210" width="9" style="6" bestFit="1" customWidth="1"/>
    <col min="14211" max="14211" width="7.85546875" style="6" bestFit="1" customWidth="1"/>
    <col min="14212" max="14212" width="11.7109375" style="6" bestFit="1" customWidth="1"/>
    <col min="14213" max="14213" width="14.28515625" style="6" customWidth="1"/>
    <col min="14214" max="14214" width="11.7109375" style="6" bestFit="1" customWidth="1"/>
    <col min="14215" max="14215" width="14.140625" style="6" bestFit="1" customWidth="1"/>
    <col min="14216" max="14216" width="16.7109375" style="6" customWidth="1"/>
    <col min="14217" max="14217" width="16.5703125" style="6" customWidth="1"/>
    <col min="14218" max="14219" width="7.85546875" style="6" bestFit="1" customWidth="1"/>
    <col min="14220" max="14220" width="8" style="6" bestFit="1" customWidth="1"/>
    <col min="14221" max="14222" width="7.85546875" style="6" bestFit="1" customWidth="1"/>
    <col min="14223" max="14223" width="9.7109375" style="6" customWidth="1"/>
    <col min="14224" max="14224" width="12.85546875" style="6" customWidth="1"/>
    <col min="14225" max="14461" width="9.140625" style="6"/>
    <col min="14462" max="14462" width="9" style="6" bestFit="1" customWidth="1"/>
    <col min="14463" max="14463" width="9.85546875" style="6" bestFit="1" customWidth="1"/>
    <col min="14464" max="14464" width="9.140625" style="6" bestFit="1" customWidth="1"/>
    <col min="14465" max="14465" width="16" style="6" bestFit="1" customWidth="1"/>
    <col min="14466" max="14466" width="9" style="6" bestFit="1" customWidth="1"/>
    <col min="14467" max="14467" width="7.85546875" style="6" bestFit="1" customWidth="1"/>
    <col min="14468" max="14468" width="11.7109375" style="6" bestFit="1" customWidth="1"/>
    <col min="14469" max="14469" width="14.28515625" style="6" customWidth="1"/>
    <col min="14470" max="14470" width="11.7109375" style="6" bestFit="1" customWidth="1"/>
    <col min="14471" max="14471" width="14.140625" style="6" bestFit="1" customWidth="1"/>
    <col min="14472" max="14472" width="16.7109375" style="6" customWidth="1"/>
    <col min="14473" max="14473" width="16.5703125" style="6" customWidth="1"/>
    <col min="14474" max="14475" width="7.85546875" style="6" bestFit="1" customWidth="1"/>
    <col min="14476" max="14476" width="8" style="6" bestFit="1" customWidth="1"/>
    <col min="14477" max="14478" width="7.85546875" style="6" bestFit="1" customWidth="1"/>
    <col min="14479" max="14479" width="9.7109375" style="6" customWidth="1"/>
    <col min="14480" max="14480" width="12.85546875" style="6" customWidth="1"/>
    <col min="14481" max="14717" width="9.140625" style="6"/>
    <col min="14718" max="14718" width="9" style="6" bestFit="1" customWidth="1"/>
    <col min="14719" max="14719" width="9.85546875" style="6" bestFit="1" customWidth="1"/>
    <col min="14720" max="14720" width="9.140625" style="6" bestFit="1" customWidth="1"/>
    <col min="14721" max="14721" width="16" style="6" bestFit="1" customWidth="1"/>
    <col min="14722" max="14722" width="9" style="6" bestFit="1" customWidth="1"/>
    <col min="14723" max="14723" width="7.85546875" style="6" bestFit="1" customWidth="1"/>
    <col min="14724" max="14724" width="11.7109375" style="6" bestFit="1" customWidth="1"/>
    <col min="14725" max="14725" width="14.28515625" style="6" customWidth="1"/>
    <col min="14726" max="14726" width="11.7109375" style="6" bestFit="1" customWidth="1"/>
    <col min="14727" max="14727" width="14.140625" style="6" bestFit="1" customWidth="1"/>
    <col min="14728" max="14728" width="16.7109375" style="6" customWidth="1"/>
    <col min="14729" max="14729" width="16.5703125" style="6" customWidth="1"/>
    <col min="14730" max="14731" width="7.85546875" style="6" bestFit="1" customWidth="1"/>
    <col min="14732" max="14732" width="8" style="6" bestFit="1" customWidth="1"/>
    <col min="14733" max="14734" width="7.85546875" style="6" bestFit="1" customWidth="1"/>
    <col min="14735" max="14735" width="9.7109375" style="6" customWidth="1"/>
    <col min="14736" max="14736" width="12.85546875" style="6" customWidth="1"/>
    <col min="14737" max="14973" width="9.140625" style="6"/>
    <col min="14974" max="14974" width="9" style="6" bestFit="1" customWidth="1"/>
    <col min="14975" max="14975" width="9.85546875" style="6" bestFit="1" customWidth="1"/>
    <col min="14976" max="14976" width="9.140625" style="6" bestFit="1" customWidth="1"/>
    <col min="14977" max="14977" width="16" style="6" bestFit="1" customWidth="1"/>
    <col min="14978" max="14978" width="9" style="6" bestFit="1" customWidth="1"/>
    <col min="14979" max="14979" width="7.85546875" style="6" bestFit="1" customWidth="1"/>
    <col min="14980" max="14980" width="11.7109375" style="6" bestFit="1" customWidth="1"/>
    <col min="14981" max="14981" width="14.28515625" style="6" customWidth="1"/>
    <col min="14982" max="14982" width="11.7109375" style="6" bestFit="1" customWidth="1"/>
    <col min="14983" max="14983" width="14.140625" style="6" bestFit="1" customWidth="1"/>
    <col min="14984" max="14984" width="16.7109375" style="6" customWidth="1"/>
    <col min="14985" max="14985" width="16.5703125" style="6" customWidth="1"/>
    <col min="14986" max="14987" width="7.85546875" style="6" bestFit="1" customWidth="1"/>
    <col min="14988" max="14988" width="8" style="6" bestFit="1" customWidth="1"/>
    <col min="14989" max="14990" width="7.85546875" style="6" bestFit="1" customWidth="1"/>
    <col min="14991" max="14991" width="9.7109375" style="6" customWidth="1"/>
    <col min="14992" max="14992" width="12.85546875" style="6" customWidth="1"/>
    <col min="14993" max="15229" width="9.140625" style="6"/>
    <col min="15230" max="15230" width="9" style="6" bestFit="1" customWidth="1"/>
    <col min="15231" max="15231" width="9.85546875" style="6" bestFit="1" customWidth="1"/>
    <col min="15232" max="15232" width="9.140625" style="6" bestFit="1" customWidth="1"/>
    <col min="15233" max="15233" width="16" style="6" bestFit="1" customWidth="1"/>
    <col min="15234" max="15234" width="9" style="6" bestFit="1" customWidth="1"/>
    <col min="15235" max="15235" width="7.85546875" style="6" bestFit="1" customWidth="1"/>
    <col min="15236" max="15236" width="11.7109375" style="6" bestFit="1" customWidth="1"/>
    <col min="15237" max="15237" width="14.28515625" style="6" customWidth="1"/>
    <col min="15238" max="15238" width="11.7109375" style="6" bestFit="1" customWidth="1"/>
    <col min="15239" max="15239" width="14.140625" style="6" bestFit="1" customWidth="1"/>
    <col min="15240" max="15240" width="16.7109375" style="6" customWidth="1"/>
    <col min="15241" max="15241" width="16.5703125" style="6" customWidth="1"/>
    <col min="15242" max="15243" width="7.85546875" style="6" bestFit="1" customWidth="1"/>
    <col min="15244" max="15244" width="8" style="6" bestFit="1" customWidth="1"/>
    <col min="15245" max="15246" width="7.85546875" style="6" bestFit="1" customWidth="1"/>
    <col min="15247" max="15247" width="9.7109375" style="6" customWidth="1"/>
    <col min="15248" max="15248" width="12.85546875" style="6" customWidth="1"/>
    <col min="15249" max="15485" width="9.140625" style="6"/>
    <col min="15486" max="15486" width="9" style="6" bestFit="1" customWidth="1"/>
    <col min="15487" max="15487" width="9.85546875" style="6" bestFit="1" customWidth="1"/>
    <col min="15488" max="15488" width="9.140625" style="6" bestFit="1" customWidth="1"/>
    <col min="15489" max="15489" width="16" style="6" bestFit="1" customWidth="1"/>
    <col min="15490" max="15490" width="9" style="6" bestFit="1" customWidth="1"/>
    <col min="15491" max="15491" width="7.85546875" style="6" bestFit="1" customWidth="1"/>
    <col min="15492" max="15492" width="11.7109375" style="6" bestFit="1" customWidth="1"/>
    <col min="15493" max="15493" width="14.28515625" style="6" customWidth="1"/>
    <col min="15494" max="15494" width="11.7109375" style="6" bestFit="1" customWidth="1"/>
    <col min="15495" max="15495" width="14.140625" style="6" bestFit="1" customWidth="1"/>
    <col min="15496" max="15496" width="16.7109375" style="6" customWidth="1"/>
    <col min="15497" max="15497" width="16.5703125" style="6" customWidth="1"/>
    <col min="15498" max="15499" width="7.85546875" style="6" bestFit="1" customWidth="1"/>
    <col min="15500" max="15500" width="8" style="6" bestFit="1" customWidth="1"/>
    <col min="15501" max="15502" width="7.85546875" style="6" bestFit="1" customWidth="1"/>
    <col min="15503" max="15503" width="9.7109375" style="6" customWidth="1"/>
    <col min="15504" max="15504" width="12.85546875" style="6" customWidth="1"/>
    <col min="15505" max="15741" width="9.140625" style="6"/>
    <col min="15742" max="15742" width="9" style="6" bestFit="1" customWidth="1"/>
    <col min="15743" max="15743" width="9.85546875" style="6" bestFit="1" customWidth="1"/>
    <col min="15744" max="15744" width="9.140625" style="6" bestFit="1" customWidth="1"/>
    <col min="15745" max="15745" width="16" style="6" bestFit="1" customWidth="1"/>
    <col min="15746" max="15746" width="9" style="6" bestFit="1" customWidth="1"/>
    <col min="15747" max="15747" width="7.85546875" style="6" bestFit="1" customWidth="1"/>
    <col min="15748" max="15748" width="11.7109375" style="6" bestFit="1" customWidth="1"/>
    <col min="15749" max="15749" width="14.28515625" style="6" customWidth="1"/>
    <col min="15750" max="15750" width="11.7109375" style="6" bestFit="1" customWidth="1"/>
    <col min="15751" max="15751" width="14.140625" style="6" bestFit="1" customWidth="1"/>
    <col min="15752" max="15752" width="16.7109375" style="6" customWidth="1"/>
    <col min="15753" max="15753" width="16.5703125" style="6" customWidth="1"/>
    <col min="15754" max="15755" width="7.85546875" style="6" bestFit="1" customWidth="1"/>
    <col min="15756" max="15756" width="8" style="6" bestFit="1" customWidth="1"/>
    <col min="15757" max="15758" width="7.85546875" style="6" bestFit="1" customWidth="1"/>
    <col min="15759" max="15759" width="9.7109375" style="6" customWidth="1"/>
    <col min="15760" max="15760" width="12.85546875" style="6" customWidth="1"/>
    <col min="15761" max="15997" width="9.140625" style="6"/>
    <col min="15998" max="15998" width="9" style="6" bestFit="1" customWidth="1"/>
    <col min="15999" max="15999" width="9.85546875" style="6" bestFit="1" customWidth="1"/>
    <col min="16000" max="16000" width="9.140625" style="6" bestFit="1" customWidth="1"/>
    <col min="16001" max="16001" width="16" style="6" bestFit="1" customWidth="1"/>
    <col min="16002" max="16002" width="9" style="6" bestFit="1" customWidth="1"/>
    <col min="16003" max="16003" width="7.85546875" style="6" bestFit="1" customWidth="1"/>
    <col min="16004" max="16004" width="11.7109375" style="6" bestFit="1" customWidth="1"/>
    <col min="16005" max="16005" width="14.28515625" style="6" customWidth="1"/>
    <col min="16006" max="16006" width="11.7109375" style="6" bestFit="1" customWidth="1"/>
    <col min="16007" max="16007" width="14.140625" style="6" bestFit="1" customWidth="1"/>
    <col min="16008" max="16008" width="16.7109375" style="6" customWidth="1"/>
    <col min="16009" max="16009" width="16.5703125" style="6" customWidth="1"/>
    <col min="16010" max="16011" width="7.85546875" style="6" bestFit="1" customWidth="1"/>
    <col min="16012" max="16012" width="8" style="6" bestFit="1" customWidth="1"/>
    <col min="16013" max="16014" width="7.85546875" style="6" bestFit="1" customWidth="1"/>
    <col min="16015" max="16015" width="9.7109375" style="6" customWidth="1"/>
    <col min="16016" max="16016" width="12.85546875" style="6" customWidth="1"/>
    <col min="16017" max="16384" width="9.140625" style="6"/>
  </cols>
  <sheetData>
    <row r="1" spans="1:4" s="3" customFormat="1">
      <c r="A1" s="31" t="s">
        <v>59</v>
      </c>
      <c r="B1" s="32" t="s">
        <v>3</v>
      </c>
      <c r="C1" s="22" t="s">
        <v>5</v>
      </c>
      <c r="D1" s="36" t="s">
        <v>84</v>
      </c>
    </row>
    <row r="2" spans="1:4" s="3" customFormat="1">
      <c r="A2" s="7">
        <v>14089</v>
      </c>
      <c r="B2" s="15">
        <v>35929</v>
      </c>
      <c r="C2" s="12">
        <v>36035</v>
      </c>
      <c r="D2" s="5">
        <v>370</v>
      </c>
    </row>
    <row r="3" spans="1:4" s="3" customFormat="1">
      <c r="A3" s="7">
        <v>14225</v>
      </c>
      <c r="B3" s="15">
        <v>36007</v>
      </c>
      <c r="C3" s="12">
        <v>36035</v>
      </c>
      <c r="D3" s="5">
        <v>15</v>
      </c>
    </row>
    <row r="4" spans="1:4" s="3" customFormat="1">
      <c r="A4" s="7">
        <v>14226</v>
      </c>
      <c r="B4" s="16">
        <v>35979</v>
      </c>
      <c r="C4" s="12">
        <v>36035</v>
      </c>
      <c r="D4" s="5">
        <v>15</v>
      </c>
    </row>
    <row r="5" spans="1:4" s="3" customFormat="1">
      <c r="A5" s="7">
        <v>14228</v>
      </c>
      <c r="B5" s="16">
        <v>35979</v>
      </c>
      <c r="C5" s="12">
        <v>36035</v>
      </c>
      <c r="D5" s="5">
        <v>15</v>
      </c>
    </row>
    <row r="6" spans="1:4" s="3" customFormat="1">
      <c r="A6" s="7">
        <v>14229</v>
      </c>
      <c r="B6" s="16">
        <v>35979</v>
      </c>
      <c r="C6" s="12">
        <v>36035</v>
      </c>
      <c r="D6" s="5">
        <v>15</v>
      </c>
    </row>
    <row r="7" spans="1:4" s="3" customFormat="1">
      <c r="A7" s="47"/>
      <c r="B7" s="48"/>
      <c r="C7" s="49"/>
      <c r="D7" s="50">
        <f>SUM(D2:D6)</f>
        <v>430</v>
      </c>
    </row>
    <row r="8" spans="1:4" s="3" customFormat="1">
      <c r="A8" s="8">
        <v>14299</v>
      </c>
      <c r="B8" s="16">
        <v>36029</v>
      </c>
      <c r="C8" s="10">
        <v>36041</v>
      </c>
      <c r="D8" s="5">
        <v>180</v>
      </c>
    </row>
    <row r="9" spans="1:4" s="3" customFormat="1">
      <c r="A9" s="7">
        <v>13756</v>
      </c>
      <c r="B9" s="15">
        <v>35723</v>
      </c>
      <c r="C9" s="10">
        <v>36046</v>
      </c>
      <c r="D9" s="5">
        <v>582.28</v>
      </c>
    </row>
    <row r="10" spans="1:4" s="3" customFormat="1">
      <c r="A10" s="7">
        <v>13968</v>
      </c>
      <c r="B10" s="16">
        <v>35832</v>
      </c>
      <c r="C10" s="12">
        <v>36055</v>
      </c>
      <c r="D10" s="5">
        <v>3120</v>
      </c>
    </row>
    <row r="11" spans="1:4" s="3" customFormat="1">
      <c r="A11" s="7">
        <v>13969</v>
      </c>
      <c r="B11" s="16">
        <v>35832</v>
      </c>
      <c r="C11" s="12">
        <v>36055</v>
      </c>
      <c r="D11" s="5">
        <v>2660</v>
      </c>
    </row>
    <row r="12" spans="1:4" s="3" customFormat="1">
      <c r="A12" s="8">
        <v>14290</v>
      </c>
      <c r="B12" s="16">
        <v>36027</v>
      </c>
      <c r="C12" s="10">
        <v>36056</v>
      </c>
      <c r="D12" s="5">
        <v>120</v>
      </c>
    </row>
    <row r="13" spans="1:4" s="3" customFormat="1">
      <c r="A13" s="47"/>
      <c r="B13" s="48"/>
      <c r="C13" s="49"/>
      <c r="D13" s="50">
        <f>SUM(D8:D12)</f>
        <v>6662.28</v>
      </c>
    </row>
    <row r="14" spans="1:4" s="3" customFormat="1">
      <c r="A14" s="7">
        <v>13569</v>
      </c>
      <c r="B14" s="15">
        <v>35660</v>
      </c>
      <c r="C14" s="12">
        <v>36073</v>
      </c>
      <c r="D14" s="5">
        <v>750</v>
      </c>
    </row>
    <row r="15" spans="1:4" s="3" customFormat="1">
      <c r="A15" s="7">
        <v>13710</v>
      </c>
      <c r="B15" s="15">
        <v>35703</v>
      </c>
      <c r="C15" s="41">
        <v>36078</v>
      </c>
      <c r="D15" s="5">
        <v>180</v>
      </c>
    </row>
    <row r="16" spans="1:4" s="3" customFormat="1">
      <c r="A16" s="7">
        <v>12381</v>
      </c>
      <c r="B16" s="15">
        <v>34942</v>
      </c>
      <c r="C16" s="41">
        <v>36078</v>
      </c>
      <c r="D16" s="5">
        <v>2222</v>
      </c>
    </row>
    <row r="17" spans="1:4" s="3" customFormat="1">
      <c r="A17" s="7">
        <v>12382</v>
      </c>
      <c r="B17" s="15">
        <v>34942</v>
      </c>
      <c r="C17" s="41">
        <v>36078</v>
      </c>
      <c r="D17" s="5">
        <v>1999</v>
      </c>
    </row>
    <row r="18" spans="1:4" s="3" customFormat="1">
      <c r="A18" s="7">
        <v>13390</v>
      </c>
      <c r="B18" s="15">
        <v>35567</v>
      </c>
      <c r="C18" s="41">
        <v>36078</v>
      </c>
      <c r="D18" s="5">
        <v>15</v>
      </c>
    </row>
    <row r="19" spans="1:4" s="3" customFormat="1">
      <c r="A19" s="7">
        <v>14118</v>
      </c>
      <c r="B19" s="15">
        <v>35947</v>
      </c>
      <c r="C19" s="12">
        <v>36088</v>
      </c>
      <c r="D19" s="5">
        <v>1280</v>
      </c>
    </row>
    <row r="20" spans="1:4" s="3" customFormat="1">
      <c r="A20" s="7">
        <v>13132</v>
      </c>
      <c r="B20" s="15">
        <v>35362</v>
      </c>
      <c r="C20" s="12">
        <v>36088</v>
      </c>
      <c r="D20" s="5">
        <v>15</v>
      </c>
    </row>
    <row r="21" spans="1:4" s="3" customFormat="1">
      <c r="A21" s="7">
        <v>13305</v>
      </c>
      <c r="B21" s="15">
        <v>35517</v>
      </c>
      <c r="C21" s="12">
        <v>36088</v>
      </c>
      <c r="D21" s="5">
        <v>122</v>
      </c>
    </row>
    <row r="22" spans="1:4" s="3" customFormat="1">
      <c r="A22" s="7">
        <v>14256</v>
      </c>
      <c r="B22" s="16">
        <v>36020</v>
      </c>
      <c r="C22" s="12">
        <v>36088</v>
      </c>
      <c r="D22" s="5">
        <v>280</v>
      </c>
    </row>
    <row r="23" spans="1:4" s="3" customFormat="1">
      <c r="A23" s="8">
        <v>14278</v>
      </c>
      <c r="B23" s="16">
        <v>36025</v>
      </c>
      <c r="C23" s="10">
        <v>36088</v>
      </c>
      <c r="D23" s="5">
        <v>540</v>
      </c>
    </row>
    <row r="24" spans="1:4" s="3" customFormat="1">
      <c r="A24" s="8">
        <v>14279</v>
      </c>
      <c r="B24" s="16">
        <v>36025</v>
      </c>
      <c r="C24" s="10">
        <v>36088</v>
      </c>
      <c r="D24" s="5">
        <v>240</v>
      </c>
    </row>
    <row r="25" spans="1:4" s="3" customFormat="1">
      <c r="A25" s="8">
        <v>14287</v>
      </c>
      <c r="B25" s="16">
        <v>36027</v>
      </c>
      <c r="C25" s="10">
        <v>36088</v>
      </c>
      <c r="D25" s="5">
        <v>750</v>
      </c>
    </row>
    <row r="26" spans="1:4" s="3" customFormat="1">
      <c r="A26" s="8">
        <v>14288</v>
      </c>
      <c r="B26" s="16">
        <v>36027</v>
      </c>
      <c r="C26" s="10">
        <v>36088</v>
      </c>
      <c r="D26" s="5">
        <v>15</v>
      </c>
    </row>
    <row r="27" spans="1:4" s="3" customFormat="1">
      <c r="A27" s="7">
        <v>13559</v>
      </c>
      <c r="B27" s="15">
        <v>35655</v>
      </c>
      <c r="C27" s="12">
        <v>36090</v>
      </c>
      <c r="D27" s="5">
        <v>15</v>
      </c>
    </row>
    <row r="28" spans="1:4" s="3" customFormat="1">
      <c r="A28" s="7">
        <v>14128</v>
      </c>
      <c r="B28" s="15">
        <v>35952</v>
      </c>
      <c r="C28" s="12">
        <v>36090</v>
      </c>
      <c r="D28" s="5">
        <v>540</v>
      </c>
    </row>
    <row r="29" spans="1:4" s="2" customFormat="1">
      <c r="A29" s="7">
        <v>14129</v>
      </c>
      <c r="B29" s="15">
        <v>35952</v>
      </c>
      <c r="C29" s="12">
        <v>36090</v>
      </c>
      <c r="D29" s="5">
        <v>300</v>
      </c>
    </row>
    <row r="30" spans="1:4" s="2" customFormat="1">
      <c r="A30" s="8">
        <v>14185</v>
      </c>
      <c r="B30" s="16">
        <v>35983</v>
      </c>
      <c r="C30" s="10">
        <v>36090</v>
      </c>
      <c r="D30" s="5">
        <v>240</v>
      </c>
    </row>
    <row r="31" spans="1:4" s="2" customFormat="1">
      <c r="A31" s="7">
        <v>14186</v>
      </c>
      <c r="B31" s="16">
        <v>35983</v>
      </c>
      <c r="C31" s="12">
        <v>36090</v>
      </c>
      <c r="D31" s="5">
        <v>180</v>
      </c>
    </row>
    <row r="32" spans="1:4" s="2" customFormat="1">
      <c r="A32" s="7">
        <v>14187</v>
      </c>
      <c r="B32" s="16">
        <v>35983</v>
      </c>
      <c r="C32" s="12">
        <v>36090</v>
      </c>
      <c r="D32" s="5">
        <v>120</v>
      </c>
    </row>
    <row r="33" spans="1:5" s="2" customFormat="1">
      <c r="A33" s="47"/>
      <c r="B33" s="48"/>
      <c r="C33" s="49"/>
      <c r="D33" s="50">
        <f>SUM(D14:D32)</f>
        <v>9803</v>
      </c>
      <c r="E33" s="72" t="s">
        <v>130</v>
      </c>
    </row>
    <row r="34" spans="1:5" s="2" customFormat="1">
      <c r="A34" s="7">
        <v>14239</v>
      </c>
      <c r="B34" s="15">
        <v>36013</v>
      </c>
      <c r="C34" s="12">
        <v>36101</v>
      </c>
      <c r="D34" s="5">
        <v>240</v>
      </c>
    </row>
    <row r="35" spans="1:5" s="2" customFormat="1">
      <c r="A35" s="7">
        <v>14102</v>
      </c>
      <c r="B35" s="15">
        <v>35937</v>
      </c>
      <c r="C35" s="12">
        <v>36103</v>
      </c>
      <c r="D35" s="5">
        <v>130</v>
      </c>
    </row>
    <row r="36" spans="1:5" s="2" customFormat="1">
      <c r="A36" s="7">
        <v>14117</v>
      </c>
      <c r="B36" s="15">
        <v>35947</v>
      </c>
      <c r="C36" s="12">
        <v>36103</v>
      </c>
      <c r="D36" s="5">
        <v>15</v>
      </c>
    </row>
    <row r="37" spans="1:5" s="2" customFormat="1">
      <c r="A37" s="8">
        <v>14166</v>
      </c>
      <c r="B37" s="16">
        <v>35975</v>
      </c>
      <c r="C37" s="10">
        <v>36103</v>
      </c>
      <c r="D37" s="5">
        <v>15</v>
      </c>
    </row>
    <row r="38" spans="1:5" s="3" customFormat="1">
      <c r="A38" s="7">
        <v>13380</v>
      </c>
      <c r="B38" s="15">
        <v>35562</v>
      </c>
      <c r="C38" s="12">
        <v>36104</v>
      </c>
      <c r="D38" s="5">
        <v>15</v>
      </c>
    </row>
    <row r="39" spans="1:5" s="3" customFormat="1">
      <c r="A39" s="7">
        <v>13430</v>
      </c>
      <c r="B39" s="15">
        <v>35585</v>
      </c>
      <c r="C39" s="41">
        <v>36110</v>
      </c>
      <c r="D39" s="5">
        <v>240</v>
      </c>
    </row>
    <row r="40" spans="1:5" s="2" customFormat="1">
      <c r="A40" s="7">
        <v>13474</v>
      </c>
      <c r="B40" s="15">
        <v>35618</v>
      </c>
      <c r="C40" s="41">
        <v>36110</v>
      </c>
      <c r="D40" s="5">
        <v>130</v>
      </c>
    </row>
    <row r="41" spans="1:5" s="3" customFormat="1">
      <c r="A41" s="7">
        <v>13475</v>
      </c>
      <c r="B41" s="15">
        <v>35618</v>
      </c>
      <c r="C41" s="41">
        <v>36110</v>
      </c>
      <c r="D41" s="5">
        <v>120</v>
      </c>
    </row>
    <row r="42" spans="1:5" s="3" customFormat="1">
      <c r="A42" s="7">
        <v>13662</v>
      </c>
      <c r="B42" s="15">
        <v>35681</v>
      </c>
      <c r="C42" s="41">
        <v>36110</v>
      </c>
      <c r="D42" s="5">
        <v>15</v>
      </c>
    </row>
    <row r="43" spans="1:5" s="3" customFormat="1">
      <c r="A43" s="7">
        <v>13672</v>
      </c>
      <c r="B43" s="15">
        <v>35688</v>
      </c>
      <c r="C43" s="41">
        <v>36110</v>
      </c>
      <c r="D43" s="5">
        <v>4350</v>
      </c>
    </row>
    <row r="44" spans="1:5" s="3" customFormat="1">
      <c r="A44" s="7">
        <v>13709</v>
      </c>
      <c r="B44" s="15">
        <v>35703</v>
      </c>
      <c r="C44" s="41">
        <v>36110</v>
      </c>
      <c r="D44" s="5">
        <v>990</v>
      </c>
    </row>
    <row r="45" spans="1:5" s="3" customFormat="1">
      <c r="A45" s="8">
        <v>13970</v>
      </c>
      <c r="B45" s="16">
        <v>35834</v>
      </c>
      <c r="C45" s="41">
        <v>36110</v>
      </c>
      <c r="D45" s="5">
        <v>60</v>
      </c>
    </row>
    <row r="46" spans="1:5" s="3" customFormat="1">
      <c r="A46" s="8">
        <v>14036</v>
      </c>
      <c r="B46" s="16">
        <v>35872</v>
      </c>
      <c r="C46" s="41">
        <v>36110</v>
      </c>
      <c r="D46" s="5">
        <v>366</v>
      </c>
    </row>
    <row r="47" spans="1:5" s="3" customFormat="1">
      <c r="A47" s="7">
        <v>13506</v>
      </c>
      <c r="B47" s="15">
        <v>35633</v>
      </c>
      <c r="C47" s="12">
        <v>36125</v>
      </c>
      <c r="D47" s="5">
        <v>15</v>
      </c>
    </row>
    <row r="48" spans="1:5" s="3" customFormat="1">
      <c r="A48" s="47"/>
      <c r="B48" s="48"/>
      <c r="C48" s="49"/>
      <c r="D48" s="50">
        <f>SUM(D34:D47)</f>
        <v>6701</v>
      </c>
    </row>
    <row r="49" spans="1:4" s="3" customFormat="1">
      <c r="A49" s="7">
        <v>14013</v>
      </c>
      <c r="B49" s="15">
        <v>35862</v>
      </c>
      <c r="C49" s="12">
        <v>36133</v>
      </c>
      <c r="D49" s="5">
        <v>540</v>
      </c>
    </row>
    <row r="50" spans="1:4" s="3" customFormat="1">
      <c r="A50" s="7">
        <v>14037</v>
      </c>
      <c r="B50" s="15">
        <v>35873</v>
      </c>
      <c r="C50" s="12">
        <v>36133</v>
      </c>
      <c r="D50" s="5">
        <v>15</v>
      </c>
    </row>
    <row r="51" spans="1:4" s="3" customFormat="1">
      <c r="A51" s="7">
        <v>14039</v>
      </c>
      <c r="B51" s="15">
        <v>35875</v>
      </c>
      <c r="C51" s="12">
        <v>36133</v>
      </c>
      <c r="D51" s="5">
        <v>15</v>
      </c>
    </row>
    <row r="52" spans="1:4" s="3" customFormat="1">
      <c r="A52" s="7">
        <v>14040</v>
      </c>
      <c r="B52" s="15">
        <v>35875</v>
      </c>
      <c r="C52" s="12">
        <v>36133</v>
      </c>
      <c r="D52" s="5">
        <v>111</v>
      </c>
    </row>
    <row r="53" spans="1:4" s="3" customFormat="1">
      <c r="A53" s="7">
        <v>14041</v>
      </c>
      <c r="B53" s="15">
        <v>35875</v>
      </c>
      <c r="C53" s="12">
        <v>36133</v>
      </c>
      <c r="D53" s="5">
        <v>122</v>
      </c>
    </row>
    <row r="54" spans="1:4" s="3" customFormat="1">
      <c r="A54" s="7">
        <v>14042</v>
      </c>
      <c r="B54" s="15">
        <v>35875</v>
      </c>
      <c r="C54" s="12">
        <v>36133</v>
      </c>
      <c r="D54" s="5">
        <v>199</v>
      </c>
    </row>
    <row r="55" spans="1:4" s="3" customFormat="1">
      <c r="A55" s="7">
        <v>14043</v>
      </c>
      <c r="B55" s="15">
        <v>35875</v>
      </c>
      <c r="C55" s="12">
        <v>36133</v>
      </c>
      <c r="D55" s="5">
        <v>333</v>
      </c>
    </row>
    <row r="56" spans="1:4" s="3" customFormat="1">
      <c r="A56" s="8">
        <v>14153</v>
      </c>
      <c r="B56" s="16">
        <v>35969</v>
      </c>
      <c r="C56" s="10">
        <v>36133</v>
      </c>
      <c r="D56" s="5">
        <v>15</v>
      </c>
    </row>
    <row r="57" spans="1:4" s="2" customFormat="1">
      <c r="A57" s="8">
        <v>14270</v>
      </c>
      <c r="B57" s="16">
        <v>36024</v>
      </c>
      <c r="C57" s="10">
        <v>36133</v>
      </c>
      <c r="D57" s="5">
        <v>540</v>
      </c>
    </row>
    <row r="58" spans="1:4" s="2" customFormat="1">
      <c r="A58" s="7">
        <v>14063</v>
      </c>
      <c r="B58" s="15">
        <v>35899</v>
      </c>
      <c r="C58" s="12">
        <v>36138</v>
      </c>
      <c r="D58" s="5">
        <v>180</v>
      </c>
    </row>
    <row r="59" spans="1:4" s="2" customFormat="1">
      <c r="A59" s="7">
        <v>14269</v>
      </c>
      <c r="B59" s="15">
        <v>36024</v>
      </c>
      <c r="C59" s="20">
        <v>36141</v>
      </c>
      <c r="D59" s="5">
        <v>15</v>
      </c>
    </row>
    <row r="60" spans="1:4" s="2" customFormat="1">
      <c r="A60" s="7">
        <v>13793</v>
      </c>
      <c r="B60" s="15">
        <v>35737</v>
      </c>
      <c r="C60" s="12">
        <v>36147</v>
      </c>
      <c r="D60" s="5">
        <v>2350</v>
      </c>
    </row>
    <row r="61" spans="1:4" s="2" customFormat="1">
      <c r="A61" s="7">
        <v>13800</v>
      </c>
      <c r="B61" s="15">
        <v>35740</v>
      </c>
      <c r="C61" s="12">
        <v>36153</v>
      </c>
      <c r="D61" s="5">
        <v>640</v>
      </c>
    </row>
    <row r="62" spans="1:4" s="2" customFormat="1">
      <c r="A62" s="7">
        <v>13826</v>
      </c>
      <c r="B62" s="15">
        <v>35768</v>
      </c>
      <c r="C62" s="12">
        <v>36153</v>
      </c>
      <c r="D62" s="5">
        <v>420</v>
      </c>
    </row>
    <row r="63" spans="1:4" s="2" customFormat="1">
      <c r="A63" s="7">
        <v>13834</v>
      </c>
      <c r="B63" s="15">
        <v>35771</v>
      </c>
      <c r="C63" s="12">
        <v>36153</v>
      </c>
      <c r="D63" s="5">
        <v>130</v>
      </c>
    </row>
    <row r="64" spans="1:4" s="2" customFormat="1">
      <c r="A64" s="8">
        <v>13890</v>
      </c>
      <c r="B64" s="16">
        <v>35788</v>
      </c>
      <c r="C64" s="12">
        <v>36153</v>
      </c>
      <c r="D64" s="5">
        <v>990</v>
      </c>
    </row>
    <row r="65" spans="1:4" s="2" customFormat="1">
      <c r="A65" s="8">
        <v>13920</v>
      </c>
      <c r="B65" s="16">
        <v>35795</v>
      </c>
      <c r="C65" s="10">
        <v>36153</v>
      </c>
      <c r="D65" s="5">
        <v>3120</v>
      </c>
    </row>
    <row r="66" spans="1:4" s="2" customFormat="1">
      <c r="A66" s="8">
        <v>13921</v>
      </c>
      <c r="B66" s="16">
        <v>35795</v>
      </c>
      <c r="C66" s="10">
        <v>36153</v>
      </c>
      <c r="D66" s="5">
        <v>750</v>
      </c>
    </row>
    <row r="67" spans="1:4" s="2" customFormat="1">
      <c r="A67" s="8">
        <v>13952</v>
      </c>
      <c r="B67" s="16">
        <v>35825</v>
      </c>
      <c r="C67" s="10">
        <v>36153</v>
      </c>
      <c r="D67" s="5">
        <v>30</v>
      </c>
    </row>
    <row r="68" spans="1:4" s="2" customFormat="1">
      <c r="A68" s="7">
        <v>14004</v>
      </c>
      <c r="B68" s="16">
        <v>35854</v>
      </c>
      <c r="C68" s="10">
        <v>36153</v>
      </c>
      <c r="D68" s="5">
        <v>1980</v>
      </c>
    </row>
    <row r="69" spans="1:4" s="3" customFormat="1">
      <c r="A69" s="7">
        <v>14017</v>
      </c>
      <c r="B69" s="15">
        <v>35863</v>
      </c>
      <c r="C69" s="12">
        <v>36153</v>
      </c>
      <c r="D69" s="5">
        <v>370</v>
      </c>
    </row>
    <row r="70" spans="1:4">
      <c r="A70" s="7">
        <v>14066</v>
      </c>
      <c r="B70" s="15">
        <v>35901</v>
      </c>
      <c r="C70" s="12">
        <v>36153</v>
      </c>
      <c r="D70" s="5">
        <v>1790</v>
      </c>
    </row>
    <row r="71" spans="1:4">
      <c r="A71" s="7">
        <v>14075</v>
      </c>
      <c r="B71" s="15">
        <v>35913</v>
      </c>
      <c r="C71" s="12">
        <v>36153</v>
      </c>
      <c r="D71" s="5">
        <v>640</v>
      </c>
    </row>
    <row r="72" spans="1:4">
      <c r="A72" s="8">
        <v>14169</v>
      </c>
      <c r="B72" s="16">
        <v>35976</v>
      </c>
      <c r="C72" s="10">
        <v>36153</v>
      </c>
      <c r="D72" s="5">
        <v>420</v>
      </c>
    </row>
    <row r="73" spans="1:4">
      <c r="A73" s="7">
        <v>14197</v>
      </c>
      <c r="B73" s="16">
        <v>35992</v>
      </c>
      <c r="C73" s="10">
        <v>36153</v>
      </c>
      <c r="D73" s="5">
        <v>3999</v>
      </c>
    </row>
    <row r="74" spans="1:4">
      <c r="A74" s="7">
        <v>14198</v>
      </c>
      <c r="B74" s="16">
        <v>35992</v>
      </c>
      <c r="C74" s="12">
        <v>36153</v>
      </c>
      <c r="D74" s="5">
        <v>180</v>
      </c>
    </row>
    <row r="75" spans="1:4">
      <c r="A75" s="7">
        <v>13840</v>
      </c>
      <c r="B75" s="16">
        <v>24816</v>
      </c>
      <c r="C75" s="12">
        <v>36158</v>
      </c>
      <c r="D75" s="5">
        <v>911</v>
      </c>
    </row>
    <row r="76" spans="1:4">
      <c r="A76" s="7">
        <v>13714</v>
      </c>
      <c r="B76" s="15">
        <v>35705</v>
      </c>
      <c r="C76" s="12">
        <v>36159</v>
      </c>
      <c r="D76" s="5">
        <v>120</v>
      </c>
    </row>
    <row r="77" spans="1:4">
      <c r="A77" s="7">
        <v>13680</v>
      </c>
      <c r="B77" s="15">
        <v>35690</v>
      </c>
      <c r="C77" s="12">
        <v>36160</v>
      </c>
      <c r="D77" s="5">
        <v>1800</v>
      </c>
    </row>
    <row r="78" spans="1:4">
      <c r="A78" s="47"/>
      <c r="B78" s="48"/>
      <c r="C78" s="49"/>
      <c r="D78" s="50">
        <f>SUM(D49:D77)</f>
        <v>22725</v>
      </c>
    </row>
    <row r="80" spans="1:4" ht="18">
      <c r="D80" s="56">
        <f>D7+D13+D33+D48+D78</f>
        <v>46321.279999999999</v>
      </c>
    </row>
  </sheetData>
  <sortState ref="A2:D54">
    <sortCondition ref="C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9"/>
  <sheetViews>
    <sheetView zoomScale="150" zoomScaleNormal="150" workbookViewId="0">
      <pane ySplit="1" topLeftCell="A2" activePane="bottomLeft" state="frozen"/>
      <selection pane="bottomLeft" activeCell="K64" sqref="K64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6.42578125" style="3" customWidth="1"/>
    <col min="12" max="12" width="41" style="2" bestFit="1" customWidth="1"/>
    <col min="13" max="14" width="9.140625" style="6"/>
    <col min="15" max="15" width="12.42578125" style="6" bestFit="1" customWidth="1"/>
    <col min="16" max="133" width="9.140625" style="6"/>
    <col min="134" max="134" width="9" style="6" bestFit="1" customWidth="1"/>
    <col min="135" max="135" width="9.85546875" style="6" bestFit="1" customWidth="1"/>
    <col min="136" max="136" width="9.140625" style="6" bestFit="1" customWidth="1"/>
    <col min="137" max="137" width="16" style="6" bestFit="1" customWidth="1"/>
    <col min="138" max="138" width="9" style="6" bestFit="1" customWidth="1"/>
    <col min="139" max="139" width="7.85546875" style="6" bestFit="1" customWidth="1"/>
    <col min="140" max="140" width="11.7109375" style="6" bestFit="1" customWidth="1"/>
    <col min="141" max="141" width="14.28515625" style="6" customWidth="1"/>
    <col min="142" max="142" width="11.7109375" style="6" bestFit="1" customWidth="1"/>
    <col min="143" max="143" width="14.140625" style="6" bestFit="1" customWidth="1"/>
    <col min="144" max="144" width="16.7109375" style="6" customWidth="1"/>
    <col min="145" max="145" width="16.5703125" style="6" customWidth="1"/>
    <col min="146" max="147" width="7.85546875" style="6" bestFit="1" customWidth="1"/>
    <col min="148" max="148" width="8" style="6" bestFit="1" customWidth="1"/>
    <col min="149" max="150" width="7.85546875" style="6" bestFit="1" customWidth="1"/>
    <col min="151" max="151" width="9.7109375" style="6" customWidth="1"/>
    <col min="152" max="152" width="12.85546875" style="6" customWidth="1"/>
    <col min="153" max="389" width="9.140625" style="6"/>
    <col min="390" max="390" width="9" style="6" bestFit="1" customWidth="1"/>
    <col min="391" max="391" width="9.85546875" style="6" bestFit="1" customWidth="1"/>
    <col min="392" max="392" width="9.140625" style="6" bestFit="1" customWidth="1"/>
    <col min="393" max="393" width="16" style="6" bestFit="1" customWidth="1"/>
    <col min="394" max="394" width="9" style="6" bestFit="1" customWidth="1"/>
    <col min="395" max="395" width="7.85546875" style="6" bestFit="1" customWidth="1"/>
    <col min="396" max="396" width="11.7109375" style="6" bestFit="1" customWidth="1"/>
    <col min="397" max="397" width="14.28515625" style="6" customWidth="1"/>
    <col min="398" max="398" width="11.7109375" style="6" bestFit="1" customWidth="1"/>
    <col min="399" max="399" width="14.140625" style="6" bestFit="1" customWidth="1"/>
    <col min="400" max="400" width="16.7109375" style="6" customWidth="1"/>
    <col min="401" max="401" width="16.5703125" style="6" customWidth="1"/>
    <col min="402" max="403" width="7.85546875" style="6" bestFit="1" customWidth="1"/>
    <col min="404" max="404" width="8" style="6" bestFit="1" customWidth="1"/>
    <col min="405" max="406" width="7.85546875" style="6" bestFit="1" customWidth="1"/>
    <col min="407" max="407" width="9.7109375" style="6" customWidth="1"/>
    <col min="408" max="408" width="12.85546875" style="6" customWidth="1"/>
    <col min="409" max="645" width="9.140625" style="6"/>
    <col min="646" max="646" width="9" style="6" bestFit="1" customWidth="1"/>
    <col min="647" max="647" width="9.85546875" style="6" bestFit="1" customWidth="1"/>
    <col min="648" max="648" width="9.140625" style="6" bestFit="1" customWidth="1"/>
    <col min="649" max="649" width="16" style="6" bestFit="1" customWidth="1"/>
    <col min="650" max="650" width="9" style="6" bestFit="1" customWidth="1"/>
    <col min="651" max="651" width="7.85546875" style="6" bestFit="1" customWidth="1"/>
    <col min="652" max="652" width="11.7109375" style="6" bestFit="1" customWidth="1"/>
    <col min="653" max="653" width="14.28515625" style="6" customWidth="1"/>
    <col min="654" max="654" width="11.7109375" style="6" bestFit="1" customWidth="1"/>
    <col min="655" max="655" width="14.140625" style="6" bestFit="1" customWidth="1"/>
    <col min="656" max="656" width="16.7109375" style="6" customWidth="1"/>
    <col min="657" max="657" width="16.5703125" style="6" customWidth="1"/>
    <col min="658" max="659" width="7.85546875" style="6" bestFit="1" customWidth="1"/>
    <col min="660" max="660" width="8" style="6" bestFit="1" customWidth="1"/>
    <col min="661" max="662" width="7.85546875" style="6" bestFit="1" customWidth="1"/>
    <col min="663" max="663" width="9.7109375" style="6" customWidth="1"/>
    <col min="664" max="664" width="12.85546875" style="6" customWidth="1"/>
    <col min="665" max="901" width="9.140625" style="6"/>
    <col min="902" max="902" width="9" style="6" bestFit="1" customWidth="1"/>
    <col min="903" max="903" width="9.85546875" style="6" bestFit="1" customWidth="1"/>
    <col min="904" max="904" width="9.140625" style="6" bestFit="1" customWidth="1"/>
    <col min="905" max="905" width="16" style="6" bestFit="1" customWidth="1"/>
    <col min="906" max="906" width="9" style="6" bestFit="1" customWidth="1"/>
    <col min="907" max="907" width="7.85546875" style="6" bestFit="1" customWidth="1"/>
    <col min="908" max="908" width="11.7109375" style="6" bestFit="1" customWidth="1"/>
    <col min="909" max="909" width="14.28515625" style="6" customWidth="1"/>
    <col min="910" max="910" width="11.7109375" style="6" bestFit="1" customWidth="1"/>
    <col min="911" max="911" width="14.140625" style="6" bestFit="1" customWidth="1"/>
    <col min="912" max="912" width="16.7109375" style="6" customWidth="1"/>
    <col min="913" max="913" width="16.5703125" style="6" customWidth="1"/>
    <col min="914" max="915" width="7.85546875" style="6" bestFit="1" customWidth="1"/>
    <col min="916" max="916" width="8" style="6" bestFit="1" customWidth="1"/>
    <col min="917" max="918" width="7.85546875" style="6" bestFit="1" customWidth="1"/>
    <col min="919" max="919" width="9.7109375" style="6" customWidth="1"/>
    <col min="920" max="920" width="12.85546875" style="6" customWidth="1"/>
    <col min="921" max="1157" width="9.140625" style="6"/>
    <col min="1158" max="1158" width="9" style="6" bestFit="1" customWidth="1"/>
    <col min="1159" max="1159" width="9.85546875" style="6" bestFit="1" customWidth="1"/>
    <col min="1160" max="1160" width="9.140625" style="6" bestFit="1" customWidth="1"/>
    <col min="1161" max="1161" width="16" style="6" bestFit="1" customWidth="1"/>
    <col min="1162" max="1162" width="9" style="6" bestFit="1" customWidth="1"/>
    <col min="1163" max="1163" width="7.85546875" style="6" bestFit="1" customWidth="1"/>
    <col min="1164" max="1164" width="11.7109375" style="6" bestFit="1" customWidth="1"/>
    <col min="1165" max="1165" width="14.28515625" style="6" customWidth="1"/>
    <col min="1166" max="1166" width="11.7109375" style="6" bestFit="1" customWidth="1"/>
    <col min="1167" max="1167" width="14.140625" style="6" bestFit="1" customWidth="1"/>
    <col min="1168" max="1168" width="16.7109375" style="6" customWidth="1"/>
    <col min="1169" max="1169" width="16.5703125" style="6" customWidth="1"/>
    <col min="1170" max="1171" width="7.85546875" style="6" bestFit="1" customWidth="1"/>
    <col min="1172" max="1172" width="8" style="6" bestFit="1" customWidth="1"/>
    <col min="1173" max="1174" width="7.85546875" style="6" bestFit="1" customWidth="1"/>
    <col min="1175" max="1175" width="9.7109375" style="6" customWidth="1"/>
    <col min="1176" max="1176" width="12.85546875" style="6" customWidth="1"/>
    <col min="1177" max="1413" width="9.140625" style="6"/>
    <col min="1414" max="1414" width="9" style="6" bestFit="1" customWidth="1"/>
    <col min="1415" max="1415" width="9.85546875" style="6" bestFit="1" customWidth="1"/>
    <col min="1416" max="1416" width="9.140625" style="6" bestFit="1" customWidth="1"/>
    <col min="1417" max="1417" width="16" style="6" bestFit="1" customWidth="1"/>
    <col min="1418" max="1418" width="9" style="6" bestFit="1" customWidth="1"/>
    <col min="1419" max="1419" width="7.85546875" style="6" bestFit="1" customWidth="1"/>
    <col min="1420" max="1420" width="11.7109375" style="6" bestFit="1" customWidth="1"/>
    <col min="1421" max="1421" width="14.28515625" style="6" customWidth="1"/>
    <col min="1422" max="1422" width="11.7109375" style="6" bestFit="1" customWidth="1"/>
    <col min="1423" max="1423" width="14.140625" style="6" bestFit="1" customWidth="1"/>
    <col min="1424" max="1424" width="16.7109375" style="6" customWidth="1"/>
    <col min="1425" max="1425" width="16.5703125" style="6" customWidth="1"/>
    <col min="1426" max="1427" width="7.85546875" style="6" bestFit="1" customWidth="1"/>
    <col min="1428" max="1428" width="8" style="6" bestFit="1" customWidth="1"/>
    <col min="1429" max="1430" width="7.85546875" style="6" bestFit="1" customWidth="1"/>
    <col min="1431" max="1431" width="9.7109375" style="6" customWidth="1"/>
    <col min="1432" max="1432" width="12.85546875" style="6" customWidth="1"/>
    <col min="1433" max="1669" width="9.140625" style="6"/>
    <col min="1670" max="1670" width="9" style="6" bestFit="1" customWidth="1"/>
    <col min="1671" max="1671" width="9.85546875" style="6" bestFit="1" customWidth="1"/>
    <col min="1672" max="1672" width="9.140625" style="6" bestFit="1" customWidth="1"/>
    <col min="1673" max="1673" width="16" style="6" bestFit="1" customWidth="1"/>
    <col min="1674" max="1674" width="9" style="6" bestFit="1" customWidth="1"/>
    <col min="1675" max="1675" width="7.85546875" style="6" bestFit="1" customWidth="1"/>
    <col min="1676" max="1676" width="11.7109375" style="6" bestFit="1" customWidth="1"/>
    <col min="1677" max="1677" width="14.28515625" style="6" customWidth="1"/>
    <col min="1678" max="1678" width="11.7109375" style="6" bestFit="1" customWidth="1"/>
    <col min="1679" max="1679" width="14.140625" style="6" bestFit="1" customWidth="1"/>
    <col min="1680" max="1680" width="16.7109375" style="6" customWidth="1"/>
    <col min="1681" max="1681" width="16.5703125" style="6" customWidth="1"/>
    <col min="1682" max="1683" width="7.85546875" style="6" bestFit="1" customWidth="1"/>
    <col min="1684" max="1684" width="8" style="6" bestFit="1" customWidth="1"/>
    <col min="1685" max="1686" width="7.85546875" style="6" bestFit="1" customWidth="1"/>
    <col min="1687" max="1687" width="9.7109375" style="6" customWidth="1"/>
    <col min="1688" max="1688" width="12.85546875" style="6" customWidth="1"/>
    <col min="1689" max="1925" width="9.140625" style="6"/>
    <col min="1926" max="1926" width="9" style="6" bestFit="1" customWidth="1"/>
    <col min="1927" max="1927" width="9.85546875" style="6" bestFit="1" customWidth="1"/>
    <col min="1928" max="1928" width="9.140625" style="6" bestFit="1" customWidth="1"/>
    <col min="1929" max="1929" width="16" style="6" bestFit="1" customWidth="1"/>
    <col min="1930" max="1930" width="9" style="6" bestFit="1" customWidth="1"/>
    <col min="1931" max="1931" width="7.85546875" style="6" bestFit="1" customWidth="1"/>
    <col min="1932" max="1932" width="11.7109375" style="6" bestFit="1" customWidth="1"/>
    <col min="1933" max="1933" width="14.28515625" style="6" customWidth="1"/>
    <col min="1934" max="1934" width="11.7109375" style="6" bestFit="1" customWidth="1"/>
    <col min="1935" max="1935" width="14.140625" style="6" bestFit="1" customWidth="1"/>
    <col min="1936" max="1936" width="16.7109375" style="6" customWidth="1"/>
    <col min="1937" max="1937" width="16.5703125" style="6" customWidth="1"/>
    <col min="1938" max="1939" width="7.85546875" style="6" bestFit="1" customWidth="1"/>
    <col min="1940" max="1940" width="8" style="6" bestFit="1" customWidth="1"/>
    <col min="1941" max="1942" width="7.85546875" style="6" bestFit="1" customWidth="1"/>
    <col min="1943" max="1943" width="9.7109375" style="6" customWidth="1"/>
    <col min="1944" max="1944" width="12.85546875" style="6" customWidth="1"/>
    <col min="1945" max="2181" width="9.140625" style="6"/>
    <col min="2182" max="2182" width="9" style="6" bestFit="1" customWidth="1"/>
    <col min="2183" max="2183" width="9.85546875" style="6" bestFit="1" customWidth="1"/>
    <col min="2184" max="2184" width="9.140625" style="6" bestFit="1" customWidth="1"/>
    <col min="2185" max="2185" width="16" style="6" bestFit="1" customWidth="1"/>
    <col min="2186" max="2186" width="9" style="6" bestFit="1" customWidth="1"/>
    <col min="2187" max="2187" width="7.85546875" style="6" bestFit="1" customWidth="1"/>
    <col min="2188" max="2188" width="11.7109375" style="6" bestFit="1" customWidth="1"/>
    <col min="2189" max="2189" width="14.28515625" style="6" customWidth="1"/>
    <col min="2190" max="2190" width="11.7109375" style="6" bestFit="1" customWidth="1"/>
    <col min="2191" max="2191" width="14.140625" style="6" bestFit="1" customWidth="1"/>
    <col min="2192" max="2192" width="16.7109375" style="6" customWidth="1"/>
    <col min="2193" max="2193" width="16.5703125" style="6" customWidth="1"/>
    <col min="2194" max="2195" width="7.85546875" style="6" bestFit="1" customWidth="1"/>
    <col min="2196" max="2196" width="8" style="6" bestFit="1" customWidth="1"/>
    <col min="2197" max="2198" width="7.85546875" style="6" bestFit="1" customWidth="1"/>
    <col min="2199" max="2199" width="9.7109375" style="6" customWidth="1"/>
    <col min="2200" max="2200" width="12.85546875" style="6" customWidth="1"/>
    <col min="2201" max="2437" width="9.140625" style="6"/>
    <col min="2438" max="2438" width="9" style="6" bestFit="1" customWidth="1"/>
    <col min="2439" max="2439" width="9.85546875" style="6" bestFit="1" customWidth="1"/>
    <col min="2440" max="2440" width="9.140625" style="6" bestFit="1" customWidth="1"/>
    <col min="2441" max="2441" width="16" style="6" bestFit="1" customWidth="1"/>
    <col min="2442" max="2442" width="9" style="6" bestFit="1" customWidth="1"/>
    <col min="2443" max="2443" width="7.85546875" style="6" bestFit="1" customWidth="1"/>
    <col min="2444" max="2444" width="11.7109375" style="6" bestFit="1" customWidth="1"/>
    <col min="2445" max="2445" width="14.28515625" style="6" customWidth="1"/>
    <col min="2446" max="2446" width="11.7109375" style="6" bestFit="1" customWidth="1"/>
    <col min="2447" max="2447" width="14.140625" style="6" bestFit="1" customWidth="1"/>
    <col min="2448" max="2448" width="16.7109375" style="6" customWidth="1"/>
    <col min="2449" max="2449" width="16.5703125" style="6" customWidth="1"/>
    <col min="2450" max="2451" width="7.85546875" style="6" bestFit="1" customWidth="1"/>
    <col min="2452" max="2452" width="8" style="6" bestFit="1" customWidth="1"/>
    <col min="2453" max="2454" width="7.85546875" style="6" bestFit="1" customWidth="1"/>
    <col min="2455" max="2455" width="9.7109375" style="6" customWidth="1"/>
    <col min="2456" max="2456" width="12.85546875" style="6" customWidth="1"/>
    <col min="2457" max="2693" width="9.140625" style="6"/>
    <col min="2694" max="2694" width="9" style="6" bestFit="1" customWidth="1"/>
    <col min="2695" max="2695" width="9.85546875" style="6" bestFit="1" customWidth="1"/>
    <col min="2696" max="2696" width="9.140625" style="6" bestFit="1" customWidth="1"/>
    <col min="2697" max="2697" width="16" style="6" bestFit="1" customWidth="1"/>
    <col min="2698" max="2698" width="9" style="6" bestFit="1" customWidth="1"/>
    <col min="2699" max="2699" width="7.85546875" style="6" bestFit="1" customWidth="1"/>
    <col min="2700" max="2700" width="11.7109375" style="6" bestFit="1" customWidth="1"/>
    <col min="2701" max="2701" width="14.28515625" style="6" customWidth="1"/>
    <col min="2702" max="2702" width="11.7109375" style="6" bestFit="1" customWidth="1"/>
    <col min="2703" max="2703" width="14.140625" style="6" bestFit="1" customWidth="1"/>
    <col min="2704" max="2704" width="16.7109375" style="6" customWidth="1"/>
    <col min="2705" max="2705" width="16.5703125" style="6" customWidth="1"/>
    <col min="2706" max="2707" width="7.85546875" style="6" bestFit="1" customWidth="1"/>
    <col min="2708" max="2708" width="8" style="6" bestFit="1" customWidth="1"/>
    <col min="2709" max="2710" width="7.85546875" style="6" bestFit="1" customWidth="1"/>
    <col min="2711" max="2711" width="9.7109375" style="6" customWidth="1"/>
    <col min="2712" max="2712" width="12.85546875" style="6" customWidth="1"/>
    <col min="2713" max="2949" width="9.140625" style="6"/>
    <col min="2950" max="2950" width="9" style="6" bestFit="1" customWidth="1"/>
    <col min="2951" max="2951" width="9.85546875" style="6" bestFit="1" customWidth="1"/>
    <col min="2952" max="2952" width="9.140625" style="6" bestFit="1" customWidth="1"/>
    <col min="2953" max="2953" width="16" style="6" bestFit="1" customWidth="1"/>
    <col min="2954" max="2954" width="9" style="6" bestFit="1" customWidth="1"/>
    <col min="2955" max="2955" width="7.85546875" style="6" bestFit="1" customWidth="1"/>
    <col min="2956" max="2956" width="11.7109375" style="6" bestFit="1" customWidth="1"/>
    <col min="2957" max="2957" width="14.28515625" style="6" customWidth="1"/>
    <col min="2958" max="2958" width="11.7109375" style="6" bestFit="1" customWidth="1"/>
    <col min="2959" max="2959" width="14.140625" style="6" bestFit="1" customWidth="1"/>
    <col min="2960" max="2960" width="16.7109375" style="6" customWidth="1"/>
    <col min="2961" max="2961" width="16.5703125" style="6" customWidth="1"/>
    <col min="2962" max="2963" width="7.85546875" style="6" bestFit="1" customWidth="1"/>
    <col min="2964" max="2964" width="8" style="6" bestFit="1" customWidth="1"/>
    <col min="2965" max="2966" width="7.85546875" style="6" bestFit="1" customWidth="1"/>
    <col min="2967" max="2967" width="9.7109375" style="6" customWidth="1"/>
    <col min="2968" max="2968" width="12.85546875" style="6" customWidth="1"/>
    <col min="2969" max="3205" width="9.140625" style="6"/>
    <col min="3206" max="3206" width="9" style="6" bestFit="1" customWidth="1"/>
    <col min="3207" max="3207" width="9.85546875" style="6" bestFit="1" customWidth="1"/>
    <col min="3208" max="3208" width="9.140625" style="6" bestFit="1" customWidth="1"/>
    <col min="3209" max="3209" width="16" style="6" bestFit="1" customWidth="1"/>
    <col min="3210" max="3210" width="9" style="6" bestFit="1" customWidth="1"/>
    <col min="3211" max="3211" width="7.85546875" style="6" bestFit="1" customWidth="1"/>
    <col min="3212" max="3212" width="11.7109375" style="6" bestFit="1" customWidth="1"/>
    <col min="3213" max="3213" width="14.28515625" style="6" customWidth="1"/>
    <col min="3214" max="3214" width="11.7109375" style="6" bestFit="1" customWidth="1"/>
    <col min="3215" max="3215" width="14.140625" style="6" bestFit="1" customWidth="1"/>
    <col min="3216" max="3216" width="16.7109375" style="6" customWidth="1"/>
    <col min="3217" max="3217" width="16.5703125" style="6" customWidth="1"/>
    <col min="3218" max="3219" width="7.85546875" style="6" bestFit="1" customWidth="1"/>
    <col min="3220" max="3220" width="8" style="6" bestFit="1" customWidth="1"/>
    <col min="3221" max="3222" width="7.85546875" style="6" bestFit="1" customWidth="1"/>
    <col min="3223" max="3223" width="9.7109375" style="6" customWidth="1"/>
    <col min="3224" max="3224" width="12.85546875" style="6" customWidth="1"/>
    <col min="3225" max="3461" width="9.140625" style="6"/>
    <col min="3462" max="3462" width="9" style="6" bestFit="1" customWidth="1"/>
    <col min="3463" max="3463" width="9.85546875" style="6" bestFit="1" customWidth="1"/>
    <col min="3464" max="3464" width="9.140625" style="6" bestFit="1" customWidth="1"/>
    <col min="3465" max="3465" width="16" style="6" bestFit="1" customWidth="1"/>
    <col min="3466" max="3466" width="9" style="6" bestFit="1" customWidth="1"/>
    <col min="3467" max="3467" width="7.85546875" style="6" bestFit="1" customWidth="1"/>
    <col min="3468" max="3468" width="11.7109375" style="6" bestFit="1" customWidth="1"/>
    <col min="3469" max="3469" width="14.28515625" style="6" customWidth="1"/>
    <col min="3470" max="3470" width="11.7109375" style="6" bestFit="1" customWidth="1"/>
    <col min="3471" max="3471" width="14.140625" style="6" bestFit="1" customWidth="1"/>
    <col min="3472" max="3472" width="16.7109375" style="6" customWidth="1"/>
    <col min="3473" max="3473" width="16.5703125" style="6" customWidth="1"/>
    <col min="3474" max="3475" width="7.85546875" style="6" bestFit="1" customWidth="1"/>
    <col min="3476" max="3476" width="8" style="6" bestFit="1" customWidth="1"/>
    <col min="3477" max="3478" width="7.85546875" style="6" bestFit="1" customWidth="1"/>
    <col min="3479" max="3479" width="9.7109375" style="6" customWidth="1"/>
    <col min="3480" max="3480" width="12.85546875" style="6" customWidth="1"/>
    <col min="3481" max="3717" width="9.140625" style="6"/>
    <col min="3718" max="3718" width="9" style="6" bestFit="1" customWidth="1"/>
    <col min="3719" max="3719" width="9.85546875" style="6" bestFit="1" customWidth="1"/>
    <col min="3720" max="3720" width="9.140625" style="6" bestFit="1" customWidth="1"/>
    <col min="3721" max="3721" width="16" style="6" bestFit="1" customWidth="1"/>
    <col min="3722" max="3722" width="9" style="6" bestFit="1" customWidth="1"/>
    <col min="3723" max="3723" width="7.85546875" style="6" bestFit="1" customWidth="1"/>
    <col min="3724" max="3724" width="11.7109375" style="6" bestFit="1" customWidth="1"/>
    <col min="3725" max="3725" width="14.28515625" style="6" customWidth="1"/>
    <col min="3726" max="3726" width="11.7109375" style="6" bestFit="1" customWidth="1"/>
    <col min="3727" max="3727" width="14.140625" style="6" bestFit="1" customWidth="1"/>
    <col min="3728" max="3728" width="16.7109375" style="6" customWidth="1"/>
    <col min="3729" max="3729" width="16.5703125" style="6" customWidth="1"/>
    <col min="3730" max="3731" width="7.85546875" style="6" bestFit="1" customWidth="1"/>
    <col min="3732" max="3732" width="8" style="6" bestFit="1" customWidth="1"/>
    <col min="3733" max="3734" width="7.85546875" style="6" bestFit="1" customWidth="1"/>
    <col min="3735" max="3735" width="9.7109375" style="6" customWidth="1"/>
    <col min="3736" max="3736" width="12.85546875" style="6" customWidth="1"/>
    <col min="3737" max="3973" width="9.140625" style="6"/>
    <col min="3974" max="3974" width="9" style="6" bestFit="1" customWidth="1"/>
    <col min="3975" max="3975" width="9.85546875" style="6" bestFit="1" customWidth="1"/>
    <col min="3976" max="3976" width="9.140625" style="6" bestFit="1" customWidth="1"/>
    <col min="3977" max="3977" width="16" style="6" bestFit="1" customWidth="1"/>
    <col min="3978" max="3978" width="9" style="6" bestFit="1" customWidth="1"/>
    <col min="3979" max="3979" width="7.85546875" style="6" bestFit="1" customWidth="1"/>
    <col min="3980" max="3980" width="11.7109375" style="6" bestFit="1" customWidth="1"/>
    <col min="3981" max="3981" width="14.28515625" style="6" customWidth="1"/>
    <col min="3982" max="3982" width="11.7109375" style="6" bestFit="1" customWidth="1"/>
    <col min="3983" max="3983" width="14.140625" style="6" bestFit="1" customWidth="1"/>
    <col min="3984" max="3984" width="16.7109375" style="6" customWidth="1"/>
    <col min="3985" max="3985" width="16.5703125" style="6" customWidth="1"/>
    <col min="3986" max="3987" width="7.85546875" style="6" bestFit="1" customWidth="1"/>
    <col min="3988" max="3988" width="8" style="6" bestFit="1" customWidth="1"/>
    <col min="3989" max="3990" width="7.85546875" style="6" bestFit="1" customWidth="1"/>
    <col min="3991" max="3991" width="9.7109375" style="6" customWidth="1"/>
    <col min="3992" max="3992" width="12.85546875" style="6" customWidth="1"/>
    <col min="3993" max="4229" width="9.140625" style="6"/>
    <col min="4230" max="4230" width="9" style="6" bestFit="1" customWidth="1"/>
    <col min="4231" max="4231" width="9.85546875" style="6" bestFit="1" customWidth="1"/>
    <col min="4232" max="4232" width="9.140625" style="6" bestFit="1" customWidth="1"/>
    <col min="4233" max="4233" width="16" style="6" bestFit="1" customWidth="1"/>
    <col min="4234" max="4234" width="9" style="6" bestFit="1" customWidth="1"/>
    <col min="4235" max="4235" width="7.85546875" style="6" bestFit="1" customWidth="1"/>
    <col min="4236" max="4236" width="11.7109375" style="6" bestFit="1" customWidth="1"/>
    <col min="4237" max="4237" width="14.28515625" style="6" customWidth="1"/>
    <col min="4238" max="4238" width="11.7109375" style="6" bestFit="1" customWidth="1"/>
    <col min="4239" max="4239" width="14.140625" style="6" bestFit="1" customWidth="1"/>
    <col min="4240" max="4240" width="16.7109375" style="6" customWidth="1"/>
    <col min="4241" max="4241" width="16.5703125" style="6" customWidth="1"/>
    <col min="4242" max="4243" width="7.85546875" style="6" bestFit="1" customWidth="1"/>
    <col min="4244" max="4244" width="8" style="6" bestFit="1" customWidth="1"/>
    <col min="4245" max="4246" width="7.85546875" style="6" bestFit="1" customWidth="1"/>
    <col min="4247" max="4247" width="9.7109375" style="6" customWidth="1"/>
    <col min="4248" max="4248" width="12.85546875" style="6" customWidth="1"/>
    <col min="4249" max="4485" width="9.140625" style="6"/>
    <col min="4486" max="4486" width="9" style="6" bestFit="1" customWidth="1"/>
    <col min="4487" max="4487" width="9.85546875" style="6" bestFit="1" customWidth="1"/>
    <col min="4488" max="4488" width="9.140625" style="6" bestFit="1" customWidth="1"/>
    <col min="4489" max="4489" width="16" style="6" bestFit="1" customWidth="1"/>
    <col min="4490" max="4490" width="9" style="6" bestFit="1" customWidth="1"/>
    <col min="4491" max="4491" width="7.85546875" style="6" bestFit="1" customWidth="1"/>
    <col min="4492" max="4492" width="11.7109375" style="6" bestFit="1" customWidth="1"/>
    <col min="4493" max="4493" width="14.28515625" style="6" customWidth="1"/>
    <col min="4494" max="4494" width="11.7109375" style="6" bestFit="1" customWidth="1"/>
    <col min="4495" max="4495" width="14.140625" style="6" bestFit="1" customWidth="1"/>
    <col min="4496" max="4496" width="16.7109375" style="6" customWidth="1"/>
    <col min="4497" max="4497" width="16.5703125" style="6" customWidth="1"/>
    <col min="4498" max="4499" width="7.85546875" style="6" bestFit="1" customWidth="1"/>
    <col min="4500" max="4500" width="8" style="6" bestFit="1" customWidth="1"/>
    <col min="4501" max="4502" width="7.85546875" style="6" bestFit="1" customWidth="1"/>
    <col min="4503" max="4503" width="9.7109375" style="6" customWidth="1"/>
    <col min="4504" max="4504" width="12.85546875" style="6" customWidth="1"/>
    <col min="4505" max="4741" width="9.140625" style="6"/>
    <col min="4742" max="4742" width="9" style="6" bestFit="1" customWidth="1"/>
    <col min="4743" max="4743" width="9.85546875" style="6" bestFit="1" customWidth="1"/>
    <col min="4744" max="4744" width="9.140625" style="6" bestFit="1" customWidth="1"/>
    <col min="4745" max="4745" width="16" style="6" bestFit="1" customWidth="1"/>
    <col min="4746" max="4746" width="9" style="6" bestFit="1" customWidth="1"/>
    <col min="4747" max="4747" width="7.85546875" style="6" bestFit="1" customWidth="1"/>
    <col min="4748" max="4748" width="11.7109375" style="6" bestFit="1" customWidth="1"/>
    <col min="4749" max="4749" width="14.28515625" style="6" customWidth="1"/>
    <col min="4750" max="4750" width="11.7109375" style="6" bestFit="1" customWidth="1"/>
    <col min="4751" max="4751" width="14.140625" style="6" bestFit="1" customWidth="1"/>
    <col min="4752" max="4752" width="16.7109375" style="6" customWidth="1"/>
    <col min="4753" max="4753" width="16.5703125" style="6" customWidth="1"/>
    <col min="4754" max="4755" width="7.85546875" style="6" bestFit="1" customWidth="1"/>
    <col min="4756" max="4756" width="8" style="6" bestFit="1" customWidth="1"/>
    <col min="4757" max="4758" width="7.85546875" style="6" bestFit="1" customWidth="1"/>
    <col min="4759" max="4759" width="9.7109375" style="6" customWidth="1"/>
    <col min="4760" max="4760" width="12.85546875" style="6" customWidth="1"/>
    <col min="4761" max="4997" width="9.140625" style="6"/>
    <col min="4998" max="4998" width="9" style="6" bestFit="1" customWidth="1"/>
    <col min="4999" max="4999" width="9.85546875" style="6" bestFit="1" customWidth="1"/>
    <col min="5000" max="5000" width="9.140625" style="6" bestFit="1" customWidth="1"/>
    <col min="5001" max="5001" width="16" style="6" bestFit="1" customWidth="1"/>
    <col min="5002" max="5002" width="9" style="6" bestFit="1" customWidth="1"/>
    <col min="5003" max="5003" width="7.85546875" style="6" bestFit="1" customWidth="1"/>
    <col min="5004" max="5004" width="11.7109375" style="6" bestFit="1" customWidth="1"/>
    <col min="5005" max="5005" width="14.28515625" style="6" customWidth="1"/>
    <col min="5006" max="5006" width="11.7109375" style="6" bestFit="1" customWidth="1"/>
    <col min="5007" max="5007" width="14.140625" style="6" bestFit="1" customWidth="1"/>
    <col min="5008" max="5008" width="16.7109375" style="6" customWidth="1"/>
    <col min="5009" max="5009" width="16.5703125" style="6" customWidth="1"/>
    <col min="5010" max="5011" width="7.85546875" style="6" bestFit="1" customWidth="1"/>
    <col min="5012" max="5012" width="8" style="6" bestFit="1" customWidth="1"/>
    <col min="5013" max="5014" width="7.85546875" style="6" bestFit="1" customWidth="1"/>
    <col min="5015" max="5015" width="9.7109375" style="6" customWidth="1"/>
    <col min="5016" max="5016" width="12.85546875" style="6" customWidth="1"/>
    <col min="5017" max="5253" width="9.140625" style="6"/>
    <col min="5254" max="5254" width="9" style="6" bestFit="1" customWidth="1"/>
    <col min="5255" max="5255" width="9.85546875" style="6" bestFit="1" customWidth="1"/>
    <col min="5256" max="5256" width="9.140625" style="6" bestFit="1" customWidth="1"/>
    <col min="5257" max="5257" width="16" style="6" bestFit="1" customWidth="1"/>
    <col min="5258" max="5258" width="9" style="6" bestFit="1" customWidth="1"/>
    <col min="5259" max="5259" width="7.85546875" style="6" bestFit="1" customWidth="1"/>
    <col min="5260" max="5260" width="11.7109375" style="6" bestFit="1" customWidth="1"/>
    <col min="5261" max="5261" width="14.28515625" style="6" customWidth="1"/>
    <col min="5262" max="5262" width="11.7109375" style="6" bestFit="1" customWidth="1"/>
    <col min="5263" max="5263" width="14.140625" style="6" bestFit="1" customWidth="1"/>
    <col min="5264" max="5264" width="16.7109375" style="6" customWidth="1"/>
    <col min="5265" max="5265" width="16.5703125" style="6" customWidth="1"/>
    <col min="5266" max="5267" width="7.85546875" style="6" bestFit="1" customWidth="1"/>
    <col min="5268" max="5268" width="8" style="6" bestFit="1" customWidth="1"/>
    <col min="5269" max="5270" width="7.85546875" style="6" bestFit="1" customWidth="1"/>
    <col min="5271" max="5271" width="9.7109375" style="6" customWidth="1"/>
    <col min="5272" max="5272" width="12.85546875" style="6" customWidth="1"/>
    <col min="5273" max="5509" width="9.140625" style="6"/>
    <col min="5510" max="5510" width="9" style="6" bestFit="1" customWidth="1"/>
    <col min="5511" max="5511" width="9.85546875" style="6" bestFit="1" customWidth="1"/>
    <col min="5512" max="5512" width="9.140625" style="6" bestFit="1" customWidth="1"/>
    <col min="5513" max="5513" width="16" style="6" bestFit="1" customWidth="1"/>
    <col min="5514" max="5514" width="9" style="6" bestFit="1" customWidth="1"/>
    <col min="5515" max="5515" width="7.85546875" style="6" bestFit="1" customWidth="1"/>
    <col min="5516" max="5516" width="11.7109375" style="6" bestFit="1" customWidth="1"/>
    <col min="5517" max="5517" width="14.28515625" style="6" customWidth="1"/>
    <col min="5518" max="5518" width="11.7109375" style="6" bestFit="1" customWidth="1"/>
    <col min="5519" max="5519" width="14.140625" style="6" bestFit="1" customWidth="1"/>
    <col min="5520" max="5520" width="16.7109375" style="6" customWidth="1"/>
    <col min="5521" max="5521" width="16.5703125" style="6" customWidth="1"/>
    <col min="5522" max="5523" width="7.85546875" style="6" bestFit="1" customWidth="1"/>
    <col min="5524" max="5524" width="8" style="6" bestFit="1" customWidth="1"/>
    <col min="5525" max="5526" width="7.85546875" style="6" bestFit="1" customWidth="1"/>
    <col min="5527" max="5527" width="9.7109375" style="6" customWidth="1"/>
    <col min="5528" max="5528" width="12.85546875" style="6" customWidth="1"/>
    <col min="5529" max="5765" width="9.140625" style="6"/>
    <col min="5766" max="5766" width="9" style="6" bestFit="1" customWidth="1"/>
    <col min="5767" max="5767" width="9.85546875" style="6" bestFit="1" customWidth="1"/>
    <col min="5768" max="5768" width="9.140625" style="6" bestFit="1" customWidth="1"/>
    <col min="5769" max="5769" width="16" style="6" bestFit="1" customWidth="1"/>
    <col min="5770" max="5770" width="9" style="6" bestFit="1" customWidth="1"/>
    <col min="5771" max="5771" width="7.85546875" style="6" bestFit="1" customWidth="1"/>
    <col min="5772" max="5772" width="11.7109375" style="6" bestFit="1" customWidth="1"/>
    <col min="5773" max="5773" width="14.28515625" style="6" customWidth="1"/>
    <col min="5774" max="5774" width="11.7109375" style="6" bestFit="1" customWidth="1"/>
    <col min="5775" max="5775" width="14.140625" style="6" bestFit="1" customWidth="1"/>
    <col min="5776" max="5776" width="16.7109375" style="6" customWidth="1"/>
    <col min="5777" max="5777" width="16.5703125" style="6" customWidth="1"/>
    <col min="5778" max="5779" width="7.85546875" style="6" bestFit="1" customWidth="1"/>
    <col min="5780" max="5780" width="8" style="6" bestFit="1" customWidth="1"/>
    <col min="5781" max="5782" width="7.85546875" style="6" bestFit="1" customWidth="1"/>
    <col min="5783" max="5783" width="9.7109375" style="6" customWidth="1"/>
    <col min="5784" max="5784" width="12.85546875" style="6" customWidth="1"/>
    <col min="5785" max="6021" width="9.140625" style="6"/>
    <col min="6022" max="6022" width="9" style="6" bestFit="1" customWidth="1"/>
    <col min="6023" max="6023" width="9.85546875" style="6" bestFit="1" customWidth="1"/>
    <col min="6024" max="6024" width="9.140625" style="6" bestFit="1" customWidth="1"/>
    <col min="6025" max="6025" width="16" style="6" bestFit="1" customWidth="1"/>
    <col min="6026" max="6026" width="9" style="6" bestFit="1" customWidth="1"/>
    <col min="6027" max="6027" width="7.85546875" style="6" bestFit="1" customWidth="1"/>
    <col min="6028" max="6028" width="11.7109375" style="6" bestFit="1" customWidth="1"/>
    <col min="6029" max="6029" width="14.28515625" style="6" customWidth="1"/>
    <col min="6030" max="6030" width="11.7109375" style="6" bestFit="1" customWidth="1"/>
    <col min="6031" max="6031" width="14.140625" style="6" bestFit="1" customWidth="1"/>
    <col min="6032" max="6032" width="16.7109375" style="6" customWidth="1"/>
    <col min="6033" max="6033" width="16.5703125" style="6" customWidth="1"/>
    <col min="6034" max="6035" width="7.85546875" style="6" bestFit="1" customWidth="1"/>
    <col min="6036" max="6036" width="8" style="6" bestFit="1" customWidth="1"/>
    <col min="6037" max="6038" width="7.85546875" style="6" bestFit="1" customWidth="1"/>
    <col min="6039" max="6039" width="9.7109375" style="6" customWidth="1"/>
    <col min="6040" max="6040" width="12.85546875" style="6" customWidth="1"/>
    <col min="6041" max="6277" width="9.140625" style="6"/>
    <col min="6278" max="6278" width="9" style="6" bestFit="1" customWidth="1"/>
    <col min="6279" max="6279" width="9.85546875" style="6" bestFit="1" customWidth="1"/>
    <col min="6280" max="6280" width="9.140625" style="6" bestFit="1" customWidth="1"/>
    <col min="6281" max="6281" width="16" style="6" bestFit="1" customWidth="1"/>
    <col min="6282" max="6282" width="9" style="6" bestFit="1" customWidth="1"/>
    <col min="6283" max="6283" width="7.85546875" style="6" bestFit="1" customWidth="1"/>
    <col min="6284" max="6284" width="11.7109375" style="6" bestFit="1" customWidth="1"/>
    <col min="6285" max="6285" width="14.28515625" style="6" customWidth="1"/>
    <col min="6286" max="6286" width="11.7109375" style="6" bestFit="1" customWidth="1"/>
    <col min="6287" max="6287" width="14.140625" style="6" bestFit="1" customWidth="1"/>
    <col min="6288" max="6288" width="16.7109375" style="6" customWidth="1"/>
    <col min="6289" max="6289" width="16.5703125" style="6" customWidth="1"/>
    <col min="6290" max="6291" width="7.85546875" style="6" bestFit="1" customWidth="1"/>
    <col min="6292" max="6292" width="8" style="6" bestFit="1" customWidth="1"/>
    <col min="6293" max="6294" width="7.85546875" style="6" bestFit="1" customWidth="1"/>
    <col min="6295" max="6295" width="9.7109375" style="6" customWidth="1"/>
    <col min="6296" max="6296" width="12.85546875" style="6" customWidth="1"/>
    <col min="6297" max="6533" width="9.140625" style="6"/>
    <col min="6534" max="6534" width="9" style="6" bestFit="1" customWidth="1"/>
    <col min="6535" max="6535" width="9.85546875" style="6" bestFit="1" customWidth="1"/>
    <col min="6536" max="6536" width="9.140625" style="6" bestFit="1" customWidth="1"/>
    <col min="6537" max="6537" width="16" style="6" bestFit="1" customWidth="1"/>
    <col min="6538" max="6538" width="9" style="6" bestFit="1" customWidth="1"/>
    <col min="6539" max="6539" width="7.85546875" style="6" bestFit="1" customWidth="1"/>
    <col min="6540" max="6540" width="11.7109375" style="6" bestFit="1" customWidth="1"/>
    <col min="6541" max="6541" width="14.28515625" style="6" customWidth="1"/>
    <col min="6542" max="6542" width="11.7109375" style="6" bestFit="1" customWidth="1"/>
    <col min="6543" max="6543" width="14.140625" style="6" bestFit="1" customWidth="1"/>
    <col min="6544" max="6544" width="16.7109375" style="6" customWidth="1"/>
    <col min="6545" max="6545" width="16.5703125" style="6" customWidth="1"/>
    <col min="6546" max="6547" width="7.85546875" style="6" bestFit="1" customWidth="1"/>
    <col min="6548" max="6548" width="8" style="6" bestFit="1" customWidth="1"/>
    <col min="6549" max="6550" width="7.85546875" style="6" bestFit="1" customWidth="1"/>
    <col min="6551" max="6551" width="9.7109375" style="6" customWidth="1"/>
    <col min="6552" max="6552" width="12.85546875" style="6" customWidth="1"/>
    <col min="6553" max="6789" width="9.140625" style="6"/>
    <col min="6790" max="6790" width="9" style="6" bestFit="1" customWidth="1"/>
    <col min="6791" max="6791" width="9.85546875" style="6" bestFit="1" customWidth="1"/>
    <col min="6792" max="6792" width="9.140625" style="6" bestFit="1" customWidth="1"/>
    <col min="6793" max="6793" width="16" style="6" bestFit="1" customWidth="1"/>
    <col min="6794" max="6794" width="9" style="6" bestFit="1" customWidth="1"/>
    <col min="6795" max="6795" width="7.85546875" style="6" bestFit="1" customWidth="1"/>
    <col min="6796" max="6796" width="11.7109375" style="6" bestFit="1" customWidth="1"/>
    <col min="6797" max="6797" width="14.28515625" style="6" customWidth="1"/>
    <col min="6798" max="6798" width="11.7109375" style="6" bestFit="1" customWidth="1"/>
    <col min="6799" max="6799" width="14.140625" style="6" bestFit="1" customWidth="1"/>
    <col min="6800" max="6800" width="16.7109375" style="6" customWidth="1"/>
    <col min="6801" max="6801" width="16.5703125" style="6" customWidth="1"/>
    <col min="6802" max="6803" width="7.85546875" style="6" bestFit="1" customWidth="1"/>
    <col min="6804" max="6804" width="8" style="6" bestFit="1" customWidth="1"/>
    <col min="6805" max="6806" width="7.85546875" style="6" bestFit="1" customWidth="1"/>
    <col min="6807" max="6807" width="9.7109375" style="6" customWidth="1"/>
    <col min="6808" max="6808" width="12.85546875" style="6" customWidth="1"/>
    <col min="6809" max="7045" width="9.140625" style="6"/>
    <col min="7046" max="7046" width="9" style="6" bestFit="1" customWidth="1"/>
    <col min="7047" max="7047" width="9.85546875" style="6" bestFit="1" customWidth="1"/>
    <col min="7048" max="7048" width="9.140625" style="6" bestFit="1" customWidth="1"/>
    <col min="7049" max="7049" width="16" style="6" bestFit="1" customWidth="1"/>
    <col min="7050" max="7050" width="9" style="6" bestFit="1" customWidth="1"/>
    <col min="7051" max="7051" width="7.85546875" style="6" bestFit="1" customWidth="1"/>
    <col min="7052" max="7052" width="11.7109375" style="6" bestFit="1" customWidth="1"/>
    <col min="7053" max="7053" width="14.28515625" style="6" customWidth="1"/>
    <col min="7054" max="7054" width="11.7109375" style="6" bestFit="1" customWidth="1"/>
    <col min="7055" max="7055" width="14.140625" style="6" bestFit="1" customWidth="1"/>
    <col min="7056" max="7056" width="16.7109375" style="6" customWidth="1"/>
    <col min="7057" max="7057" width="16.5703125" style="6" customWidth="1"/>
    <col min="7058" max="7059" width="7.85546875" style="6" bestFit="1" customWidth="1"/>
    <col min="7060" max="7060" width="8" style="6" bestFit="1" customWidth="1"/>
    <col min="7061" max="7062" width="7.85546875" style="6" bestFit="1" customWidth="1"/>
    <col min="7063" max="7063" width="9.7109375" style="6" customWidth="1"/>
    <col min="7064" max="7064" width="12.85546875" style="6" customWidth="1"/>
    <col min="7065" max="7301" width="9.140625" style="6"/>
    <col min="7302" max="7302" width="9" style="6" bestFit="1" customWidth="1"/>
    <col min="7303" max="7303" width="9.85546875" style="6" bestFit="1" customWidth="1"/>
    <col min="7304" max="7304" width="9.140625" style="6" bestFit="1" customWidth="1"/>
    <col min="7305" max="7305" width="16" style="6" bestFit="1" customWidth="1"/>
    <col min="7306" max="7306" width="9" style="6" bestFit="1" customWidth="1"/>
    <col min="7307" max="7307" width="7.85546875" style="6" bestFit="1" customWidth="1"/>
    <col min="7308" max="7308" width="11.7109375" style="6" bestFit="1" customWidth="1"/>
    <col min="7309" max="7309" width="14.28515625" style="6" customWidth="1"/>
    <col min="7310" max="7310" width="11.7109375" style="6" bestFit="1" customWidth="1"/>
    <col min="7311" max="7311" width="14.140625" style="6" bestFit="1" customWidth="1"/>
    <col min="7312" max="7312" width="16.7109375" style="6" customWidth="1"/>
    <col min="7313" max="7313" width="16.5703125" style="6" customWidth="1"/>
    <col min="7314" max="7315" width="7.85546875" style="6" bestFit="1" customWidth="1"/>
    <col min="7316" max="7316" width="8" style="6" bestFit="1" customWidth="1"/>
    <col min="7317" max="7318" width="7.85546875" style="6" bestFit="1" customWidth="1"/>
    <col min="7319" max="7319" width="9.7109375" style="6" customWidth="1"/>
    <col min="7320" max="7320" width="12.85546875" style="6" customWidth="1"/>
    <col min="7321" max="7557" width="9.140625" style="6"/>
    <col min="7558" max="7558" width="9" style="6" bestFit="1" customWidth="1"/>
    <col min="7559" max="7559" width="9.85546875" style="6" bestFit="1" customWidth="1"/>
    <col min="7560" max="7560" width="9.140625" style="6" bestFit="1" customWidth="1"/>
    <col min="7561" max="7561" width="16" style="6" bestFit="1" customWidth="1"/>
    <col min="7562" max="7562" width="9" style="6" bestFit="1" customWidth="1"/>
    <col min="7563" max="7563" width="7.85546875" style="6" bestFit="1" customWidth="1"/>
    <col min="7564" max="7564" width="11.7109375" style="6" bestFit="1" customWidth="1"/>
    <col min="7565" max="7565" width="14.28515625" style="6" customWidth="1"/>
    <col min="7566" max="7566" width="11.7109375" style="6" bestFit="1" customWidth="1"/>
    <col min="7567" max="7567" width="14.140625" style="6" bestFit="1" customWidth="1"/>
    <col min="7568" max="7568" width="16.7109375" style="6" customWidth="1"/>
    <col min="7569" max="7569" width="16.5703125" style="6" customWidth="1"/>
    <col min="7570" max="7571" width="7.85546875" style="6" bestFit="1" customWidth="1"/>
    <col min="7572" max="7572" width="8" style="6" bestFit="1" customWidth="1"/>
    <col min="7573" max="7574" width="7.85546875" style="6" bestFit="1" customWidth="1"/>
    <col min="7575" max="7575" width="9.7109375" style="6" customWidth="1"/>
    <col min="7576" max="7576" width="12.85546875" style="6" customWidth="1"/>
    <col min="7577" max="7813" width="9.140625" style="6"/>
    <col min="7814" max="7814" width="9" style="6" bestFit="1" customWidth="1"/>
    <col min="7815" max="7815" width="9.85546875" style="6" bestFit="1" customWidth="1"/>
    <col min="7816" max="7816" width="9.140625" style="6" bestFit="1" customWidth="1"/>
    <col min="7817" max="7817" width="16" style="6" bestFit="1" customWidth="1"/>
    <col min="7818" max="7818" width="9" style="6" bestFit="1" customWidth="1"/>
    <col min="7819" max="7819" width="7.85546875" style="6" bestFit="1" customWidth="1"/>
    <col min="7820" max="7820" width="11.7109375" style="6" bestFit="1" customWidth="1"/>
    <col min="7821" max="7821" width="14.28515625" style="6" customWidth="1"/>
    <col min="7822" max="7822" width="11.7109375" style="6" bestFit="1" customWidth="1"/>
    <col min="7823" max="7823" width="14.140625" style="6" bestFit="1" customWidth="1"/>
    <col min="7824" max="7824" width="16.7109375" style="6" customWidth="1"/>
    <col min="7825" max="7825" width="16.5703125" style="6" customWidth="1"/>
    <col min="7826" max="7827" width="7.85546875" style="6" bestFit="1" customWidth="1"/>
    <col min="7828" max="7828" width="8" style="6" bestFit="1" customWidth="1"/>
    <col min="7829" max="7830" width="7.85546875" style="6" bestFit="1" customWidth="1"/>
    <col min="7831" max="7831" width="9.7109375" style="6" customWidth="1"/>
    <col min="7832" max="7832" width="12.85546875" style="6" customWidth="1"/>
    <col min="7833" max="8069" width="9.140625" style="6"/>
    <col min="8070" max="8070" width="9" style="6" bestFit="1" customWidth="1"/>
    <col min="8071" max="8071" width="9.85546875" style="6" bestFit="1" customWidth="1"/>
    <col min="8072" max="8072" width="9.140625" style="6" bestFit="1" customWidth="1"/>
    <col min="8073" max="8073" width="16" style="6" bestFit="1" customWidth="1"/>
    <col min="8074" max="8074" width="9" style="6" bestFit="1" customWidth="1"/>
    <col min="8075" max="8075" width="7.85546875" style="6" bestFit="1" customWidth="1"/>
    <col min="8076" max="8076" width="11.7109375" style="6" bestFit="1" customWidth="1"/>
    <col min="8077" max="8077" width="14.28515625" style="6" customWidth="1"/>
    <col min="8078" max="8078" width="11.7109375" style="6" bestFit="1" customWidth="1"/>
    <col min="8079" max="8079" width="14.140625" style="6" bestFit="1" customWidth="1"/>
    <col min="8080" max="8080" width="16.7109375" style="6" customWidth="1"/>
    <col min="8081" max="8081" width="16.5703125" style="6" customWidth="1"/>
    <col min="8082" max="8083" width="7.85546875" style="6" bestFit="1" customWidth="1"/>
    <col min="8084" max="8084" width="8" style="6" bestFit="1" customWidth="1"/>
    <col min="8085" max="8086" width="7.85546875" style="6" bestFit="1" customWidth="1"/>
    <col min="8087" max="8087" width="9.7109375" style="6" customWidth="1"/>
    <col min="8088" max="8088" width="12.85546875" style="6" customWidth="1"/>
    <col min="8089" max="8325" width="9.140625" style="6"/>
    <col min="8326" max="8326" width="9" style="6" bestFit="1" customWidth="1"/>
    <col min="8327" max="8327" width="9.85546875" style="6" bestFit="1" customWidth="1"/>
    <col min="8328" max="8328" width="9.140625" style="6" bestFit="1" customWidth="1"/>
    <col min="8329" max="8329" width="16" style="6" bestFit="1" customWidth="1"/>
    <col min="8330" max="8330" width="9" style="6" bestFit="1" customWidth="1"/>
    <col min="8331" max="8331" width="7.85546875" style="6" bestFit="1" customWidth="1"/>
    <col min="8332" max="8332" width="11.7109375" style="6" bestFit="1" customWidth="1"/>
    <col min="8333" max="8333" width="14.28515625" style="6" customWidth="1"/>
    <col min="8334" max="8334" width="11.7109375" style="6" bestFit="1" customWidth="1"/>
    <col min="8335" max="8335" width="14.140625" style="6" bestFit="1" customWidth="1"/>
    <col min="8336" max="8336" width="16.7109375" style="6" customWidth="1"/>
    <col min="8337" max="8337" width="16.5703125" style="6" customWidth="1"/>
    <col min="8338" max="8339" width="7.85546875" style="6" bestFit="1" customWidth="1"/>
    <col min="8340" max="8340" width="8" style="6" bestFit="1" customWidth="1"/>
    <col min="8341" max="8342" width="7.85546875" style="6" bestFit="1" customWidth="1"/>
    <col min="8343" max="8343" width="9.7109375" style="6" customWidth="1"/>
    <col min="8344" max="8344" width="12.85546875" style="6" customWidth="1"/>
    <col min="8345" max="8581" width="9.140625" style="6"/>
    <col min="8582" max="8582" width="9" style="6" bestFit="1" customWidth="1"/>
    <col min="8583" max="8583" width="9.85546875" style="6" bestFit="1" customWidth="1"/>
    <col min="8584" max="8584" width="9.140625" style="6" bestFit="1" customWidth="1"/>
    <col min="8585" max="8585" width="16" style="6" bestFit="1" customWidth="1"/>
    <col min="8586" max="8586" width="9" style="6" bestFit="1" customWidth="1"/>
    <col min="8587" max="8587" width="7.85546875" style="6" bestFit="1" customWidth="1"/>
    <col min="8588" max="8588" width="11.7109375" style="6" bestFit="1" customWidth="1"/>
    <col min="8589" max="8589" width="14.28515625" style="6" customWidth="1"/>
    <col min="8590" max="8590" width="11.7109375" style="6" bestFit="1" customWidth="1"/>
    <col min="8591" max="8591" width="14.140625" style="6" bestFit="1" customWidth="1"/>
    <col min="8592" max="8592" width="16.7109375" style="6" customWidth="1"/>
    <col min="8593" max="8593" width="16.5703125" style="6" customWidth="1"/>
    <col min="8594" max="8595" width="7.85546875" style="6" bestFit="1" customWidth="1"/>
    <col min="8596" max="8596" width="8" style="6" bestFit="1" customWidth="1"/>
    <col min="8597" max="8598" width="7.85546875" style="6" bestFit="1" customWidth="1"/>
    <col min="8599" max="8599" width="9.7109375" style="6" customWidth="1"/>
    <col min="8600" max="8600" width="12.85546875" style="6" customWidth="1"/>
    <col min="8601" max="8837" width="9.140625" style="6"/>
    <col min="8838" max="8838" width="9" style="6" bestFit="1" customWidth="1"/>
    <col min="8839" max="8839" width="9.85546875" style="6" bestFit="1" customWidth="1"/>
    <col min="8840" max="8840" width="9.140625" style="6" bestFit="1" customWidth="1"/>
    <col min="8841" max="8841" width="16" style="6" bestFit="1" customWidth="1"/>
    <col min="8842" max="8842" width="9" style="6" bestFit="1" customWidth="1"/>
    <col min="8843" max="8843" width="7.85546875" style="6" bestFit="1" customWidth="1"/>
    <col min="8844" max="8844" width="11.7109375" style="6" bestFit="1" customWidth="1"/>
    <col min="8845" max="8845" width="14.28515625" style="6" customWidth="1"/>
    <col min="8846" max="8846" width="11.7109375" style="6" bestFit="1" customWidth="1"/>
    <col min="8847" max="8847" width="14.140625" style="6" bestFit="1" customWidth="1"/>
    <col min="8848" max="8848" width="16.7109375" style="6" customWidth="1"/>
    <col min="8849" max="8849" width="16.5703125" style="6" customWidth="1"/>
    <col min="8850" max="8851" width="7.85546875" style="6" bestFit="1" customWidth="1"/>
    <col min="8852" max="8852" width="8" style="6" bestFit="1" customWidth="1"/>
    <col min="8853" max="8854" width="7.85546875" style="6" bestFit="1" customWidth="1"/>
    <col min="8855" max="8855" width="9.7109375" style="6" customWidth="1"/>
    <col min="8856" max="8856" width="12.85546875" style="6" customWidth="1"/>
    <col min="8857" max="9093" width="9.140625" style="6"/>
    <col min="9094" max="9094" width="9" style="6" bestFit="1" customWidth="1"/>
    <col min="9095" max="9095" width="9.85546875" style="6" bestFit="1" customWidth="1"/>
    <col min="9096" max="9096" width="9.140625" style="6" bestFit="1" customWidth="1"/>
    <col min="9097" max="9097" width="16" style="6" bestFit="1" customWidth="1"/>
    <col min="9098" max="9098" width="9" style="6" bestFit="1" customWidth="1"/>
    <col min="9099" max="9099" width="7.85546875" style="6" bestFit="1" customWidth="1"/>
    <col min="9100" max="9100" width="11.7109375" style="6" bestFit="1" customWidth="1"/>
    <col min="9101" max="9101" width="14.28515625" style="6" customWidth="1"/>
    <col min="9102" max="9102" width="11.7109375" style="6" bestFit="1" customWidth="1"/>
    <col min="9103" max="9103" width="14.140625" style="6" bestFit="1" customWidth="1"/>
    <col min="9104" max="9104" width="16.7109375" style="6" customWidth="1"/>
    <col min="9105" max="9105" width="16.5703125" style="6" customWidth="1"/>
    <col min="9106" max="9107" width="7.85546875" style="6" bestFit="1" customWidth="1"/>
    <col min="9108" max="9108" width="8" style="6" bestFit="1" customWidth="1"/>
    <col min="9109" max="9110" width="7.85546875" style="6" bestFit="1" customWidth="1"/>
    <col min="9111" max="9111" width="9.7109375" style="6" customWidth="1"/>
    <col min="9112" max="9112" width="12.85546875" style="6" customWidth="1"/>
    <col min="9113" max="9349" width="9.140625" style="6"/>
    <col min="9350" max="9350" width="9" style="6" bestFit="1" customWidth="1"/>
    <col min="9351" max="9351" width="9.85546875" style="6" bestFit="1" customWidth="1"/>
    <col min="9352" max="9352" width="9.140625" style="6" bestFit="1" customWidth="1"/>
    <col min="9353" max="9353" width="16" style="6" bestFit="1" customWidth="1"/>
    <col min="9354" max="9354" width="9" style="6" bestFit="1" customWidth="1"/>
    <col min="9355" max="9355" width="7.85546875" style="6" bestFit="1" customWidth="1"/>
    <col min="9356" max="9356" width="11.7109375" style="6" bestFit="1" customWidth="1"/>
    <col min="9357" max="9357" width="14.28515625" style="6" customWidth="1"/>
    <col min="9358" max="9358" width="11.7109375" style="6" bestFit="1" customWidth="1"/>
    <col min="9359" max="9359" width="14.140625" style="6" bestFit="1" customWidth="1"/>
    <col min="9360" max="9360" width="16.7109375" style="6" customWidth="1"/>
    <col min="9361" max="9361" width="16.5703125" style="6" customWidth="1"/>
    <col min="9362" max="9363" width="7.85546875" style="6" bestFit="1" customWidth="1"/>
    <col min="9364" max="9364" width="8" style="6" bestFit="1" customWidth="1"/>
    <col min="9365" max="9366" width="7.85546875" style="6" bestFit="1" customWidth="1"/>
    <col min="9367" max="9367" width="9.7109375" style="6" customWidth="1"/>
    <col min="9368" max="9368" width="12.85546875" style="6" customWidth="1"/>
    <col min="9369" max="9605" width="9.140625" style="6"/>
    <col min="9606" max="9606" width="9" style="6" bestFit="1" customWidth="1"/>
    <col min="9607" max="9607" width="9.85546875" style="6" bestFit="1" customWidth="1"/>
    <col min="9608" max="9608" width="9.140625" style="6" bestFit="1" customWidth="1"/>
    <col min="9609" max="9609" width="16" style="6" bestFit="1" customWidth="1"/>
    <col min="9610" max="9610" width="9" style="6" bestFit="1" customWidth="1"/>
    <col min="9611" max="9611" width="7.85546875" style="6" bestFit="1" customWidth="1"/>
    <col min="9612" max="9612" width="11.7109375" style="6" bestFit="1" customWidth="1"/>
    <col min="9613" max="9613" width="14.28515625" style="6" customWidth="1"/>
    <col min="9614" max="9614" width="11.7109375" style="6" bestFit="1" customWidth="1"/>
    <col min="9615" max="9615" width="14.140625" style="6" bestFit="1" customWidth="1"/>
    <col min="9616" max="9616" width="16.7109375" style="6" customWidth="1"/>
    <col min="9617" max="9617" width="16.5703125" style="6" customWidth="1"/>
    <col min="9618" max="9619" width="7.85546875" style="6" bestFit="1" customWidth="1"/>
    <col min="9620" max="9620" width="8" style="6" bestFit="1" customWidth="1"/>
    <col min="9621" max="9622" width="7.85546875" style="6" bestFit="1" customWidth="1"/>
    <col min="9623" max="9623" width="9.7109375" style="6" customWidth="1"/>
    <col min="9624" max="9624" width="12.85546875" style="6" customWidth="1"/>
    <col min="9625" max="9861" width="9.140625" style="6"/>
    <col min="9862" max="9862" width="9" style="6" bestFit="1" customWidth="1"/>
    <col min="9863" max="9863" width="9.85546875" style="6" bestFit="1" customWidth="1"/>
    <col min="9864" max="9864" width="9.140625" style="6" bestFit="1" customWidth="1"/>
    <col min="9865" max="9865" width="16" style="6" bestFit="1" customWidth="1"/>
    <col min="9866" max="9866" width="9" style="6" bestFit="1" customWidth="1"/>
    <col min="9867" max="9867" width="7.85546875" style="6" bestFit="1" customWidth="1"/>
    <col min="9868" max="9868" width="11.7109375" style="6" bestFit="1" customWidth="1"/>
    <col min="9869" max="9869" width="14.28515625" style="6" customWidth="1"/>
    <col min="9870" max="9870" width="11.7109375" style="6" bestFit="1" customWidth="1"/>
    <col min="9871" max="9871" width="14.140625" style="6" bestFit="1" customWidth="1"/>
    <col min="9872" max="9872" width="16.7109375" style="6" customWidth="1"/>
    <col min="9873" max="9873" width="16.5703125" style="6" customWidth="1"/>
    <col min="9874" max="9875" width="7.85546875" style="6" bestFit="1" customWidth="1"/>
    <col min="9876" max="9876" width="8" style="6" bestFit="1" customWidth="1"/>
    <col min="9877" max="9878" width="7.85546875" style="6" bestFit="1" customWidth="1"/>
    <col min="9879" max="9879" width="9.7109375" style="6" customWidth="1"/>
    <col min="9880" max="9880" width="12.85546875" style="6" customWidth="1"/>
    <col min="9881" max="10117" width="9.140625" style="6"/>
    <col min="10118" max="10118" width="9" style="6" bestFit="1" customWidth="1"/>
    <col min="10119" max="10119" width="9.85546875" style="6" bestFit="1" customWidth="1"/>
    <col min="10120" max="10120" width="9.140625" style="6" bestFit="1" customWidth="1"/>
    <col min="10121" max="10121" width="16" style="6" bestFit="1" customWidth="1"/>
    <col min="10122" max="10122" width="9" style="6" bestFit="1" customWidth="1"/>
    <col min="10123" max="10123" width="7.85546875" style="6" bestFit="1" customWidth="1"/>
    <col min="10124" max="10124" width="11.7109375" style="6" bestFit="1" customWidth="1"/>
    <col min="10125" max="10125" width="14.28515625" style="6" customWidth="1"/>
    <col min="10126" max="10126" width="11.7109375" style="6" bestFit="1" customWidth="1"/>
    <col min="10127" max="10127" width="14.140625" style="6" bestFit="1" customWidth="1"/>
    <col min="10128" max="10128" width="16.7109375" style="6" customWidth="1"/>
    <col min="10129" max="10129" width="16.5703125" style="6" customWidth="1"/>
    <col min="10130" max="10131" width="7.85546875" style="6" bestFit="1" customWidth="1"/>
    <col min="10132" max="10132" width="8" style="6" bestFit="1" customWidth="1"/>
    <col min="10133" max="10134" width="7.85546875" style="6" bestFit="1" customWidth="1"/>
    <col min="10135" max="10135" width="9.7109375" style="6" customWidth="1"/>
    <col min="10136" max="10136" width="12.85546875" style="6" customWidth="1"/>
    <col min="10137" max="10373" width="9.140625" style="6"/>
    <col min="10374" max="10374" width="9" style="6" bestFit="1" customWidth="1"/>
    <col min="10375" max="10375" width="9.85546875" style="6" bestFit="1" customWidth="1"/>
    <col min="10376" max="10376" width="9.140625" style="6" bestFit="1" customWidth="1"/>
    <col min="10377" max="10377" width="16" style="6" bestFit="1" customWidth="1"/>
    <col min="10378" max="10378" width="9" style="6" bestFit="1" customWidth="1"/>
    <col min="10379" max="10379" width="7.85546875" style="6" bestFit="1" customWidth="1"/>
    <col min="10380" max="10380" width="11.7109375" style="6" bestFit="1" customWidth="1"/>
    <col min="10381" max="10381" width="14.28515625" style="6" customWidth="1"/>
    <col min="10382" max="10382" width="11.7109375" style="6" bestFit="1" customWidth="1"/>
    <col min="10383" max="10383" width="14.140625" style="6" bestFit="1" customWidth="1"/>
    <col min="10384" max="10384" width="16.7109375" style="6" customWidth="1"/>
    <col min="10385" max="10385" width="16.5703125" style="6" customWidth="1"/>
    <col min="10386" max="10387" width="7.85546875" style="6" bestFit="1" customWidth="1"/>
    <col min="10388" max="10388" width="8" style="6" bestFit="1" customWidth="1"/>
    <col min="10389" max="10390" width="7.85546875" style="6" bestFit="1" customWidth="1"/>
    <col min="10391" max="10391" width="9.7109375" style="6" customWidth="1"/>
    <col min="10392" max="10392" width="12.85546875" style="6" customWidth="1"/>
    <col min="10393" max="10629" width="9.140625" style="6"/>
    <col min="10630" max="10630" width="9" style="6" bestFit="1" customWidth="1"/>
    <col min="10631" max="10631" width="9.85546875" style="6" bestFit="1" customWidth="1"/>
    <col min="10632" max="10632" width="9.140625" style="6" bestFit="1" customWidth="1"/>
    <col min="10633" max="10633" width="16" style="6" bestFit="1" customWidth="1"/>
    <col min="10634" max="10634" width="9" style="6" bestFit="1" customWidth="1"/>
    <col min="10635" max="10635" width="7.85546875" style="6" bestFit="1" customWidth="1"/>
    <col min="10636" max="10636" width="11.7109375" style="6" bestFit="1" customWidth="1"/>
    <col min="10637" max="10637" width="14.28515625" style="6" customWidth="1"/>
    <col min="10638" max="10638" width="11.7109375" style="6" bestFit="1" customWidth="1"/>
    <col min="10639" max="10639" width="14.140625" style="6" bestFit="1" customWidth="1"/>
    <col min="10640" max="10640" width="16.7109375" style="6" customWidth="1"/>
    <col min="10641" max="10641" width="16.5703125" style="6" customWidth="1"/>
    <col min="10642" max="10643" width="7.85546875" style="6" bestFit="1" customWidth="1"/>
    <col min="10644" max="10644" width="8" style="6" bestFit="1" customWidth="1"/>
    <col min="10645" max="10646" width="7.85546875" style="6" bestFit="1" customWidth="1"/>
    <col min="10647" max="10647" width="9.7109375" style="6" customWidth="1"/>
    <col min="10648" max="10648" width="12.85546875" style="6" customWidth="1"/>
    <col min="10649" max="10885" width="9.140625" style="6"/>
    <col min="10886" max="10886" width="9" style="6" bestFit="1" customWidth="1"/>
    <col min="10887" max="10887" width="9.85546875" style="6" bestFit="1" customWidth="1"/>
    <col min="10888" max="10888" width="9.140625" style="6" bestFit="1" customWidth="1"/>
    <col min="10889" max="10889" width="16" style="6" bestFit="1" customWidth="1"/>
    <col min="10890" max="10890" width="9" style="6" bestFit="1" customWidth="1"/>
    <col min="10891" max="10891" width="7.85546875" style="6" bestFit="1" customWidth="1"/>
    <col min="10892" max="10892" width="11.7109375" style="6" bestFit="1" customWidth="1"/>
    <col min="10893" max="10893" width="14.28515625" style="6" customWidth="1"/>
    <col min="10894" max="10894" width="11.7109375" style="6" bestFit="1" customWidth="1"/>
    <col min="10895" max="10895" width="14.140625" style="6" bestFit="1" customWidth="1"/>
    <col min="10896" max="10896" width="16.7109375" style="6" customWidth="1"/>
    <col min="10897" max="10897" width="16.5703125" style="6" customWidth="1"/>
    <col min="10898" max="10899" width="7.85546875" style="6" bestFit="1" customWidth="1"/>
    <col min="10900" max="10900" width="8" style="6" bestFit="1" customWidth="1"/>
    <col min="10901" max="10902" width="7.85546875" style="6" bestFit="1" customWidth="1"/>
    <col min="10903" max="10903" width="9.7109375" style="6" customWidth="1"/>
    <col min="10904" max="10904" width="12.85546875" style="6" customWidth="1"/>
    <col min="10905" max="11141" width="9.140625" style="6"/>
    <col min="11142" max="11142" width="9" style="6" bestFit="1" customWidth="1"/>
    <col min="11143" max="11143" width="9.85546875" style="6" bestFit="1" customWidth="1"/>
    <col min="11144" max="11144" width="9.140625" style="6" bestFit="1" customWidth="1"/>
    <col min="11145" max="11145" width="16" style="6" bestFit="1" customWidth="1"/>
    <col min="11146" max="11146" width="9" style="6" bestFit="1" customWidth="1"/>
    <col min="11147" max="11147" width="7.85546875" style="6" bestFit="1" customWidth="1"/>
    <col min="11148" max="11148" width="11.7109375" style="6" bestFit="1" customWidth="1"/>
    <col min="11149" max="11149" width="14.28515625" style="6" customWidth="1"/>
    <col min="11150" max="11150" width="11.7109375" style="6" bestFit="1" customWidth="1"/>
    <col min="11151" max="11151" width="14.140625" style="6" bestFit="1" customWidth="1"/>
    <col min="11152" max="11152" width="16.7109375" style="6" customWidth="1"/>
    <col min="11153" max="11153" width="16.5703125" style="6" customWidth="1"/>
    <col min="11154" max="11155" width="7.85546875" style="6" bestFit="1" customWidth="1"/>
    <col min="11156" max="11156" width="8" style="6" bestFit="1" customWidth="1"/>
    <col min="11157" max="11158" width="7.85546875" style="6" bestFit="1" customWidth="1"/>
    <col min="11159" max="11159" width="9.7109375" style="6" customWidth="1"/>
    <col min="11160" max="11160" width="12.85546875" style="6" customWidth="1"/>
    <col min="11161" max="11397" width="9.140625" style="6"/>
    <col min="11398" max="11398" width="9" style="6" bestFit="1" customWidth="1"/>
    <col min="11399" max="11399" width="9.85546875" style="6" bestFit="1" customWidth="1"/>
    <col min="11400" max="11400" width="9.140625" style="6" bestFit="1" customWidth="1"/>
    <col min="11401" max="11401" width="16" style="6" bestFit="1" customWidth="1"/>
    <col min="11402" max="11402" width="9" style="6" bestFit="1" customWidth="1"/>
    <col min="11403" max="11403" width="7.85546875" style="6" bestFit="1" customWidth="1"/>
    <col min="11404" max="11404" width="11.7109375" style="6" bestFit="1" customWidth="1"/>
    <col min="11405" max="11405" width="14.28515625" style="6" customWidth="1"/>
    <col min="11406" max="11406" width="11.7109375" style="6" bestFit="1" customWidth="1"/>
    <col min="11407" max="11407" width="14.140625" style="6" bestFit="1" customWidth="1"/>
    <col min="11408" max="11408" width="16.7109375" style="6" customWidth="1"/>
    <col min="11409" max="11409" width="16.5703125" style="6" customWidth="1"/>
    <col min="11410" max="11411" width="7.85546875" style="6" bestFit="1" customWidth="1"/>
    <col min="11412" max="11412" width="8" style="6" bestFit="1" customWidth="1"/>
    <col min="11413" max="11414" width="7.85546875" style="6" bestFit="1" customWidth="1"/>
    <col min="11415" max="11415" width="9.7109375" style="6" customWidth="1"/>
    <col min="11416" max="11416" width="12.85546875" style="6" customWidth="1"/>
    <col min="11417" max="11653" width="9.140625" style="6"/>
    <col min="11654" max="11654" width="9" style="6" bestFit="1" customWidth="1"/>
    <col min="11655" max="11655" width="9.85546875" style="6" bestFit="1" customWidth="1"/>
    <col min="11656" max="11656" width="9.140625" style="6" bestFit="1" customWidth="1"/>
    <col min="11657" max="11657" width="16" style="6" bestFit="1" customWidth="1"/>
    <col min="11658" max="11658" width="9" style="6" bestFit="1" customWidth="1"/>
    <col min="11659" max="11659" width="7.85546875" style="6" bestFit="1" customWidth="1"/>
    <col min="11660" max="11660" width="11.7109375" style="6" bestFit="1" customWidth="1"/>
    <col min="11661" max="11661" width="14.28515625" style="6" customWidth="1"/>
    <col min="11662" max="11662" width="11.7109375" style="6" bestFit="1" customWidth="1"/>
    <col min="11663" max="11663" width="14.140625" style="6" bestFit="1" customWidth="1"/>
    <col min="11664" max="11664" width="16.7109375" style="6" customWidth="1"/>
    <col min="11665" max="11665" width="16.5703125" style="6" customWidth="1"/>
    <col min="11666" max="11667" width="7.85546875" style="6" bestFit="1" customWidth="1"/>
    <col min="11668" max="11668" width="8" style="6" bestFit="1" customWidth="1"/>
    <col min="11669" max="11670" width="7.85546875" style="6" bestFit="1" customWidth="1"/>
    <col min="11671" max="11671" width="9.7109375" style="6" customWidth="1"/>
    <col min="11672" max="11672" width="12.85546875" style="6" customWidth="1"/>
    <col min="11673" max="11909" width="9.140625" style="6"/>
    <col min="11910" max="11910" width="9" style="6" bestFit="1" customWidth="1"/>
    <col min="11911" max="11911" width="9.85546875" style="6" bestFit="1" customWidth="1"/>
    <col min="11912" max="11912" width="9.140625" style="6" bestFit="1" customWidth="1"/>
    <col min="11913" max="11913" width="16" style="6" bestFit="1" customWidth="1"/>
    <col min="11914" max="11914" width="9" style="6" bestFit="1" customWidth="1"/>
    <col min="11915" max="11915" width="7.85546875" style="6" bestFit="1" customWidth="1"/>
    <col min="11916" max="11916" width="11.7109375" style="6" bestFit="1" customWidth="1"/>
    <col min="11917" max="11917" width="14.28515625" style="6" customWidth="1"/>
    <col min="11918" max="11918" width="11.7109375" style="6" bestFit="1" customWidth="1"/>
    <col min="11919" max="11919" width="14.140625" style="6" bestFit="1" customWidth="1"/>
    <col min="11920" max="11920" width="16.7109375" style="6" customWidth="1"/>
    <col min="11921" max="11921" width="16.5703125" style="6" customWidth="1"/>
    <col min="11922" max="11923" width="7.85546875" style="6" bestFit="1" customWidth="1"/>
    <col min="11924" max="11924" width="8" style="6" bestFit="1" customWidth="1"/>
    <col min="11925" max="11926" width="7.85546875" style="6" bestFit="1" customWidth="1"/>
    <col min="11927" max="11927" width="9.7109375" style="6" customWidth="1"/>
    <col min="11928" max="11928" width="12.85546875" style="6" customWidth="1"/>
    <col min="11929" max="12165" width="9.140625" style="6"/>
    <col min="12166" max="12166" width="9" style="6" bestFit="1" customWidth="1"/>
    <col min="12167" max="12167" width="9.85546875" style="6" bestFit="1" customWidth="1"/>
    <col min="12168" max="12168" width="9.140625" style="6" bestFit="1" customWidth="1"/>
    <col min="12169" max="12169" width="16" style="6" bestFit="1" customWidth="1"/>
    <col min="12170" max="12170" width="9" style="6" bestFit="1" customWidth="1"/>
    <col min="12171" max="12171" width="7.85546875" style="6" bestFit="1" customWidth="1"/>
    <col min="12172" max="12172" width="11.7109375" style="6" bestFit="1" customWidth="1"/>
    <col min="12173" max="12173" width="14.28515625" style="6" customWidth="1"/>
    <col min="12174" max="12174" width="11.7109375" style="6" bestFit="1" customWidth="1"/>
    <col min="12175" max="12175" width="14.140625" style="6" bestFit="1" customWidth="1"/>
    <col min="12176" max="12176" width="16.7109375" style="6" customWidth="1"/>
    <col min="12177" max="12177" width="16.5703125" style="6" customWidth="1"/>
    <col min="12178" max="12179" width="7.85546875" style="6" bestFit="1" customWidth="1"/>
    <col min="12180" max="12180" width="8" style="6" bestFit="1" customWidth="1"/>
    <col min="12181" max="12182" width="7.85546875" style="6" bestFit="1" customWidth="1"/>
    <col min="12183" max="12183" width="9.7109375" style="6" customWidth="1"/>
    <col min="12184" max="12184" width="12.85546875" style="6" customWidth="1"/>
    <col min="12185" max="12421" width="9.140625" style="6"/>
    <col min="12422" max="12422" width="9" style="6" bestFit="1" customWidth="1"/>
    <col min="12423" max="12423" width="9.85546875" style="6" bestFit="1" customWidth="1"/>
    <col min="12424" max="12424" width="9.140625" style="6" bestFit="1" customWidth="1"/>
    <col min="12425" max="12425" width="16" style="6" bestFit="1" customWidth="1"/>
    <col min="12426" max="12426" width="9" style="6" bestFit="1" customWidth="1"/>
    <col min="12427" max="12427" width="7.85546875" style="6" bestFit="1" customWidth="1"/>
    <col min="12428" max="12428" width="11.7109375" style="6" bestFit="1" customWidth="1"/>
    <col min="12429" max="12429" width="14.28515625" style="6" customWidth="1"/>
    <col min="12430" max="12430" width="11.7109375" style="6" bestFit="1" customWidth="1"/>
    <col min="12431" max="12431" width="14.140625" style="6" bestFit="1" customWidth="1"/>
    <col min="12432" max="12432" width="16.7109375" style="6" customWidth="1"/>
    <col min="12433" max="12433" width="16.5703125" style="6" customWidth="1"/>
    <col min="12434" max="12435" width="7.85546875" style="6" bestFit="1" customWidth="1"/>
    <col min="12436" max="12436" width="8" style="6" bestFit="1" customWidth="1"/>
    <col min="12437" max="12438" width="7.85546875" style="6" bestFit="1" customWidth="1"/>
    <col min="12439" max="12439" width="9.7109375" style="6" customWidth="1"/>
    <col min="12440" max="12440" width="12.85546875" style="6" customWidth="1"/>
    <col min="12441" max="12677" width="9.140625" style="6"/>
    <col min="12678" max="12678" width="9" style="6" bestFit="1" customWidth="1"/>
    <col min="12679" max="12679" width="9.85546875" style="6" bestFit="1" customWidth="1"/>
    <col min="12680" max="12680" width="9.140625" style="6" bestFit="1" customWidth="1"/>
    <col min="12681" max="12681" width="16" style="6" bestFit="1" customWidth="1"/>
    <col min="12682" max="12682" width="9" style="6" bestFit="1" customWidth="1"/>
    <col min="12683" max="12683" width="7.85546875" style="6" bestFit="1" customWidth="1"/>
    <col min="12684" max="12684" width="11.7109375" style="6" bestFit="1" customWidth="1"/>
    <col min="12685" max="12685" width="14.28515625" style="6" customWidth="1"/>
    <col min="12686" max="12686" width="11.7109375" style="6" bestFit="1" customWidth="1"/>
    <col min="12687" max="12687" width="14.140625" style="6" bestFit="1" customWidth="1"/>
    <col min="12688" max="12688" width="16.7109375" style="6" customWidth="1"/>
    <col min="12689" max="12689" width="16.5703125" style="6" customWidth="1"/>
    <col min="12690" max="12691" width="7.85546875" style="6" bestFit="1" customWidth="1"/>
    <col min="12692" max="12692" width="8" style="6" bestFit="1" customWidth="1"/>
    <col min="12693" max="12694" width="7.85546875" style="6" bestFit="1" customWidth="1"/>
    <col min="12695" max="12695" width="9.7109375" style="6" customWidth="1"/>
    <col min="12696" max="12696" width="12.85546875" style="6" customWidth="1"/>
    <col min="12697" max="12933" width="9.140625" style="6"/>
    <col min="12934" max="12934" width="9" style="6" bestFit="1" customWidth="1"/>
    <col min="12935" max="12935" width="9.85546875" style="6" bestFit="1" customWidth="1"/>
    <col min="12936" max="12936" width="9.140625" style="6" bestFit="1" customWidth="1"/>
    <col min="12937" max="12937" width="16" style="6" bestFit="1" customWidth="1"/>
    <col min="12938" max="12938" width="9" style="6" bestFit="1" customWidth="1"/>
    <col min="12939" max="12939" width="7.85546875" style="6" bestFit="1" customWidth="1"/>
    <col min="12940" max="12940" width="11.7109375" style="6" bestFit="1" customWidth="1"/>
    <col min="12941" max="12941" width="14.28515625" style="6" customWidth="1"/>
    <col min="12942" max="12942" width="11.7109375" style="6" bestFit="1" customWidth="1"/>
    <col min="12943" max="12943" width="14.140625" style="6" bestFit="1" customWidth="1"/>
    <col min="12944" max="12944" width="16.7109375" style="6" customWidth="1"/>
    <col min="12945" max="12945" width="16.5703125" style="6" customWidth="1"/>
    <col min="12946" max="12947" width="7.85546875" style="6" bestFit="1" customWidth="1"/>
    <col min="12948" max="12948" width="8" style="6" bestFit="1" customWidth="1"/>
    <col min="12949" max="12950" width="7.85546875" style="6" bestFit="1" customWidth="1"/>
    <col min="12951" max="12951" width="9.7109375" style="6" customWidth="1"/>
    <col min="12952" max="12952" width="12.85546875" style="6" customWidth="1"/>
    <col min="12953" max="13189" width="9.140625" style="6"/>
    <col min="13190" max="13190" width="9" style="6" bestFit="1" customWidth="1"/>
    <col min="13191" max="13191" width="9.85546875" style="6" bestFit="1" customWidth="1"/>
    <col min="13192" max="13192" width="9.140625" style="6" bestFit="1" customWidth="1"/>
    <col min="13193" max="13193" width="16" style="6" bestFit="1" customWidth="1"/>
    <col min="13194" max="13194" width="9" style="6" bestFit="1" customWidth="1"/>
    <col min="13195" max="13195" width="7.85546875" style="6" bestFit="1" customWidth="1"/>
    <col min="13196" max="13196" width="11.7109375" style="6" bestFit="1" customWidth="1"/>
    <col min="13197" max="13197" width="14.28515625" style="6" customWidth="1"/>
    <col min="13198" max="13198" width="11.7109375" style="6" bestFit="1" customWidth="1"/>
    <col min="13199" max="13199" width="14.140625" style="6" bestFit="1" customWidth="1"/>
    <col min="13200" max="13200" width="16.7109375" style="6" customWidth="1"/>
    <col min="13201" max="13201" width="16.5703125" style="6" customWidth="1"/>
    <col min="13202" max="13203" width="7.85546875" style="6" bestFit="1" customWidth="1"/>
    <col min="13204" max="13204" width="8" style="6" bestFit="1" customWidth="1"/>
    <col min="13205" max="13206" width="7.85546875" style="6" bestFit="1" customWidth="1"/>
    <col min="13207" max="13207" width="9.7109375" style="6" customWidth="1"/>
    <col min="13208" max="13208" width="12.85546875" style="6" customWidth="1"/>
    <col min="13209" max="13445" width="9.140625" style="6"/>
    <col min="13446" max="13446" width="9" style="6" bestFit="1" customWidth="1"/>
    <col min="13447" max="13447" width="9.85546875" style="6" bestFit="1" customWidth="1"/>
    <col min="13448" max="13448" width="9.140625" style="6" bestFit="1" customWidth="1"/>
    <col min="13449" max="13449" width="16" style="6" bestFit="1" customWidth="1"/>
    <col min="13450" max="13450" width="9" style="6" bestFit="1" customWidth="1"/>
    <col min="13451" max="13451" width="7.85546875" style="6" bestFit="1" customWidth="1"/>
    <col min="13452" max="13452" width="11.7109375" style="6" bestFit="1" customWidth="1"/>
    <col min="13453" max="13453" width="14.28515625" style="6" customWidth="1"/>
    <col min="13454" max="13454" width="11.7109375" style="6" bestFit="1" customWidth="1"/>
    <col min="13455" max="13455" width="14.140625" style="6" bestFit="1" customWidth="1"/>
    <col min="13456" max="13456" width="16.7109375" style="6" customWidth="1"/>
    <col min="13457" max="13457" width="16.5703125" style="6" customWidth="1"/>
    <col min="13458" max="13459" width="7.85546875" style="6" bestFit="1" customWidth="1"/>
    <col min="13460" max="13460" width="8" style="6" bestFit="1" customWidth="1"/>
    <col min="13461" max="13462" width="7.85546875" style="6" bestFit="1" customWidth="1"/>
    <col min="13463" max="13463" width="9.7109375" style="6" customWidth="1"/>
    <col min="13464" max="13464" width="12.85546875" style="6" customWidth="1"/>
    <col min="13465" max="13701" width="9.140625" style="6"/>
    <col min="13702" max="13702" width="9" style="6" bestFit="1" customWidth="1"/>
    <col min="13703" max="13703" width="9.85546875" style="6" bestFit="1" customWidth="1"/>
    <col min="13704" max="13704" width="9.140625" style="6" bestFit="1" customWidth="1"/>
    <col min="13705" max="13705" width="16" style="6" bestFit="1" customWidth="1"/>
    <col min="13706" max="13706" width="9" style="6" bestFit="1" customWidth="1"/>
    <col min="13707" max="13707" width="7.85546875" style="6" bestFit="1" customWidth="1"/>
    <col min="13708" max="13708" width="11.7109375" style="6" bestFit="1" customWidth="1"/>
    <col min="13709" max="13709" width="14.28515625" style="6" customWidth="1"/>
    <col min="13710" max="13710" width="11.7109375" style="6" bestFit="1" customWidth="1"/>
    <col min="13711" max="13711" width="14.140625" style="6" bestFit="1" customWidth="1"/>
    <col min="13712" max="13712" width="16.7109375" style="6" customWidth="1"/>
    <col min="13713" max="13713" width="16.5703125" style="6" customWidth="1"/>
    <col min="13714" max="13715" width="7.85546875" style="6" bestFit="1" customWidth="1"/>
    <col min="13716" max="13716" width="8" style="6" bestFit="1" customWidth="1"/>
    <col min="13717" max="13718" width="7.85546875" style="6" bestFit="1" customWidth="1"/>
    <col min="13719" max="13719" width="9.7109375" style="6" customWidth="1"/>
    <col min="13720" max="13720" width="12.85546875" style="6" customWidth="1"/>
    <col min="13721" max="13957" width="9.140625" style="6"/>
    <col min="13958" max="13958" width="9" style="6" bestFit="1" customWidth="1"/>
    <col min="13959" max="13959" width="9.85546875" style="6" bestFit="1" customWidth="1"/>
    <col min="13960" max="13960" width="9.140625" style="6" bestFit="1" customWidth="1"/>
    <col min="13961" max="13961" width="16" style="6" bestFit="1" customWidth="1"/>
    <col min="13962" max="13962" width="9" style="6" bestFit="1" customWidth="1"/>
    <col min="13963" max="13963" width="7.85546875" style="6" bestFit="1" customWidth="1"/>
    <col min="13964" max="13964" width="11.7109375" style="6" bestFit="1" customWidth="1"/>
    <col min="13965" max="13965" width="14.28515625" style="6" customWidth="1"/>
    <col min="13966" max="13966" width="11.7109375" style="6" bestFit="1" customWidth="1"/>
    <col min="13967" max="13967" width="14.140625" style="6" bestFit="1" customWidth="1"/>
    <col min="13968" max="13968" width="16.7109375" style="6" customWidth="1"/>
    <col min="13969" max="13969" width="16.5703125" style="6" customWidth="1"/>
    <col min="13970" max="13971" width="7.85546875" style="6" bestFit="1" customWidth="1"/>
    <col min="13972" max="13972" width="8" style="6" bestFit="1" customWidth="1"/>
    <col min="13973" max="13974" width="7.85546875" style="6" bestFit="1" customWidth="1"/>
    <col min="13975" max="13975" width="9.7109375" style="6" customWidth="1"/>
    <col min="13976" max="13976" width="12.85546875" style="6" customWidth="1"/>
    <col min="13977" max="14213" width="9.140625" style="6"/>
    <col min="14214" max="14214" width="9" style="6" bestFit="1" customWidth="1"/>
    <col min="14215" max="14215" width="9.85546875" style="6" bestFit="1" customWidth="1"/>
    <col min="14216" max="14216" width="9.140625" style="6" bestFit="1" customWidth="1"/>
    <col min="14217" max="14217" width="16" style="6" bestFit="1" customWidth="1"/>
    <col min="14218" max="14218" width="9" style="6" bestFit="1" customWidth="1"/>
    <col min="14219" max="14219" width="7.85546875" style="6" bestFit="1" customWidth="1"/>
    <col min="14220" max="14220" width="11.7109375" style="6" bestFit="1" customWidth="1"/>
    <col min="14221" max="14221" width="14.28515625" style="6" customWidth="1"/>
    <col min="14222" max="14222" width="11.7109375" style="6" bestFit="1" customWidth="1"/>
    <col min="14223" max="14223" width="14.140625" style="6" bestFit="1" customWidth="1"/>
    <col min="14224" max="14224" width="16.7109375" style="6" customWidth="1"/>
    <col min="14225" max="14225" width="16.5703125" style="6" customWidth="1"/>
    <col min="14226" max="14227" width="7.85546875" style="6" bestFit="1" customWidth="1"/>
    <col min="14228" max="14228" width="8" style="6" bestFit="1" customWidth="1"/>
    <col min="14229" max="14230" width="7.85546875" style="6" bestFit="1" customWidth="1"/>
    <col min="14231" max="14231" width="9.7109375" style="6" customWidth="1"/>
    <col min="14232" max="14232" width="12.85546875" style="6" customWidth="1"/>
    <col min="14233" max="14469" width="9.140625" style="6"/>
    <col min="14470" max="14470" width="9" style="6" bestFit="1" customWidth="1"/>
    <col min="14471" max="14471" width="9.85546875" style="6" bestFit="1" customWidth="1"/>
    <col min="14472" max="14472" width="9.140625" style="6" bestFit="1" customWidth="1"/>
    <col min="14473" max="14473" width="16" style="6" bestFit="1" customWidth="1"/>
    <col min="14474" max="14474" width="9" style="6" bestFit="1" customWidth="1"/>
    <col min="14475" max="14475" width="7.85546875" style="6" bestFit="1" customWidth="1"/>
    <col min="14476" max="14476" width="11.7109375" style="6" bestFit="1" customWidth="1"/>
    <col min="14477" max="14477" width="14.28515625" style="6" customWidth="1"/>
    <col min="14478" max="14478" width="11.7109375" style="6" bestFit="1" customWidth="1"/>
    <col min="14479" max="14479" width="14.140625" style="6" bestFit="1" customWidth="1"/>
    <col min="14480" max="14480" width="16.7109375" style="6" customWidth="1"/>
    <col min="14481" max="14481" width="16.5703125" style="6" customWidth="1"/>
    <col min="14482" max="14483" width="7.85546875" style="6" bestFit="1" customWidth="1"/>
    <col min="14484" max="14484" width="8" style="6" bestFit="1" customWidth="1"/>
    <col min="14485" max="14486" width="7.85546875" style="6" bestFit="1" customWidth="1"/>
    <col min="14487" max="14487" width="9.7109375" style="6" customWidth="1"/>
    <col min="14488" max="14488" width="12.85546875" style="6" customWidth="1"/>
    <col min="14489" max="14725" width="9.140625" style="6"/>
    <col min="14726" max="14726" width="9" style="6" bestFit="1" customWidth="1"/>
    <col min="14727" max="14727" width="9.85546875" style="6" bestFit="1" customWidth="1"/>
    <col min="14728" max="14728" width="9.140625" style="6" bestFit="1" customWidth="1"/>
    <col min="14729" max="14729" width="16" style="6" bestFit="1" customWidth="1"/>
    <col min="14730" max="14730" width="9" style="6" bestFit="1" customWidth="1"/>
    <col min="14731" max="14731" width="7.85546875" style="6" bestFit="1" customWidth="1"/>
    <col min="14732" max="14732" width="11.7109375" style="6" bestFit="1" customWidth="1"/>
    <col min="14733" max="14733" width="14.28515625" style="6" customWidth="1"/>
    <col min="14734" max="14734" width="11.7109375" style="6" bestFit="1" customWidth="1"/>
    <col min="14735" max="14735" width="14.140625" style="6" bestFit="1" customWidth="1"/>
    <col min="14736" max="14736" width="16.7109375" style="6" customWidth="1"/>
    <col min="14737" max="14737" width="16.5703125" style="6" customWidth="1"/>
    <col min="14738" max="14739" width="7.85546875" style="6" bestFit="1" customWidth="1"/>
    <col min="14740" max="14740" width="8" style="6" bestFit="1" customWidth="1"/>
    <col min="14741" max="14742" width="7.85546875" style="6" bestFit="1" customWidth="1"/>
    <col min="14743" max="14743" width="9.7109375" style="6" customWidth="1"/>
    <col min="14744" max="14744" width="12.85546875" style="6" customWidth="1"/>
    <col min="14745" max="14981" width="9.140625" style="6"/>
    <col min="14982" max="14982" width="9" style="6" bestFit="1" customWidth="1"/>
    <col min="14983" max="14983" width="9.85546875" style="6" bestFit="1" customWidth="1"/>
    <col min="14984" max="14984" width="9.140625" style="6" bestFit="1" customWidth="1"/>
    <col min="14985" max="14985" width="16" style="6" bestFit="1" customWidth="1"/>
    <col min="14986" max="14986" width="9" style="6" bestFit="1" customWidth="1"/>
    <col min="14987" max="14987" width="7.85546875" style="6" bestFit="1" customWidth="1"/>
    <col min="14988" max="14988" width="11.7109375" style="6" bestFit="1" customWidth="1"/>
    <col min="14989" max="14989" width="14.28515625" style="6" customWidth="1"/>
    <col min="14990" max="14990" width="11.7109375" style="6" bestFit="1" customWidth="1"/>
    <col min="14991" max="14991" width="14.140625" style="6" bestFit="1" customWidth="1"/>
    <col min="14992" max="14992" width="16.7109375" style="6" customWidth="1"/>
    <col min="14993" max="14993" width="16.5703125" style="6" customWidth="1"/>
    <col min="14994" max="14995" width="7.85546875" style="6" bestFit="1" customWidth="1"/>
    <col min="14996" max="14996" width="8" style="6" bestFit="1" customWidth="1"/>
    <col min="14997" max="14998" width="7.85546875" style="6" bestFit="1" customWidth="1"/>
    <col min="14999" max="14999" width="9.7109375" style="6" customWidth="1"/>
    <col min="15000" max="15000" width="12.85546875" style="6" customWidth="1"/>
    <col min="15001" max="15237" width="9.140625" style="6"/>
    <col min="15238" max="15238" width="9" style="6" bestFit="1" customWidth="1"/>
    <col min="15239" max="15239" width="9.85546875" style="6" bestFit="1" customWidth="1"/>
    <col min="15240" max="15240" width="9.140625" style="6" bestFit="1" customWidth="1"/>
    <col min="15241" max="15241" width="16" style="6" bestFit="1" customWidth="1"/>
    <col min="15242" max="15242" width="9" style="6" bestFit="1" customWidth="1"/>
    <col min="15243" max="15243" width="7.85546875" style="6" bestFit="1" customWidth="1"/>
    <col min="15244" max="15244" width="11.7109375" style="6" bestFit="1" customWidth="1"/>
    <col min="15245" max="15245" width="14.28515625" style="6" customWidth="1"/>
    <col min="15246" max="15246" width="11.7109375" style="6" bestFit="1" customWidth="1"/>
    <col min="15247" max="15247" width="14.140625" style="6" bestFit="1" customWidth="1"/>
    <col min="15248" max="15248" width="16.7109375" style="6" customWidth="1"/>
    <col min="15249" max="15249" width="16.5703125" style="6" customWidth="1"/>
    <col min="15250" max="15251" width="7.85546875" style="6" bestFit="1" customWidth="1"/>
    <col min="15252" max="15252" width="8" style="6" bestFit="1" customWidth="1"/>
    <col min="15253" max="15254" width="7.85546875" style="6" bestFit="1" customWidth="1"/>
    <col min="15255" max="15255" width="9.7109375" style="6" customWidth="1"/>
    <col min="15256" max="15256" width="12.85546875" style="6" customWidth="1"/>
    <col min="15257" max="15493" width="9.140625" style="6"/>
    <col min="15494" max="15494" width="9" style="6" bestFit="1" customWidth="1"/>
    <col min="15495" max="15495" width="9.85546875" style="6" bestFit="1" customWidth="1"/>
    <col min="15496" max="15496" width="9.140625" style="6" bestFit="1" customWidth="1"/>
    <col min="15497" max="15497" width="16" style="6" bestFit="1" customWidth="1"/>
    <col min="15498" max="15498" width="9" style="6" bestFit="1" customWidth="1"/>
    <col min="15499" max="15499" width="7.85546875" style="6" bestFit="1" customWidth="1"/>
    <col min="15500" max="15500" width="11.7109375" style="6" bestFit="1" customWidth="1"/>
    <col min="15501" max="15501" width="14.28515625" style="6" customWidth="1"/>
    <col min="15502" max="15502" width="11.7109375" style="6" bestFit="1" customWidth="1"/>
    <col min="15503" max="15503" width="14.140625" style="6" bestFit="1" customWidth="1"/>
    <col min="15504" max="15504" width="16.7109375" style="6" customWidth="1"/>
    <col min="15505" max="15505" width="16.5703125" style="6" customWidth="1"/>
    <col min="15506" max="15507" width="7.85546875" style="6" bestFit="1" customWidth="1"/>
    <col min="15508" max="15508" width="8" style="6" bestFit="1" customWidth="1"/>
    <col min="15509" max="15510" width="7.85546875" style="6" bestFit="1" customWidth="1"/>
    <col min="15511" max="15511" width="9.7109375" style="6" customWidth="1"/>
    <col min="15512" max="15512" width="12.85546875" style="6" customWidth="1"/>
    <col min="15513" max="15749" width="9.140625" style="6"/>
    <col min="15750" max="15750" width="9" style="6" bestFit="1" customWidth="1"/>
    <col min="15751" max="15751" width="9.85546875" style="6" bestFit="1" customWidth="1"/>
    <col min="15752" max="15752" width="9.140625" style="6" bestFit="1" customWidth="1"/>
    <col min="15753" max="15753" width="16" style="6" bestFit="1" customWidth="1"/>
    <col min="15754" max="15754" width="9" style="6" bestFit="1" customWidth="1"/>
    <col min="15755" max="15755" width="7.85546875" style="6" bestFit="1" customWidth="1"/>
    <col min="15756" max="15756" width="11.7109375" style="6" bestFit="1" customWidth="1"/>
    <col min="15757" max="15757" width="14.28515625" style="6" customWidth="1"/>
    <col min="15758" max="15758" width="11.7109375" style="6" bestFit="1" customWidth="1"/>
    <col min="15759" max="15759" width="14.140625" style="6" bestFit="1" customWidth="1"/>
    <col min="15760" max="15760" width="16.7109375" style="6" customWidth="1"/>
    <col min="15761" max="15761" width="16.5703125" style="6" customWidth="1"/>
    <col min="15762" max="15763" width="7.85546875" style="6" bestFit="1" customWidth="1"/>
    <col min="15764" max="15764" width="8" style="6" bestFit="1" customWidth="1"/>
    <col min="15765" max="15766" width="7.85546875" style="6" bestFit="1" customWidth="1"/>
    <col min="15767" max="15767" width="9.7109375" style="6" customWidth="1"/>
    <col min="15768" max="15768" width="12.85546875" style="6" customWidth="1"/>
    <col min="15769" max="16005" width="9.140625" style="6"/>
    <col min="16006" max="16006" width="9" style="6" bestFit="1" customWidth="1"/>
    <col min="16007" max="16007" width="9.85546875" style="6" bestFit="1" customWidth="1"/>
    <col min="16008" max="16008" width="9.140625" style="6" bestFit="1" customWidth="1"/>
    <col min="16009" max="16009" width="16" style="6" bestFit="1" customWidth="1"/>
    <col min="16010" max="16010" width="9" style="6" bestFit="1" customWidth="1"/>
    <col min="16011" max="16011" width="7.85546875" style="6" bestFit="1" customWidth="1"/>
    <col min="16012" max="16012" width="11.7109375" style="6" bestFit="1" customWidth="1"/>
    <col min="16013" max="16013" width="14.28515625" style="6" customWidth="1"/>
    <col min="16014" max="16014" width="11.7109375" style="6" bestFit="1" customWidth="1"/>
    <col min="16015" max="16015" width="14.140625" style="6" bestFit="1" customWidth="1"/>
    <col min="16016" max="16016" width="16.7109375" style="6" customWidth="1"/>
    <col min="16017" max="16017" width="16.5703125" style="6" customWidth="1"/>
    <col min="16018" max="16019" width="7.85546875" style="6" bestFit="1" customWidth="1"/>
    <col min="16020" max="16020" width="8" style="6" bestFit="1" customWidth="1"/>
    <col min="16021" max="16022" width="7.85546875" style="6" bestFit="1" customWidth="1"/>
    <col min="16023" max="16023" width="9.7109375" style="6" customWidth="1"/>
    <col min="16024" max="16024" width="12.85546875" style="6" customWidth="1"/>
    <col min="16025" max="16384" width="9.140625" style="6"/>
  </cols>
  <sheetData>
    <row r="1" spans="1:12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82</v>
      </c>
      <c r="L1" s="14" t="s">
        <v>10</v>
      </c>
    </row>
    <row r="2" spans="1:12" s="2" customFormat="1">
      <c r="A2" s="7"/>
      <c r="B2" s="16"/>
      <c r="C2" s="8"/>
      <c r="D2" s="8"/>
      <c r="E2" s="4">
        <f t="shared" ref="E2:E62" si="0">D2/340.75</f>
        <v>0</v>
      </c>
      <c r="F2" s="10"/>
      <c r="G2" s="8"/>
      <c r="H2" s="8"/>
      <c r="I2" s="4"/>
      <c r="J2" s="5"/>
      <c r="K2" s="7"/>
      <c r="L2" s="4"/>
    </row>
    <row r="3" spans="1:12" s="2" customFormat="1">
      <c r="A3" s="7">
        <v>12326</v>
      </c>
      <c r="B3" s="15">
        <v>34923</v>
      </c>
      <c r="C3" s="71" t="s">
        <v>14</v>
      </c>
      <c r="D3" s="7">
        <v>1300000</v>
      </c>
      <c r="E3" s="5">
        <f t="shared" si="0"/>
        <v>3815.1137197358767</v>
      </c>
      <c r="F3" s="12">
        <v>36171</v>
      </c>
      <c r="G3" s="7">
        <v>331</v>
      </c>
      <c r="H3" s="7">
        <v>89</v>
      </c>
      <c r="I3" s="4"/>
      <c r="J3" s="5">
        <v>244</v>
      </c>
      <c r="K3" s="7">
        <v>2632</v>
      </c>
      <c r="L3" s="4"/>
    </row>
    <row r="4" spans="1:12" s="2" customFormat="1">
      <c r="A4" s="7">
        <v>12392</v>
      </c>
      <c r="B4" s="16">
        <v>34580</v>
      </c>
      <c r="C4" s="8" t="s">
        <v>14</v>
      </c>
      <c r="D4" s="8">
        <v>900000</v>
      </c>
      <c r="E4" s="4">
        <f t="shared" ref="E4:E5" si="1">D4/340.75</f>
        <v>2641.2325752017609</v>
      </c>
      <c r="F4" s="10">
        <v>36171</v>
      </c>
      <c r="G4" s="8">
        <v>331</v>
      </c>
      <c r="H4" s="8">
        <v>87</v>
      </c>
      <c r="I4" s="4"/>
      <c r="J4" s="5">
        <v>60</v>
      </c>
      <c r="K4" s="7">
        <v>647</v>
      </c>
      <c r="L4" s="4"/>
    </row>
    <row r="5" spans="1:12" s="2" customFormat="1">
      <c r="A5" s="7">
        <v>12480</v>
      </c>
      <c r="B5" s="15">
        <v>34990</v>
      </c>
      <c r="C5" s="71" t="s">
        <v>14</v>
      </c>
      <c r="D5" s="7">
        <v>1100000</v>
      </c>
      <c r="E5" s="5">
        <f t="shared" si="1"/>
        <v>3228.1731474688186</v>
      </c>
      <c r="F5" s="12">
        <v>36171</v>
      </c>
      <c r="G5" s="7">
        <v>331</v>
      </c>
      <c r="H5" s="7">
        <v>88</v>
      </c>
      <c r="I5" s="5"/>
      <c r="J5" s="5">
        <v>233</v>
      </c>
      <c r="K5" s="7">
        <v>2514</v>
      </c>
      <c r="L5" s="5"/>
    </row>
    <row r="6" spans="1:12" s="3" customFormat="1">
      <c r="A6" s="7">
        <v>13468</v>
      </c>
      <c r="B6" s="15">
        <v>35615</v>
      </c>
      <c r="C6" s="7" t="s">
        <v>48</v>
      </c>
      <c r="D6" s="7">
        <v>5300000</v>
      </c>
      <c r="E6" s="5">
        <f t="shared" si="0"/>
        <v>15553.925165077037</v>
      </c>
      <c r="F6" s="12">
        <v>36171</v>
      </c>
      <c r="G6" s="7">
        <v>331</v>
      </c>
      <c r="H6" s="7">
        <v>92</v>
      </c>
      <c r="I6" s="5"/>
      <c r="J6" s="5">
        <v>980</v>
      </c>
      <c r="K6" s="7">
        <v>10573</v>
      </c>
      <c r="L6" s="12" t="s">
        <v>49</v>
      </c>
    </row>
    <row r="7" spans="1:12" s="3" customFormat="1">
      <c r="A7" s="7">
        <v>13617</v>
      </c>
      <c r="B7" s="15">
        <v>35672</v>
      </c>
      <c r="C7" s="7" t="s">
        <v>2</v>
      </c>
      <c r="D7" s="7">
        <v>1</v>
      </c>
      <c r="E7" s="5">
        <f t="shared" si="0"/>
        <v>2.93470286133529E-3</v>
      </c>
      <c r="F7" s="12">
        <v>36392</v>
      </c>
      <c r="G7" s="7">
        <v>337</v>
      </c>
      <c r="H7" s="7">
        <v>95</v>
      </c>
      <c r="I7" s="5"/>
      <c r="J7" s="5">
        <v>15</v>
      </c>
      <c r="K7" s="7">
        <v>143</v>
      </c>
      <c r="L7" s="12"/>
    </row>
    <row r="8" spans="1:12" s="3" customFormat="1">
      <c r="A8" s="7">
        <v>13619</v>
      </c>
      <c r="B8" s="15">
        <v>35672</v>
      </c>
      <c r="C8" s="7" t="s">
        <v>2</v>
      </c>
      <c r="D8" s="7">
        <v>1</v>
      </c>
      <c r="E8" s="5">
        <f t="shared" si="0"/>
        <v>2.93470286133529E-3</v>
      </c>
      <c r="F8" s="12">
        <v>36374</v>
      </c>
      <c r="G8" s="7">
        <v>337</v>
      </c>
      <c r="H8" s="7">
        <v>96</v>
      </c>
      <c r="I8" s="5"/>
      <c r="J8" s="5">
        <v>15</v>
      </c>
      <c r="K8" s="7">
        <v>143</v>
      </c>
      <c r="L8" s="12"/>
    </row>
    <row r="9" spans="1:12" s="3" customFormat="1">
      <c r="A9" s="7">
        <v>13620</v>
      </c>
      <c r="B9" s="15">
        <v>35672</v>
      </c>
      <c r="C9" s="7" t="s">
        <v>2</v>
      </c>
      <c r="D9" s="7">
        <v>1</v>
      </c>
      <c r="E9" s="5">
        <f t="shared" si="0"/>
        <v>2.93470286133529E-3</v>
      </c>
      <c r="F9" s="12">
        <v>36374</v>
      </c>
      <c r="G9" s="7">
        <v>337</v>
      </c>
      <c r="H9" s="7">
        <v>97</v>
      </c>
      <c r="I9" s="5"/>
      <c r="J9" s="5">
        <v>15</v>
      </c>
      <c r="K9" s="7">
        <v>143</v>
      </c>
      <c r="L9" s="12"/>
    </row>
    <row r="10" spans="1:12" s="3" customFormat="1">
      <c r="A10" s="7">
        <v>13638</v>
      </c>
      <c r="B10" s="15">
        <v>35677</v>
      </c>
      <c r="C10" s="7" t="s">
        <v>1</v>
      </c>
      <c r="D10" s="7">
        <v>4442000</v>
      </c>
      <c r="E10" s="5">
        <f t="shared" si="0"/>
        <v>13035.950110051357</v>
      </c>
      <c r="F10" s="12">
        <v>36171</v>
      </c>
      <c r="G10" s="7">
        <v>331</v>
      </c>
      <c r="H10" s="7">
        <v>90</v>
      </c>
      <c r="I10" s="5"/>
      <c r="J10" s="5">
        <v>750</v>
      </c>
      <c r="K10" s="7">
        <v>8091</v>
      </c>
      <c r="L10" s="5"/>
    </row>
    <row r="11" spans="1:12" s="3" customFormat="1">
      <c r="A11" s="7">
        <v>13639</v>
      </c>
      <c r="B11" s="15">
        <v>35677</v>
      </c>
      <c r="C11" s="7" t="s">
        <v>1</v>
      </c>
      <c r="D11" s="7">
        <v>4435000</v>
      </c>
      <c r="E11" s="5">
        <f t="shared" si="0"/>
        <v>13015.40719002201</v>
      </c>
      <c r="F11" s="12">
        <v>36171</v>
      </c>
      <c r="G11" s="7">
        <v>331</v>
      </c>
      <c r="H11" s="7">
        <v>91</v>
      </c>
      <c r="I11" s="5"/>
      <c r="J11" s="5">
        <v>750</v>
      </c>
      <c r="K11" s="7">
        <v>8091</v>
      </c>
      <c r="L11" s="5"/>
    </row>
    <row r="12" spans="1:12" s="3" customFormat="1">
      <c r="A12" s="7">
        <v>13670</v>
      </c>
      <c r="B12" s="15">
        <v>35685</v>
      </c>
      <c r="C12" s="7" t="s">
        <v>14</v>
      </c>
      <c r="D12" s="7">
        <v>1500000</v>
      </c>
      <c r="E12" s="5">
        <f t="shared" si="0"/>
        <v>4402.0542920029347</v>
      </c>
      <c r="F12" s="12">
        <v>36279</v>
      </c>
      <c r="G12" s="7">
        <v>335</v>
      </c>
      <c r="H12" s="7">
        <v>6</v>
      </c>
      <c r="I12" s="5"/>
      <c r="J12" s="5">
        <v>250</v>
      </c>
      <c r="K12" s="7">
        <v>2556</v>
      </c>
      <c r="L12" s="5"/>
    </row>
    <row r="13" spans="1:12" s="3" customFormat="1">
      <c r="A13" s="7">
        <v>13804</v>
      </c>
      <c r="B13" s="15">
        <v>35740</v>
      </c>
      <c r="C13" s="7" t="s">
        <v>42</v>
      </c>
      <c r="D13" s="7">
        <v>10700000</v>
      </c>
      <c r="E13" s="5">
        <f t="shared" si="0"/>
        <v>31401.320616287601</v>
      </c>
      <c r="F13" s="12">
        <v>36175</v>
      </c>
      <c r="G13" s="7">
        <v>332</v>
      </c>
      <c r="H13" s="7" t="s">
        <v>43</v>
      </c>
      <c r="I13" s="5"/>
      <c r="J13" s="5">
        <v>1890</v>
      </c>
      <c r="K13" s="7">
        <v>20390</v>
      </c>
      <c r="L13" s="5"/>
    </row>
    <row r="14" spans="1:12" s="3" customFormat="1">
      <c r="A14" s="7">
        <v>13835</v>
      </c>
      <c r="B14" s="15">
        <v>35771</v>
      </c>
      <c r="C14" s="7" t="s">
        <v>14</v>
      </c>
      <c r="D14" s="7">
        <v>1000000</v>
      </c>
      <c r="E14" s="5">
        <f t="shared" si="0"/>
        <v>2934.70286133529</v>
      </c>
      <c r="F14" s="12">
        <v>36175</v>
      </c>
      <c r="G14" s="7">
        <v>332</v>
      </c>
      <c r="H14" s="7">
        <v>32</v>
      </c>
      <c r="I14" s="5"/>
      <c r="J14" s="5">
        <v>180</v>
      </c>
      <c r="K14" s="7">
        <v>1942</v>
      </c>
      <c r="L14" s="5"/>
    </row>
    <row r="15" spans="1:12" s="3" customFormat="1">
      <c r="A15" s="7">
        <v>13884</v>
      </c>
      <c r="B15" s="15">
        <v>35787</v>
      </c>
      <c r="C15" s="7" t="s">
        <v>1</v>
      </c>
      <c r="D15" s="7">
        <v>2400000</v>
      </c>
      <c r="E15" s="5">
        <f t="shared" si="0"/>
        <v>7043.2868672046952</v>
      </c>
      <c r="F15" s="12">
        <v>36195</v>
      </c>
      <c r="G15" s="7">
        <v>333</v>
      </c>
      <c r="H15" s="7">
        <v>15</v>
      </c>
      <c r="I15" s="5"/>
      <c r="J15" s="5">
        <v>420</v>
      </c>
      <c r="K15" s="7">
        <v>4446</v>
      </c>
      <c r="L15" s="5"/>
    </row>
    <row r="16" spans="1:12" s="2" customFormat="1">
      <c r="A16" s="7">
        <v>13930</v>
      </c>
      <c r="B16" s="16">
        <v>35804</v>
      </c>
      <c r="C16" s="8" t="s">
        <v>0</v>
      </c>
      <c r="D16" s="8">
        <v>5900000</v>
      </c>
      <c r="E16" s="4">
        <f t="shared" si="0"/>
        <v>17314.746881878211</v>
      </c>
      <c r="F16" s="10">
        <v>36175</v>
      </c>
      <c r="G16" s="8">
        <v>332</v>
      </c>
      <c r="H16" s="8">
        <v>34</v>
      </c>
      <c r="I16" s="5"/>
      <c r="J16" s="5">
        <v>1050</v>
      </c>
      <c r="K16" s="7">
        <v>11328</v>
      </c>
      <c r="L16" s="4"/>
    </row>
    <row r="17" spans="1:15" s="2" customFormat="1">
      <c r="A17" s="7">
        <v>13931</v>
      </c>
      <c r="B17" s="16">
        <v>35804</v>
      </c>
      <c r="C17" s="8" t="s">
        <v>1</v>
      </c>
      <c r="D17" s="8">
        <v>2950000</v>
      </c>
      <c r="E17" s="4">
        <f t="shared" si="0"/>
        <v>8657.3734409391054</v>
      </c>
      <c r="F17" s="10">
        <v>36175</v>
      </c>
      <c r="G17" s="8">
        <v>332</v>
      </c>
      <c r="H17" s="8">
        <v>35</v>
      </c>
      <c r="I17" s="5"/>
      <c r="J17" s="5">
        <v>510</v>
      </c>
      <c r="K17" s="7">
        <v>5502</v>
      </c>
      <c r="L17" s="4"/>
    </row>
    <row r="18" spans="1:15" s="2" customFormat="1">
      <c r="A18" s="7">
        <v>13932</v>
      </c>
      <c r="B18" s="16">
        <v>35804</v>
      </c>
      <c r="C18" s="8" t="s">
        <v>14</v>
      </c>
      <c r="D18" s="8">
        <v>7684740</v>
      </c>
      <c r="E18" s="4">
        <f t="shared" si="0"/>
        <v>22552.428466617755</v>
      </c>
      <c r="F18" s="10">
        <v>36175</v>
      </c>
      <c r="G18" s="8">
        <v>332</v>
      </c>
      <c r="H18" s="8">
        <v>36</v>
      </c>
      <c r="I18" s="5"/>
      <c r="J18" s="5">
        <v>1340</v>
      </c>
      <c r="K18" s="7">
        <v>14457</v>
      </c>
      <c r="L18" s="4"/>
    </row>
    <row r="19" spans="1:15" s="2" customFormat="1">
      <c r="A19" s="7">
        <v>13945</v>
      </c>
      <c r="B19" s="16">
        <v>35814</v>
      </c>
      <c r="C19" s="8" t="s">
        <v>1</v>
      </c>
      <c r="D19" s="8">
        <v>7650000</v>
      </c>
      <c r="E19" s="4">
        <f t="shared" si="0"/>
        <v>22450.476889214966</v>
      </c>
      <c r="F19" s="10">
        <v>36276</v>
      </c>
      <c r="G19" s="8">
        <v>335</v>
      </c>
      <c r="H19" s="8">
        <v>1</v>
      </c>
      <c r="I19" s="5"/>
      <c r="J19" s="5">
        <v>1340</v>
      </c>
      <c r="K19" s="7">
        <v>13701</v>
      </c>
      <c r="L19" s="4"/>
    </row>
    <row r="20" spans="1:15" s="2" customFormat="1">
      <c r="A20" s="8">
        <v>13956</v>
      </c>
      <c r="B20" s="16">
        <v>35828</v>
      </c>
      <c r="C20" s="8" t="s">
        <v>48</v>
      </c>
      <c r="D20" s="8">
        <v>90344837</v>
      </c>
      <c r="E20" s="4">
        <f t="shared" si="0"/>
        <v>265135.25165077037</v>
      </c>
      <c r="F20" s="10">
        <v>36201</v>
      </c>
      <c r="G20" s="8"/>
      <c r="H20" s="8"/>
      <c r="I20" s="5"/>
      <c r="J20" s="5">
        <v>15555</v>
      </c>
      <c r="K20" s="7">
        <v>164659</v>
      </c>
      <c r="L20" s="4"/>
      <c r="O20" s="2">
        <f>J20*340.75</f>
        <v>5300366.25</v>
      </c>
    </row>
    <row r="21" spans="1:15" s="2" customFormat="1">
      <c r="A21" s="26">
        <v>14003</v>
      </c>
      <c r="B21" s="16">
        <v>35854</v>
      </c>
      <c r="C21" s="8" t="s">
        <v>28</v>
      </c>
      <c r="D21" s="8">
        <v>6570258</v>
      </c>
      <c r="E21" s="4">
        <f t="shared" si="0"/>
        <v>19281.754952311079</v>
      </c>
      <c r="F21" s="10">
        <v>36181</v>
      </c>
      <c r="G21" s="8">
        <v>332</v>
      </c>
      <c r="H21" s="8" t="s">
        <v>29</v>
      </c>
      <c r="I21" s="4"/>
      <c r="J21" s="5">
        <v>1340</v>
      </c>
      <c r="K21" s="7">
        <v>14457</v>
      </c>
      <c r="L21" s="4"/>
    </row>
    <row r="22" spans="1:15" s="3" customFormat="1">
      <c r="A22" s="7">
        <v>14012</v>
      </c>
      <c r="B22" s="15">
        <v>35860</v>
      </c>
      <c r="C22" s="7" t="s">
        <v>2</v>
      </c>
      <c r="D22" s="7">
        <v>1</v>
      </c>
      <c r="E22" s="5">
        <f t="shared" si="0"/>
        <v>2.93470286133529E-3</v>
      </c>
      <c r="F22" s="12">
        <v>36454</v>
      </c>
      <c r="G22" s="7">
        <v>339</v>
      </c>
      <c r="H22" s="7">
        <v>11</v>
      </c>
      <c r="I22" s="5"/>
      <c r="J22" s="5">
        <v>15</v>
      </c>
      <c r="K22" s="7">
        <v>138</v>
      </c>
      <c r="L22" s="4"/>
    </row>
    <row r="23" spans="1:15" s="3" customFormat="1">
      <c r="A23" s="7">
        <v>14023</v>
      </c>
      <c r="B23" s="15">
        <v>35866</v>
      </c>
      <c r="C23" s="7" t="s">
        <v>79</v>
      </c>
      <c r="D23" s="7">
        <v>1</v>
      </c>
      <c r="E23" s="5">
        <f t="shared" si="0"/>
        <v>2.93470286133529E-3</v>
      </c>
      <c r="F23" s="12">
        <v>36398</v>
      </c>
      <c r="G23" s="7">
        <v>339</v>
      </c>
      <c r="H23" s="7">
        <v>12</v>
      </c>
      <c r="I23" s="5"/>
      <c r="J23" s="5">
        <v>15</v>
      </c>
      <c r="K23" s="7">
        <v>138</v>
      </c>
      <c r="L23" s="4"/>
    </row>
    <row r="24" spans="1:15" s="2" customFormat="1">
      <c r="A24" s="7">
        <v>14026</v>
      </c>
      <c r="B24" s="16">
        <v>35868</v>
      </c>
      <c r="C24" s="8" t="s">
        <v>2</v>
      </c>
      <c r="D24" s="8">
        <v>1</v>
      </c>
      <c r="E24" s="4">
        <f t="shared" si="0"/>
        <v>2.93470286133529E-3</v>
      </c>
      <c r="F24" s="10">
        <v>36398</v>
      </c>
      <c r="G24" s="8">
        <v>339</v>
      </c>
      <c r="H24" s="8">
        <v>13</v>
      </c>
      <c r="I24" s="5"/>
      <c r="J24" s="5">
        <v>15</v>
      </c>
      <c r="K24" s="7">
        <v>143</v>
      </c>
      <c r="L24" s="4"/>
    </row>
    <row r="25" spans="1:15" s="2" customFormat="1">
      <c r="A25" s="7">
        <v>14027</v>
      </c>
      <c r="B25" s="16">
        <v>35868</v>
      </c>
      <c r="C25" s="8" t="s">
        <v>2</v>
      </c>
      <c r="D25" s="8">
        <v>1</v>
      </c>
      <c r="E25" s="4">
        <f t="shared" si="0"/>
        <v>2.93470286133529E-3</v>
      </c>
      <c r="F25" s="10">
        <v>36398</v>
      </c>
      <c r="G25" s="8">
        <v>339</v>
      </c>
      <c r="H25" s="8">
        <v>14</v>
      </c>
      <c r="I25" s="5"/>
      <c r="J25" s="5">
        <v>15</v>
      </c>
      <c r="K25" s="7">
        <v>143</v>
      </c>
      <c r="L25" s="4"/>
    </row>
    <row r="26" spans="1:15" s="2" customFormat="1">
      <c r="A26" s="7">
        <v>14028</v>
      </c>
      <c r="B26" s="16">
        <v>35868</v>
      </c>
      <c r="C26" s="8" t="s">
        <v>2</v>
      </c>
      <c r="D26" s="8">
        <v>1</v>
      </c>
      <c r="E26" s="4">
        <f t="shared" si="0"/>
        <v>2.93470286133529E-3</v>
      </c>
      <c r="F26" s="10">
        <v>36439</v>
      </c>
      <c r="G26" s="8">
        <v>340</v>
      </c>
      <c r="H26" s="8">
        <v>75</v>
      </c>
      <c r="I26" s="5"/>
      <c r="J26" s="5">
        <v>15</v>
      </c>
      <c r="K26" s="7">
        <v>138</v>
      </c>
      <c r="L26" s="4"/>
    </row>
    <row r="27" spans="1:15" s="2" customFormat="1">
      <c r="A27" s="7">
        <v>14030</v>
      </c>
      <c r="B27" s="16">
        <v>35871</v>
      </c>
      <c r="C27" s="8" t="s">
        <v>0</v>
      </c>
      <c r="D27" s="8">
        <v>1000000</v>
      </c>
      <c r="E27" s="4">
        <f t="shared" si="0"/>
        <v>2934.70286133529</v>
      </c>
      <c r="F27" s="10">
        <v>36175</v>
      </c>
      <c r="G27" s="8">
        <v>332</v>
      </c>
      <c r="H27" s="8">
        <v>31</v>
      </c>
      <c r="I27" s="5"/>
      <c r="J27" s="5">
        <v>180</v>
      </c>
      <c r="K27" s="7">
        <v>1942</v>
      </c>
      <c r="L27" s="4"/>
    </row>
    <row r="28" spans="1:15" s="2" customFormat="1">
      <c r="A28" s="7">
        <v>14058</v>
      </c>
      <c r="B28" s="15">
        <v>35887</v>
      </c>
      <c r="C28" s="7" t="s">
        <v>2</v>
      </c>
      <c r="D28" s="8">
        <v>1</v>
      </c>
      <c r="E28" s="4">
        <f t="shared" si="0"/>
        <v>2.93470286133529E-3</v>
      </c>
      <c r="F28" s="12">
        <v>36374</v>
      </c>
      <c r="G28" s="7">
        <v>337</v>
      </c>
      <c r="H28" s="7">
        <v>98</v>
      </c>
      <c r="I28" s="5"/>
      <c r="J28" s="5">
        <v>15</v>
      </c>
      <c r="K28" s="7">
        <v>143</v>
      </c>
      <c r="L28" s="4"/>
    </row>
    <row r="29" spans="1:15" s="3" customFormat="1">
      <c r="A29" s="7">
        <v>14067</v>
      </c>
      <c r="B29" s="15">
        <v>35901</v>
      </c>
      <c r="C29" s="7" t="s">
        <v>0</v>
      </c>
      <c r="D29" s="7">
        <v>2300000</v>
      </c>
      <c r="E29" s="4">
        <f t="shared" si="0"/>
        <v>6749.8165810711662</v>
      </c>
      <c r="F29" s="12">
        <v>36175</v>
      </c>
      <c r="G29" s="7">
        <v>332</v>
      </c>
      <c r="H29" s="7">
        <v>33</v>
      </c>
      <c r="I29" s="5"/>
      <c r="J29" s="5">
        <v>420</v>
      </c>
      <c r="K29" s="7">
        <v>4531</v>
      </c>
      <c r="L29" s="4"/>
    </row>
    <row r="30" spans="1:15" s="3" customFormat="1">
      <c r="A30" s="7">
        <v>14083</v>
      </c>
      <c r="B30" s="15">
        <v>35926</v>
      </c>
      <c r="C30" s="7" t="s">
        <v>2</v>
      </c>
      <c r="D30" s="7">
        <v>1</v>
      </c>
      <c r="E30" s="4">
        <f t="shared" si="0"/>
        <v>2.93470286133529E-3</v>
      </c>
      <c r="F30" s="12">
        <v>36374</v>
      </c>
      <c r="G30" s="7">
        <v>337</v>
      </c>
      <c r="H30" s="7">
        <v>99</v>
      </c>
      <c r="I30" s="5"/>
      <c r="J30" s="5">
        <v>15</v>
      </c>
      <c r="K30" s="7">
        <v>143</v>
      </c>
      <c r="L30" s="5"/>
    </row>
    <row r="31" spans="1:15" s="3" customFormat="1">
      <c r="A31" s="7">
        <v>14103</v>
      </c>
      <c r="B31" s="15">
        <v>35938</v>
      </c>
      <c r="C31" s="7" t="s">
        <v>14</v>
      </c>
      <c r="D31" s="7">
        <v>1000000</v>
      </c>
      <c r="E31" s="5">
        <f t="shared" si="0"/>
        <v>2934.70286133529</v>
      </c>
      <c r="F31" s="12">
        <v>36178</v>
      </c>
      <c r="G31" s="7">
        <v>332</v>
      </c>
      <c r="H31" s="7">
        <v>19</v>
      </c>
      <c r="I31" s="5"/>
      <c r="J31" s="5">
        <v>130</v>
      </c>
      <c r="K31" s="7">
        <v>1403</v>
      </c>
      <c r="L31" s="12"/>
    </row>
    <row r="32" spans="1:15" s="3" customFormat="1">
      <c r="A32" s="7">
        <v>14142</v>
      </c>
      <c r="B32" s="15">
        <v>35962</v>
      </c>
      <c r="C32" s="7" t="s">
        <v>0</v>
      </c>
      <c r="D32" s="7">
        <v>2000000</v>
      </c>
      <c r="E32" s="5">
        <f t="shared" si="0"/>
        <v>5869.40572267058</v>
      </c>
      <c r="F32" s="12">
        <v>36356</v>
      </c>
      <c r="G32" s="7"/>
      <c r="H32" s="7"/>
      <c r="I32" s="5"/>
      <c r="J32" s="5">
        <v>350</v>
      </c>
      <c r="K32" s="7">
        <v>3397</v>
      </c>
      <c r="L32" s="12"/>
    </row>
    <row r="33" spans="1:13" s="2" customFormat="1">
      <c r="A33" s="7">
        <v>14157</v>
      </c>
      <c r="B33" s="16">
        <v>35970</v>
      </c>
      <c r="C33" s="8" t="s">
        <v>14</v>
      </c>
      <c r="D33" s="8">
        <v>500000</v>
      </c>
      <c r="E33" s="4">
        <f t="shared" si="0"/>
        <v>1467.351430667645</v>
      </c>
      <c r="F33" s="10">
        <v>36322</v>
      </c>
      <c r="G33" s="8">
        <v>336</v>
      </c>
      <c r="H33" s="8">
        <v>18</v>
      </c>
      <c r="I33" s="4"/>
      <c r="J33" s="5">
        <v>60</v>
      </c>
      <c r="K33" s="7">
        <v>593</v>
      </c>
      <c r="L33" s="4"/>
    </row>
    <row r="34" spans="1:13" s="2" customFormat="1">
      <c r="A34" s="7">
        <v>14161</v>
      </c>
      <c r="B34" s="16">
        <v>35972</v>
      </c>
      <c r="C34" s="8" t="s">
        <v>14</v>
      </c>
      <c r="D34" s="8">
        <v>250000</v>
      </c>
      <c r="E34" s="4">
        <f t="shared" si="0"/>
        <v>733.6757153338225</v>
      </c>
      <c r="F34" s="10">
        <v>36322</v>
      </c>
      <c r="G34" s="8">
        <v>336</v>
      </c>
      <c r="H34" s="8">
        <v>19</v>
      </c>
      <c r="I34" s="4"/>
      <c r="J34" s="5">
        <v>40</v>
      </c>
      <c r="K34" s="7">
        <v>395</v>
      </c>
      <c r="L34" s="4"/>
    </row>
    <row r="35" spans="1:13" s="2" customFormat="1">
      <c r="A35" s="7">
        <v>14164</v>
      </c>
      <c r="B35" s="16">
        <v>35973</v>
      </c>
      <c r="C35" s="8" t="s">
        <v>14</v>
      </c>
      <c r="D35" s="8">
        <v>800000</v>
      </c>
      <c r="E35" s="4">
        <f t="shared" si="0"/>
        <v>2347.7622890682319</v>
      </c>
      <c r="F35" s="10">
        <v>36175</v>
      </c>
      <c r="G35" s="8">
        <v>332</v>
      </c>
      <c r="H35" s="8">
        <v>20</v>
      </c>
      <c r="I35" s="4"/>
      <c r="J35" s="5">
        <v>130</v>
      </c>
      <c r="K35" s="7">
        <v>1403</v>
      </c>
      <c r="L35" s="4"/>
    </row>
    <row r="36" spans="1:13" s="2" customFormat="1">
      <c r="A36" s="7">
        <v>14174</v>
      </c>
      <c r="B36" s="16">
        <v>35977</v>
      </c>
      <c r="C36" s="8" t="s">
        <v>14</v>
      </c>
      <c r="D36" s="8">
        <v>850000</v>
      </c>
      <c r="E36" s="4">
        <f t="shared" si="0"/>
        <v>2494.4974321349964</v>
      </c>
      <c r="F36" s="10">
        <v>36446</v>
      </c>
      <c r="G36" s="8">
        <v>340</v>
      </c>
      <c r="H36" s="8">
        <v>98</v>
      </c>
      <c r="I36" s="4"/>
      <c r="J36" s="5">
        <v>130</v>
      </c>
      <c r="K36" s="7">
        <v>1198</v>
      </c>
      <c r="L36" s="4"/>
    </row>
    <row r="37" spans="1:13" s="2" customFormat="1">
      <c r="A37" s="7">
        <v>14182</v>
      </c>
      <c r="B37" s="16">
        <v>35982</v>
      </c>
      <c r="C37" s="8" t="s">
        <v>0</v>
      </c>
      <c r="D37" s="8">
        <v>302941</v>
      </c>
      <c r="E37" s="4">
        <f t="shared" si="0"/>
        <v>889.04181951577402</v>
      </c>
      <c r="F37" s="10">
        <v>36350</v>
      </c>
      <c r="G37" s="8">
        <v>336</v>
      </c>
      <c r="H37" s="8">
        <v>94</v>
      </c>
      <c r="I37" s="4"/>
      <c r="J37" s="5">
        <v>40</v>
      </c>
      <c r="K37" s="7">
        <v>388</v>
      </c>
      <c r="L37" s="4"/>
    </row>
    <row r="38" spans="1:13" s="2" customFormat="1">
      <c r="A38" s="7">
        <v>14201</v>
      </c>
      <c r="B38" s="16">
        <v>35992</v>
      </c>
      <c r="C38" s="8" t="s">
        <v>14</v>
      </c>
      <c r="D38" s="8">
        <v>19000000</v>
      </c>
      <c r="E38" s="4">
        <f t="shared" si="0"/>
        <v>55759.354365370506</v>
      </c>
      <c r="F38" s="12">
        <v>36175</v>
      </c>
      <c r="G38" s="7"/>
      <c r="H38" s="7"/>
      <c r="I38" s="4"/>
      <c r="J38" s="5">
        <v>3330</v>
      </c>
      <c r="K38" s="7">
        <v>35926</v>
      </c>
      <c r="L38" s="4"/>
    </row>
    <row r="39" spans="1:13" s="2" customFormat="1">
      <c r="A39" s="7">
        <v>14206</v>
      </c>
      <c r="B39" s="16">
        <v>35998</v>
      </c>
      <c r="C39" s="8" t="s">
        <v>2</v>
      </c>
      <c r="D39" s="8">
        <v>1</v>
      </c>
      <c r="E39" s="4">
        <f t="shared" si="0"/>
        <v>2.93470286133529E-3</v>
      </c>
      <c r="F39" s="12">
        <v>36374</v>
      </c>
      <c r="G39" s="7"/>
      <c r="H39" s="7"/>
      <c r="I39" s="4"/>
      <c r="J39" s="5">
        <v>15</v>
      </c>
      <c r="K39" s="7">
        <v>143</v>
      </c>
      <c r="L39" s="4"/>
    </row>
    <row r="40" spans="1:13" s="2" customFormat="1">
      <c r="A40" s="7">
        <v>14207</v>
      </c>
      <c r="B40" s="16">
        <v>35998</v>
      </c>
      <c r="C40" s="8" t="s">
        <v>2</v>
      </c>
      <c r="D40" s="8">
        <v>1</v>
      </c>
      <c r="E40" s="4">
        <f t="shared" si="0"/>
        <v>2.93470286133529E-3</v>
      </c>
      <c r="F40" s="12">
        <v>36374</v>
      </c>
      <c r="G40" s="7">
        <v>338</v>
      </c>
      <c r="H40" s="7">
        <v>2</v>
      </c>
      <c r="I40" s="4"/>
      <c r="J40" s="5">
        <v>15</v>
      </c>
      <c r="K40" s="7">
        <v>143</v>
      </c>
      <c r="L40" s="4"/>
    </row>
    <row r="41" spans="1:13" s="2" customFormat="1">
      <c r="A41" s="7">
        <v>14212</v>
      </c>
      <c r="B41" s="16">
        <v>35999</v>
      </c>
      <c r="C41" s="8" t="s">
        <v>2</v>
      </c>
      <c r="D41" s="8">
        <v>1</v>
      </c>
      <c r="E41" s="4">
        <f t="shared" si="0"/>
        <v>2.93470286133529E-3</v>
      </c>
      <c r="F41" s="12">
        <v>36374</v>
      </c>
      <c r="G41" s="7">
        <v>338</v>
      </c>
      <c r="H41" s="7">
        <v>3</v>
      </c>
      <c r="I41" s="4"/>
      <c r="J41" s="5">
        <v>15</v>
      </c>
      <c r="K41" s="7">
        <v>143</v>
      </c>
      <c r="L41" s="4"/>
    </row>
    <row r="42" spans="1:13" s="2" customFormat="1">
      <c r="A42" s="7">
        <v>14227</v>
      </c>
      <c r="B42" s="16">
        <v>35979</v>
      </c>
      <c r="C42" s="8" t="s">
        <v>35</v>
      </c>
      <c r="D42" s="8">
        <v>1</v>
      </c>
      <c r="E42" s="4">
        <f t="shared" si="0"/>
        <v>2.93470286133529E-3</v>
      </c>
      <c r="F42" s="12">
        <v>36292</v>
      </c>
      <c r="G42" s="7"/>
      <c r="H42" s="7"/>
      <c r="I42" s="4"/>
      <c r="J42" s="5">
        <v>15</v>
      </c>
      <c r="K42" s="7">
        <v>151</v>
      </c>
      <c r="L42" s="4"/>
    </row>
    <row r="43" spans="1:13" s="2" customFormat="1">
      <c r="A43" s="7">
        <v>14233</v>
      </c>
      <c r="B43" s="16">
        <v>36010</v>
      </c>
      <c r="C43" s="8" t="s">
        <v>1</v>
      </c>
      <c r="D43" s="8">
        <v>3400000</v>
      </c>
      <c r="E43" s="4">
        <f t="shared" si="0"/>
        <v>9977.9897285399857</v>
      </c>
      <c r="F43" s="12">
        <v>36374</v>
      </c>
      <c r="G43" s="7">
        <v>338</v>
      </c>
      <c r="H43" s="7">
        <v>4</v>
      </c>
      <c r="I43" s="4"/>
      <c r="J43" s="5">
        <v>610</v>
      </c>
      <c r="K43" s="7">
        <v>5819</v>
      </c>
      <c r="L43" s="4" t="s">
        <v>76</v>
      </c>
    </row>
    <row r="44" spans="1:13" s="3" customFormat="1">
      <c r="A44" s="7">
        <v>14238</v>
      </c>
      <c r="B44" s="15">
        <v>36013</v>
      </c>
      <c r="C44" s="7" t="s">
        <v>14</v>
      </c>
      <c r="D44" s="7">
        <v>1500000</v>
      </c>
      <c r="E44" s="5">
        <f t="shared" si="0"/>
        <v>4402.0542920029347</v>
      </c>
      <c r="F44" s="12">
        <v>36374</v>
      </c>
      <c r="G44" s="7">
        <v>338</v>
      </c>
      <c r="H44" s="7">
        <v>5</v>
      </c>
      <c r="I44" s="5"/>
      <c r="J44" s="5">
        <v>250</v>
      </c>
      <c r="K44" s="7">
        <v>2385</v>
      </c>
      <c r="L44" s="5"/>
    </row>
    <row r="45" spans="1:13" s="2" customFormat="1">
      <c r="A45" s="7">
        <v>14241</v>
      </c>
      <c r="B45" s="16">
        <v>36014</v>
      </c>
      <c r="C45" s="8" t="s">
        <v>14</v>
      </c>
      <c r="D45" s="8">
        <v>750000</v>
      </c>
      <c r="E45" s="4">
        <f t="shared" si="0"/>
        <v>2201.0271460014674</v>
      </c>
      <c r="F45" s="10">
        <v>36374</v>
      </c>
      <c r="G45" s="8">
        <v>338</v>
      </c>
      <c r="H45" s="8">
        <v>6</v>
      </c>
      <c r="I45" s="5"/>
      <c r="J45" s="5">
        <v>130</v>
      </c>
      <c r="K45" s="7">
        <v>1240</v>
      </c>
      <c r="L45" s="4"/>
    </row>
    <row r="46" spans="1:13" s="2" customFormat="1">
      <c r="A46" s="7">
        <v>14242</v>
      </c>
      <c r="B46" s="16">
        <v>36017</v>
      </c>
      <c r="C46" s="8" t="s">
        <v>2</v>
      </c>
      <c r="D46" s="8">
        <v>1</v>
      </c>
      <c r="E46" s="4">
        <f t="shared" si="0"/>
        <v>2.93470286133529E-3</v>
      </c>
      <c r="F46" s="10">
        <v>36374</v>
      </c>
      <c r="G46" s="8">
        <v>338</v>
      </c>
      <c r="H46" s="8">
        <v>7</v>
      </c>
      <c r="I46" s="5"/>
      <c r="J46" s="5">
        <v>15</v>
      </c>
      <c r="K46" s="7">
        <v>143</v>
      </c>
      <c r="L46" s="4"/>
      <c r="M46" s="3">
        <v>1625</v>
      </c>
    </row>
    <row r="47" spans="1:13" s="2" customFormat="1">
      <c r="A47" s="7">
        <v>14243</v>
      </c>
      <c r="B47" s="16">
        <v>36017</v>
      </c>
      <c r="C47" s="8" t="s">
        <v>0</v>
      </c>
      <c r="D47" s="8">
        <v>6000000</v>
      </c>
      <c r="E47" s="4">
        <f t="shared" si="0"/>
        <v>17608.217168011739</v>
      </c>
      <c r="F47" s="10">
        <v>36364</v>
      </c>
      <c r="G47" s="8">
        <v>337</v>
      </c>
      <c r="H47" s="8">
        <v>49</v>
      </c>
      <c r="I47" s="5"/>
      <c r="J47" s="5">
        <v>1050</v>
      </c>
      <c r="K47" s="7">
        <v>10191</v>
      </c>
      <c r="L47" s="4"/>
      <c r="M47" s="3">
        <v>340.75</v>
      </c>
    </row>
    <row r="48" spans="1:13">
      <c r="A48" s="7">
        <v>14244</v>
      </c>
      <c r="B48" s="16">
        <v>36017</v>
      </c>
      <c r="C48" s="8" t="s">
        <v>0</v>
      </c>
      <c r="D48" s="8">
        <v>4000000</v>
      </c>
      <c r="E48" s="4">
        <f t="shared" si="0"/>
        <v>11738.81144534116</v>
      </c>
      <c r="F48" s="10">
        <v>36364</v>
      </c>
      <c r="G48" s="8">
        <v>337</v>
      </c>
      <c r="H48" s="8">
        <v>50</v>
      </c>
      <c r="I48" s="5"/>
      <c r="J48" s="5">
        <v>610</v>
      </c>
      <c r="K48" s="7">
        <v>5921</v>
      </c>
      <c r="L48" s="4"/>
      <c r="M48" s="3">
        <f>M46/M47</f>
        <v>4.7688921496698455</v>
      </c>
    </row>
    <row r="49" spans="1:12">
      <c r="A49" s="7">
        <v>14245</v>
      </c>
      <c r="B49" s="16">
        <v>36018</v>
      </c>
      <c r="C49" s="8" t="s">
        <v>14</v>
      </c>
      <c r="D49" s="8">
        <v>3000000</v>
      </c>
      <c r="E49" s="4">
        <f t="shared" si="0"/>
        <v>8804.1085840058695</v>
      </c>
      <c r="F49" s="10">
        <v>36374</v>
      </c>
      <c r="G49" s="8">
        <v>338</v>
      </c>
      <c r="H49" s="8">
        <v>8</v>
      </c>
      <c r="I49" s="5"/>
      <c r="J49" s="5">
        <v>510</v>
      </c>
      <c r="K49" s="7">
        <v>4865</v>
      </c>
      <c r="L49" s="4"/>
    </row>
    <row r="50" spans="1:12">
      <c r="A50" s="7">
        <v>14250</v>
      </c>
      <c r="B50" s="16">
        <v>36018</v>
      </c>
      <c r="C50" s="8" t="s">
        <v>14</v>
      </c>
      <c r="D50" s="8">
        <v>680000</v>
      </c>
      <c r="E50" s="4">
        <f t="shared" si="0"/>
        <v>1995.597945707997</v>
      </c>
      <c r="F50" s="10">
        <v>36175</v>
      </c>
      <c r="G50" s="8">
        <v>332</v>
      </c>
      <c r="H50" s="8">
        <v>22</v>
      </c>
      <c r="I50" s="5"/>
      <c r="J50" s="5">
        <v>130</v>
      </c>
      <c r="K50" s="7">
        <v>1403</v>
      </c>
      <c r="L50" s="4"/>
    </row>
    <row r="51" spans="1:12">
      <c r="A51" s="7">
        <v>14251</v>
      </c>
      <c r="B51" s="16">
        <v>36018</v>
      </c>
      <c r="C51" s="8" t="s">
        <v>14</v>
      </c>
      <c r="D51" s="8">
        <v>680000</v>
      </c>
      <c r="E51" s="4">
        <f t="shared" si="0"/>
        <v>1995.597945707997</v>
      </c>
      <c r="F51" s="10">
        <v>36175</v>
      </c>
      <c r="G51" s="8">
        <v>332</v>
      </c>
      <c r="H51" s="8">
        <v>23</v>
      </c>
      <c r="I51" s="5"/>
      <c r="J51" s="5">
        <v>130</v>
      </c>
      <c r="K51" s="7">
        <v>1403</v>
      </c>
      <c r="L51" s="4"/>
    </row>
    <row r="52" spans="1:12">
      <c r="A52" s="7">
        <v>14252</v>
      </c>
      <c r="B52" s="16">
        <v>36018</v>
      </c>
      <c r="C52" s="8" t="s">
        <v>14</v>
      </c>
      <c r="D52" s="8">
        <v>680000</v>
      </c>
      <c r="E52" s="4">
        <f t="shared" si="0"/>
        <v>1995.597945707997</v>
      </c>
      <c r="F52" s="10">
        <v>36175</v>
      </c>
      <c r="G52" s="8">
        <v>332</v>
      </c>
      <c r="H52" s="8">
        <v>24</v>
      </c>
      <c r="I52" s="5"/>
      <c r="J52" s="5">
        <v>130</v>
      </c>
      <c r="K52" s="7">
        <v>1403</v>
      </c>
      <c r="L52" s="4"/>
    </row>
    <row r="53" spans="1:12">
      <c r="A53" s="7">
        <v>14253</v>
      </c>
      <c r="B53" s="16">
        <v>36018</v>
      </c>
      <c r="C53" s="8" t="s">
        <v>2</v>
      </c>
      <c r="D53" s="8">
        <v>1</v>
      </c>
      <c r="E53" s="4">
        <f t="shared" si="0"/>
        <v>2.93470286133529E-3</v>
      </c>
      <c r="F53" s="10">
        <v>36381</v>
      </c>
      <c r="G53" s="8">
        <v>338</v>
      </c>
      <c r="H53" s="8">
        <v>9</v>
      </c>
      <c r="I53" s="5"/>
      <c r="J53" s="5">
        <v>15</v>
      </c>
      <c r="K53" s="7">
        <v>143</v>
      </c>
      <c r="L53" s="4"/>
    </row>
    <row r="54" spans="1:12">
      <c r="A54" s="7">
        <v>14254</v>
      </c>
      <c r="B54" s="16">
        <v>36018</v>
      </c>
      <c r="C54" s="8" t="s">
        <v>1</v>
      </c>
      <c r="D54" s="8">
        <v>1800000</v>
      </c>
      <c r="E54" s="4">
        <f t="shared" si="0"/>
        <v>5282.4651504035219</v>
      </c>
      <c r="F54" s="10">
        <v>36374</v>
      </c>
      <c r="G54" s="8">
        <v>338</v>
      </c>
      <c r="H54" s="8">
        <v>10</v>
      </c>
      <c r="I54" s="5"/>
      <c r="J54" s="5">
        <v>233</v>
      </c>
      <c r="K54" s="7">
        <v>2223</v>
      </c>
      <c r="L54" s="4"/>
    </row>
    <row r="55" spans="1:12">
      <c r="A55" s="7">
        <v>14255</v>
      </c>
      <c r="B55" s="16">
        <v>36018</v>
      </c>
      <c r="C55" s="8" t="s">
        <v>0</v>
      </c>
      <c r="D55" s="8">
        <v>3600000</v>
      </c>
      <c r="E55" s="4">
        <f t="shared" si="0"/>
        <v>10564.930300807044</v>
      </c>
      <c r="F55" s="10">
        <v>36374</v>
      </c>
      <c r="G55" s="8">
        <v>338</v>
      </c>
      <c r="H55" s="8">
        <v>11</v>
      </c>
      <c r="I55" s="5"/>
      <c r="J55" s="5">
        <v>610</v>
      </c>
      <c r="K55" s="7">
        <v>5819</v>
      </c>
      <c r="L55" s="4"/>
    </row>
    <row r="56" spans="1:12">
      <c r="A56" s="7">
        <v>14258</v>
      </c>
      <c r="B56" s="16">
        <v>36020</v>
      </c>
      <c r="C56" s="8" t="s">
        <v>2</v>
      </c>
      <c r="D56" s="8">
        <v>1</v>
      </c>
      <c r="E56" s="4">
        <f t="shared" si="0"/>
        <v>2.93470286133529E-3</v>
      </c>
      <c r="F56" s="10">
        <v>36374</v>
      </c>
      <c r="G56" s="8">
        <v>338</v>
      </c>
      <c r="H56" s="8">
        <v>12</v>
      </c>
      <c r="I56" s="5"/>
      <c r="J56" s="5">
        <v>15</v>
      </c>
      <c r="K56" s="7">
        <v>143</v>
      </c>
      <c r="L56" s="4"/>
    </row>
    <row r="57" spans="1:12">
      <c r="A57" s="7">
        <v>14261</v>
      </c>
      <c r="B57" s="15">
        <v>36020</v>
      </c>
      <c r="C57" s="7" t="s">
        <v>1</v>
      </c>
      <c r="D57" s="7">
        <v>1115528</v>
      </c>
      <c r="E57" s="5">
        <f t="shared" si="0"/>
        <v>3273.7432134996334</v>
      </c>
      <c r="F57" s="12">
        <v>36374</v>
      </c>
      <c r="G57" s="7">
        <v>338</v>
      </c>
      <c r="H57" s="7">
        <v>13</v>
      </c>
      <c r="I57" s="5"/>
      <c r="J57" s="5">
        <v>180</v>
      </c>
      <c r="K57" s="7">
        <v>1717</v>
      </c>
      <c r="L57" s="5"/>
    </row>
    <row r="58" spans="1:12">
      <c r="A58" s="7">
        <v>14264</v>
      </c>
      <c r="B58" s="16">
        <v>36021</v>
      </c>
      <c r="C58" s="8" t="s">
        <v>2</v>
      </c>
      <c r="D58" s="8">
        <v>1</v>
      </c>
      <c r="E58" s="4">
        <f t="shared" si="0"/>
        <v>2.93470286133529E-3</v>
      </c>
      <c r="F58" s="10">
        <v>36168</v>
      </c>
      <c r="G58" s="8">
        <v>331</v>
      </c>
      <c r="H58" s="8">
        <v>72</v>
      </c>
      <c r="I58" s="5"/>
      <c r="J58" s="5">
        <v>15</v>
      </c>
      <c r="K58" s="7">
        <v>162</v>
      </c>
      <c r="L58" s="4"/>
    </row>
    <row r="59" spans="1:12">
      <c r="A59" s="7">
        <v>14265</v>
      </c>
      <c r="B59" s="16">
        <v>36021</v>
      </c>
      <c r="C59" s="8" t="s">
        <v>83</v>
      </c>
      <c r="D59" s="8">
        <v>1</v>
      </c>
      <c r="E59" s="4">
        <f t="shared" si="0"/>
        <v>2.93470286133529E-3</v>
      </c>
      <c r="F59" s="10">
        <v>36386</v>
      </c>
      <c r="G59" s="8">
        <v>331</v>
      </c>
      <c r="H59" s="8" t="s">
        <v>19</v>
      </c>
      <c r="I59" s="5"/>
      <c r="J59" s="5">
        <v>30</v>
      </c>
      <c r="K59" s="7">
        <v>286</v>
      </c>
      <c r="L59" s="4"/>
    </row>
    <row r="60" spans="1:12">
      <c r="A60" s="8">
        <v>14266</v>
      </c>
      <c r="B60" s="16">
        <v>36021</v>
      </c>
      <c r="C60" s="8" t="s">
        <v>14</v>
      </c>
      <c r="D60" s="8">
        <v>17000000</v>
      </c>
      <c r="E60" s="4">
        <f t="shared" si="0"/>
        <v>49889.948642699928</v>
      </c>
      <c r="F60" s="10">
        <v>36374</v>
      </c>
      <c r="G60" s="8">
        <v>338</v>
      </c>
      <c r="H60" s="8">
        <v>14</v>
      </c>
      <c r="I60" s="5"/>
      <c r="J60" s="5">
        <v>2990</v>
      </c>
      <c r="K60" s="7">
        <v>28522</v>
      </c>
      <c r="L60" s="4"/>
    </row>
    <row r="61" spans="1:12">
      <c r="A61" s="8">
        <v>14273</v>
      </c>
      <c r="B61" s="16">
        <v>36025</v>
      </c>
      <c r="C61" s="8" t="s">
        <v>41</v>
      </c>
      <c r="D61" s="8">
        <v>4500000</v>
      </c>
      <c r="E61" s="4">
        <f t="shared" si="0"/>
        <v>13206.162876008804</v>
      </c>
      <c r="F61" s="10">
        <v>36374</v>
      </c>
      <c r="G61" s="8">
        <v>338</v>
      </c>
      <c r="H61" s="8">
        <v>15</v>
      </c>
      <c r="I61" s="5"/>
      <c r="J61" s="5">
        <v>750</v>
      </c>
      <c r="K61" s="7">
        <v>7154</v>
      </c>
      <c r="L61" s="4"/>
    </row>
    <row r="62" spans="1:12">
      <c r="A62" s="8">
        <v>14274</v>
      </c>
      <c r="B62" s="16">
        <v>36025</v>
      </c>
      <c r="C62" s="8" t="s">
        <v>1</v>
      </c>
      <c r="D62" s="8">
        <v>7000000</v>
      </c>
      <c r="E62" s="4">
        <f t="shared" si="0"/>
        <v>20542.920029347028</v>
      </c>
      <c r="F62" s="10">
        <v>36374</v>
      </c>
      <c r="G62" s="8">
        <v>338</v>
      </c>
      <c r="H62" s="8">
        <v>2</v>
      </c>
      <c r="I62" s="5"/>
      <c r="J62" s="5">
        <v>1200</v>
      </c>
      <c r="K62" s="7">
        <v>11447</v>
      </c>
      <c r="L62" s="4"/>
    </row>
    <row r="63" spans="1:12">
      <c r="A63" s="8">
        <v>14275</v>
      </c>
      <c r="B63" s="16">
        <v>36025</v>
      </c>
      <c r="C63" s="8" t="s">
        <v>1</v>
      </c>
      <c r="D63" s="8">
        <v>8645000</v>
      </c>
      <c r="E63" s="4">
        <f t="shared" ref="E63:E65" si="2">D63/340.75</f>
        <v>25370.506236243582</v>
      </c>
      <c r="F63" s="10">
        <v>36374</v>
      </c>
      <c r="G63" s="8">
        <v>338</v>
      </c>
      <c r="H63" s="8">
        <v>17</v>
      </c>
      <c r="I63" s="5"/>
      <c r="J63" s="5">
        <v>1500</v>
      </c>
      <c r="K63" s="7">
        <v>14309</v>
      </c>
      <c r="L63" s="4"/>
    </row>
    <row r="64" spans="1:12">
      <c r="A64" s="8">
        <v>14296</v>
      </c>
      <c r="B64" s="16">
        <v>36028</v>
      </c>
      <c r="C64" s="8" t="s">
        <v>1</v>
      </c>
      <c r="D64" s="8">
        <v>3200000</v>
      </c>
      <c r="E64" s="4">
        <f t="shared" si="2"/>
        <v>9391.0491562729276</v>
      </c>
      <c r="F64" s="10">
        <v>36374</v>
      </c>
      <c r="G64" s="8">
        <v>338</v>
      </c>
      <c r="H64" s="8">
        <v>18</v>
      </c>
      <c r="I64" s="5"/>
      <c r="J64" s="5">
        <v>510</v>
      </c>
      <c r="K64" s="7">
        <v>4865</v>
      </c>
      <c r="L64" s="4"/>
    </row>
    <row r="65" spans="1:12">
      <c r="A65" s="8">
        <v>14297</v>
      </c>
      <c r="B65" s="16">
        <v>36029</v>
      </c>
      <c r="C65" s="8" t="s">
        <v>14</v>
      </c>
      <c r="D65" s="8">
        <v>950000</v>
      </c>
      <c r="E65" s="4">
        <f t="shared" si="2"/>
        <v>2787.9677182685255</v>
      </c>
      <c r="F65" s="10">
        <v>36175</v>
      </c>
      <c r="G65" s="8">
        <v>332</v>
      </c>
      <c r="H65" s="8">
        <v>25</v>
      </c>
      <c r="I65" s="5"/>
      <c r="J65" s="5">
        <v>180</v>
      </c>
      <c r="K65" s="7">
        <v>1942</v>
      </c>
      <c r="L65" s="4"/>
    </row>
    <row r="66" spans="1:12">
      <c r="I66" s="11">
        <f t="shared" ref="I66:K66" si="3">SUM(I2:I65)</f>
        <v>0</v>
      </c>
      <c r="J66" s="11">
        <f t="shared" si="3"/>
        <v>43705</v>
      </c>
      <c r="K66" s="40">
        <f t="shared" si="3"/>
        <v>452662</v>
      </c>
    </row>
    <row r="68" spans="1:12" ht="15.75">
      <c r="A68" s="42"/>
      <c r="B68" s="42"/>
      <c r="C68" s="42"/>
      <c r="D68" s="42"/>
      <c r="E68" s="42"/>
      <c r="F68" s="42"/>
      <c r="G68" s="42"/>
      <c r="H68" s="42"/>
      <c r="I68" s="46" t="s">
        <v>78</v>
      </c>
      <c r="J68" s="45">
        <f>I66+J66</f>
        <v>43705</v>
      </c>
    </row>
    <row r="69" spans="1:12" ht="18">
      <c r="A69" s="21"/>
      <c r="B69" s="18"/>
      <c r="C69" s="21"/>
      <c r="D69" s="21"/>
      <c r="E69" s="21"/>
      <c r="K69" s="5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5"/>
  <sheetViews>
    <sheetView workbookViewId="0">
      <pane ySplit="1" topLeftCell="A47" activePane="bottomLeft" state="frozen"/>
      <selection pane="bottomLeft" activeCell="D6" sqref="D6"/>
    </sheetView>
  </sheetViews>
  <sheetFormatPr defaultRowHeight="11.25"/>
  <cols>
    <col min="1" max="1" width="8.140625" style="1" bestFit="1" customWidth="1"/>
    <col min="2" max="2" width="10" style="13" bestFit="1" customWidth="1"/>
    <col min="3" max="3" width="14.85546875" style="3" bestFit="1" customWidth="1"/>
    <col min="4" max="4" width="10.28515625" style="6" bestFit="1" customWidth="1"/>
    <col min="5" max="124" width="9.140625" style="6"/>
    <col min="125" max="125" width="9" style="6" bestFit="1" customWidth="1"/>
    <col min="126" max="126" width="9.85546875" style="6" bestFit="1" customWidth="1"/>
    <col min="127" max="127" width="9.140625" style="6" bestFit="1" customWidth="1"/>
    <col min="128" max="128" width="16" style="6" bestFit="1" customWidth="1"/>
    <col min="129" max="129" width="9" style="6" bestFit="1" customWidth="1"/>
    <col min="130" max="130" width="7.85546875" style="6" bestFit="1" customWidth="1"/>
    <col min="131" max="131" width="11.7109375" style="6" bestFit="1" customWidth="1"/>
    <col min="132" max="132" width="14.28515625" style="6" customWidth="1"/>
    <col min="133" max="133" width="11.7109375" style="6" bestFit="1" customWidth="1"/>
    <col min="134" max="134" width="14.140625" style="6" bestFit="1" customWidth="1"/>
    <col min="135" max="135" width="16.7109375" style="6" customWidth="1"/>
    <col min="136" max="136" width="16.5703125" style="6" customWidth="1"/>
    <col min="137" max="138" width="7.85546875" style="6" bestFit="1" customWidth="1"/>
    <col min="139" max="139" width="8" style="6" bestFit="1" customWidth="1"/>
    <col min="140" max="141" width="7.85546875" style="6" bestFit="1" customWidth="1"/>
    <col min="142" max="142" width="9.7109375" style="6" customWidth="1"/>
    <col min="143" max="143" width="12.85546875" style="6" customWidth="1"/>
    <col min="144" max="380" width="9.140625" style="6"/>
    <col min="381" max="381" width="9" style="6" bestFit="1" customWidth="1"/>
    <col min="382" max="382" width="9.85546875" style="6" bestFit="1" customWidth="1"/>
    <col min="383" max="383" width="9.140625" style="6" bestFit="1" customWidth="1"/>
    <col min="384" max="384" width="16" style="6" bestFit="1" customWidth="1"/>
    <col min="385" max="385" width="9" style="6" bestFit="1" customWidth="1"/>
    <col min="386" max="386" width="7.85546875" style="6" bestFit="1" customWidth="1"/>
    <col min="387" max="387" width="11.7109375" style="6" bestFit="1" customWidth="1"/>
    <col min="388" max="388" width="14.28515625" style="6" customWidth="1"/>
    <col min="389" max="389" width="11.7109375" style="6" bestFit="1" customWidth="1"/>
    <col min="390" max="390" width="14.140625" style="6" bestFit="1" customWidth="1"/>
    <col min="391" max="391" width="16.7109375" style="6" customWidth="1"/>
    <col min="392" max="392" width="16.5703125" style="6" customWidth="1"/>
    <col min="393" max="394" width="7.85546875" style="6" bestFit="1" customWidth="1"/>
    <col min="395" max="395" width="8" style="6" bestFit="1" customWidth="1"/>
    <col min="396" max="397" width="7.85546875" style="6" bestFit="1" customWidth="1"/>
    <col min="398" max="398" width="9.7109375" style="6" customWidth="1"/>
    <col min="399" max="399" width="12.85546875" style="6" customWidth="1"/>
    <col min="400" max="636" width="9.140625" style="6"/>
    <col min="637" max="637" width="9" style="6" bestFit="1" customWidth="1"/>
    <col min="638" max="638" width="9.85546875" style="6" bestFit="1" customWidth="1"/>
    <col min="639" max="639" width="9.140625" style="6" bestFit="1" customWidth="1"/>
    <col min="640" max="640" width="16" style="6" bestFit="1" customWidth="1"/>
    <col min="641" max="641" width="9" style="6" bestFit="1" customWidth="1"/>
    <col min="642" max="642" width="7.85546875" style="6" bestFit="1" customWidth="1"/>
    <col min="643" max="643" width="11.7109375" style="6" bestFit="1" customWidth="1"/>
    <col min="644" max="644" width="14.28515625" style="6" customWidth="1"/>
    <col min="645" max="645" width="11.7109375" style="6" bestFit="1" customWidth="1"/>
    <col min="646" max="646" width="14.140625" style="6" bestFit="1" customWidth="1"/>
    <col min="647" max="647" width="16.7109375" style="6" customWidth="1"/>
    <col min="648" max="648" width="16.5703125" style="6" customWidth="1"/>
    <col min="649" max="650" width="7.85546875" style="6" bestFit="1" customWidth="1"/>
    <col min="651" max="651" width="8" style="6" bestFit="1" customWidth="1"/>
    <col min="652" max="653" width="7.85546875" style="6" bestFit="1" customWidth="1"/>
    <col min="654" max="654" width="9.7109375" style="6" customWidth="1"/>
    <col min="655" max="655" width="12.85546875" style="6" customWidth="1"/>
    <col min="656" max="892" width="9.140625" style="6"/>
    <col min="893" max="893" width="9" style="6" bestFit="1" customWidth="1"/>
    <col min="894" max="894" width="9.85546875" style="6" bestFit="1" customWidth="1"/>
    <col min="895" max="895" width="9.140625" style="6" bestFit="1" customWidth="1"/>
    <col min="896" max="896" width="16" style="6" bestFit="1" customWidth="1"/>
    <col min="897" max="897" width="9" style="6" bestFit="1" customWidth="1"/>
    <col min="898" max="898" width="7.85546875" style="6" bestFit="1" customWidth="1"/>
    <col min="899" max="899" width="11.7109375" style="6" bestFit="1" customWidth="1"/>
    <col min="900" max="900" width="14.28515625" style="6" customWidth="1"/>
    <col min="901" max="901" width="11.7109375" style="6" bestFit="1" customWidth="1"/>
    <col min="902" max="902" width="14.140625" style="6" bestFit="1" customWidth="1"/>
    <col min="903" max="903" width="16.7109375" style="6" customWidth="1"/>
    <col min="904" max="904" width="16.5703125" style="6" customWidth="1"/>
    <col min="905" max="906" width="7.85546875" style="6" bestFit="1" customWidth="1"/>
    <col min="907" max="907" width="8" style="6" bestFit="1" customWidth="1"/>
    <col min="908" max="909" width="7.85546875" style="6" bestFit="1" customWidth="1"/>
    <col min="910" max="910" width="9.7109375" style="6" customWidth="1"/>
    <col min="911" max="911" width="12.85546875" style="6" customWidth="1"/>
    <col min="912" max="1148" width="9.140625" style="6"/>
    <col min="1149" max="1149" width="9" style="6" bestFit="1" customWidth="1"/>
    <col min="1150" max="1150" width="9.85546875" style="6" bestFit="1" customWidth="1"/>
    <col min="1151" max="1151" width="9.140625" style="6" bestFit="1" customWidth="1"/>
    <col min="1152" max="1152" width="16" style="6" bestFit="1" customWidth="1"/>
    <col min="1153" max="1153" width="9" style="6" bestFit="1" customWidth="1"/>
    <col min="1154" max="1154" width="7.85546875" style="6" bestFit="1" customWidth="1"/>
    <col min="1155" max="1155" width="11.7109375" style="6" bestFit="1" customWidth="1"/>
    <col min="1156" max="1156" width="14.28515625" style="6" customWidth="1"/>
    <col min="1157" max="1157" width="11.7109375" style="6" bestFit="1" customWidth="1"/>
    <col min="1158" max="1158" width="14.140625" style="6" bestFit="1" customWidth="1"/>
    <col min="1159" max="1159" width="16.7109375" style="6" customWidth="1"/>
    <col min="1160" max="1160" width="16.5703125" style="6" customWidth="1"/>
    <col min="1161" max="1162" width="7.85546875" style="6" bestFit="1" customWidth="1"/>
    <col min="1163" max="1163" width="8" style="6" bestFit="1" customWidth="1"/>
    <col min="1164" max="1165" width="7.85546875" style="6" bestFit="1" customWidth="1"/>
    <col min="1166" max="1166" width="9.7109375" style="6" customWidth="1"/>
    <col min="1167" max="1167" width="12.85546875" style="6" customWidth="1"/>
    <col min="1168" max="1404" width="9.140625" style="6"/>
    <col min="1405" max="1405" width="9" style="6" bestFit="1" customWidth="1"/>
    <col min="1406" max="1406" width="9.85546875" style="6" bestFit="1" customWidth="1"/>
    <col min="1407" max="1407" width="9.140625" style="6" bestFit="1" customWidth="1"/>
    <col min="1408" max="1408" width="16" style="6" bestFit="1" customWidth="1"/>
    <col min="1409" max="1409" width="9" style="6" bestFit="1" customWidth="1"/>
    <col min="1410" max="1410" width="7.85546875" style="6" bestFit="1" customWidth="1"/>
    <col min="1411" max="1411" width="11.7109375" style="6" bestFit="1" customWidth="1"/>
    <col min="1412" max="1412" width="14.28515625" style="6" customWidth="1"/>
    <col min="1413" max="1413" width="11.7109375" style="6" bestFit="1" customWidth="1"/>
    <col min="1414" max="1414" width="14.140625" style="6" bestFit="1" customWidth="1"/>
    <col min="1415" max="1415" width="16.7109375" style="6" customWidth="1"/>
    <col min="1416" max="1416" width="16.5703125" style="6" customWidth="1"/>
    <col min="1417" max="1418" width="7.85546875" style="6" bestFit="1" customWidth="1"/>
    <col min="1419" max="1419" width="8" style="6" bestFit="1" customWidth="1"/>
    <col min="1420" max="1421" width="7.85546875" style="6" bestFit="1" customWidth="1"/>
    <col min="1422" max="1422" width="9.7109375" style="6" customWidth="1"/>
    <col min="1423" max="1423" width="12.85546875" style="6" customWidth="1"/>
    <col min="1424" max="1660" width="9.140625" style="6"/>
    <col min="1661" max="1661" width="9" style="6" bestFit="1" customWidth="1"/>
    <col min="1662" max="1662" width="9.85546875" style="6" bestFit="1" customWidth="1"/>
    <col min="1663" max="1663" width="9.140625" style="6" bestFit="1" customWidth="1"/>
    <col min="1664" max="1664" width="16" style="6" bestFit="1" customWidth="1"/>
    <col min="1665" max="1665" width="9" style="6" bestFit="1" customWidth="1"/>
    <col min="1666" max="1666" width="7.85546875" style="6" bestFit="1" customWidth="1"/>
    <col min="1667" max="1667" width="11.7109375" style="6" bestFit="1" customWidth="1"/>
    <col min="1668" max="1668" width="14.28515625" style="6" customWidth="1"/>
    <col min="1669" max="1669" width="11.7109375" style="6" bestFit="1" customWidth="1"/>
    <col min="1670" max="1670" width="14.140625" style="6" bestFit="1" customWidth="1"/>
    <col min="1671" max="1671" width="16.7109375" style="6" customWidth="1"/>
    <col min="1672" max="1672" width="16.5703125" style="6" customWidth="1"/>
    <col min="1673" max="1674" width="7.85546875" style="6" bestFit="1" customWidth="1"/>
    <col min="1675" max="1675" width="8" style="6" bestFit="1" customWidth="1"/>
    <col min="1676" max="1677" width="7.85546875" style="6" bestFit="1" customWidth="1"/>
    <col min="1678" max="1678" width="9.7109375" style="6" customWidth="1"/>
    <col min="1679" max="1679" width="12.85546875" style="6" customWidth="1"/>
    <col min="1680" max="1916" width="9.140625" style="6"/>
    <col min="1917" max="1917" width="9" style="6" bestFit="1" customWidth="1"/>
    <col min="1918" max="1918" width="9.85546875" style="6" bestFit="1" customWidth="1"/>
    <col min="1919" max="1919" width="9.140625" style="6" bestFit="1" customWidth="1"/>
    <col min="1920" max="1920" width="16" style="6" bestFit="1" customWidth="1"/>
    <col min="1921" max="1921" width="9" style="6" bestFit="1" customWidth="1"/>
    <col min="1922" max="1922" width="7.85546875" style="6" bestFit="1" customWidth="1"/>
    <col min="1923" max="1923" width="11.7109375" style="6" bestFit="1" customWidth="1"/>
    <col min="1924" max="1924" width="14.28515625" style="6" customWidth="1"/>
    <col min="1925" max="1925" width="11.7109375" style="6" bestFit="1" customWidth="1"/>
    <col min="1926" max="1926" width="14.140625" style="6" bestFit="1" customWidth="1"/>
    <col min="1927" max="1927" width="16.7109375" style="6" customWidth="1"/>
    <col min="1928" max="1928" width="16.5703125" style="6" customWidth="1"/>
    <col min="1929" max="1930" width="7.85546875" style="6" bestFit="1" customWidth="1"/>
    <col min="1931" max="1931" width="8" style="6" bestFit="1" customWidth="1"/>
    <col min="1932" max="1933" width="7.85546875" style="6" bestFit="1" customWidth="1"/>
    <col min="1934" max="1934" width="9.7109375" style="6" customWidth="1"/>
    <col min="1935" max="1935" width="12.85546875" style="6" customWidth="1"/>
    <col min="1936" max="2172" width="9.140625" style="6"/>
    <col min="2173" max="2173" width="9" style="6" bestFit="1" customWidth="1"/>
    <col min="2174" max="2174" width="9.85546875" style="6" bestFit="1" customWidth="1"/>
    <col min="2175" max="2175" width="9.140625" style="6" bestFit="1" customWidth="1"/>
    <col min="2176" max="2176" width="16" style="6" bestFit="1" customWidth="1"/>
    <col min="2177" max="2177" width="9" style="6" bestFit="1" customWidth="1"/>
    <col min="2178" max="2178" width="7.85546875" style="6" bestFit="1" customWidth="1"/>
    <col min="2179" max="2179" width="11.7109375" style="6" bestFit="1" customWidth="1"/>
    <col min="2180" max="2180" width="14.28515625" style="6" customWidth="1"/>
    <col min="2181" max="2181" width="11.7109375" style="6" bestFit="1" customWidth="1"/>
    <col min="2182" max="2182" width="14.140625" style="6" bestFit="1" customWidth="1"/>
    <col min="2183" max="2183" width="16.7109375" style="6" customWidth="1"/>
    <col min="2184" max="2184" width="16.5703125" style="6" customWidth="1"/>
    <col min="2185" max="2186" width="7.85546875" style="6" bestFit="1" customWidth="1"/>
    <col min="2187" max="2187" width="8" style="6" bestFit="1" customWidth="1"/>
    <col min="2188" max="2189" width="7.85546875" style="6" bestFit="1" customWidth="1"/>
    <col min="2190" max="2190" width="9.7109375" style="6" customWidth="1"/>
    <col min="2191" max="2191" width="12.85546875" style="6" customWidth="1"/>
    <col min="2192" max="2428" width="9.140625" style="6"/>
    <col min="2429" max="2429" width="9" style="6" bestFit="1" customWidth="1"/>
    <col min="2430" max="2430" width="9.85546875" style="6" bestFit="1" customWidth="1"/>
    <col min="2431" max="2431" width="9.140625" style="6" bestFit="1" customWidth="1"/>
    <col min="2432" max="2432" width="16" style="6" bestFit="1" customWidth="1"/>
    <col min="2433" max="2433" width="9" style="6" bestFit="1" customWidth="1"/>
    <col min="2434" max="2434" width="7.85546875" style="6" bestFit="1" customWidth="1"/>
    <col min="2435" max="2435" width="11.7109375" style="6" bestFit="1" customWidth="1"/>
    <col min="2436" max="2436" width="14.28515625" style="6" customWidth="1"/>
    <col min="2437" max="2437" width="11.7109375" style="6" bestFit="1" customWidth="1"/>
    <col min="2438" max="2438" width="14.140625" style="6" bestFit="1" customWidth="1"/>
    <col min="2439" max="2439" width="16.7109375" style="6" customWidth="1"/>
    <col min="2440" max="2440" width="16.5703125" style="6" customWidth="1"/>
    <col min="2441" max="2442" width="7.85546875" style="6" bestFit="1" customWidth="1"/>
    <col min="2443" max="2443" width="8" style="6" bestFit="1" customWidth="1"/>
    <col min="2444" max="2445" width="7.85546875" style="6" bestFit="1" customWidth="1"/>
    <col min="2446" max="2446" width="9.7109375" style="6" customWidth="1"/>
    <col min="2447" max="2447" width="12.85546875" style="6" customWidth="1"/>
    <col min="2448" max="2684" width="9.140625" style="6"/>
    <col min="2685" max="2685" width="9" style="6" bestFit="1" customWidth="1"/>
    <col min="2686" max="2686" width="9.85546875" style="6" bestFit="1" customWidth="1"/>
    <col min="2687" max="2687" width="9.140625" style="6" bestFit="1" customWidth="1"/>
    <col min="2688" max="2688" width="16" style="6" bestFit="1" customWidth="1"/>
    <col min="2689" max="2689" width="9" style="6" bestFit="1" customWidth="1"/>
    <col min="2690" max="2690" width="7.85546875" style="6" bestFit="1" customWidth="1"/>
    <col min="2691" max="2691" width="11.7109375" style="6" bestFit="1" customWidth="1"/>
    <col min="2692" max="2692" width="14.28515625" style="6" customWidth="1"/>
    <col min="2693" max="2693" width="11.7109375" style="6" bestFit="1" customWidth="1"/>
    <col min="2694" max="2694" width="14.140625" style="6" bestFit="1" customWidth="1"/>
    <col min="2695" max="2695" width="16.7109375" style="6" customWidth="1"/>
    <col min="2696" max="2696" width="16.5703125" style="6" customWidth="1"/>
    <col min="2697" max="2698" width="7.85546875" style="6" bestFit="1" customWidth="1"/>
    <col min="2699" max="2699" width="8" style="6" bestFit="1" customWidth="1"/>
    <col min="2700" max="2701" width="7.85546875" style="6" bestFit="1" customWidth="1"/>
    <col min="2702" max="2702" width="9.7109375" style="6" customWidth="1"/>
    <col min="2703" max="2703" width="12.85546875" style="6" customWidth="1"/>
    <col min="2704" max="2940" width="9.140625" style="6"/>
    <col min="2941" max="2941" width="9" style="6" bestFit="1" customWidth="1"/>
    <col min="2942" max="2942" width="9.85546875" style="6" bestFit="1" customWidth="1"/>
    <col min="2943" max="2943" width="9.140625" style="6" bestFit="1" customWidth="1"/>
    <col min="2944" max="2944" width="16" style="6" bestFit="1" customWidth="1"/>
    <col min="2945" max="2945" width="9" style="6" bestFit="1" customWidth="1"/>
    <col min="2946" max="2946" width="7.85546875" style="6" bestFit="1" customWidth="1"/>
    <col min="2947" max="2947" width="11.7109375" style="6" bestFit="1" customWidth="1"/>
    <col min="2948" max="2948" width="14.28515625" style="6" customWidth="1"/>
    <col min="2949" max="2949" width="11.7109375" style="6" bestFit="1" customWidth="1"/>
    <col min="2950" max="2950" width="14.140625" style="6" bestFit="1" customWidth="1"/>
    <col min="2951" max="2951" width="16.7109375" style="6" customWidth="1"/>
    <col min="2952" max="2952" width="16.5703125" style="6" customWidth="1"/>
    <col min="2953" max="2954" width="7.85546875" style="6" bestFit="1" customWidth="1"/>
    <col min="2955" max="2955" width="8" style="6" bestFit="1" customWidth="1"/>
    <col min="2956" max="2957" width="7.85546875" style="6" bestFit="1" customWidth="1"/>
    <col min="2958" max="2958" width="9.7109375" style="6" customWidth="1"/>
    <col min="2959" max="2959" width="12.85546875" style="6" customWidth="1"/>
    <col min="2960" max="3196" width="9.140625" style="6"/>
    <col min="3197" max="3197" width="9" style="6" bestFit="1" customWidth="1"/>
    <col min="3198" max="3198" width="9.85546875" style="6" bestFit="1" customWidth="1"/>
    <col min="3199" max="3199" width="9.140625" style="6" bestFit="1" customWidth="1"/>
    <col min="3200" max="3200" width="16" style="6" bestFit="1" customWidth="1"/>
    <col min="3201" max="3201" width="9" style="6" bestFit="1" customWidth="1"/>
    <col min="3202" max="3202" width="7.85546875" style="6" bestFit="1" customWidth="1"/>
    <col min="3203" max="3203" width="11.7109375" style="6" bestFit="1" customWidth="1"/>
    <col min="3204" max="3204" width="14.28515625" style="6" customWidth="1"/>
    <col min="3205" max="3205" width="11.7109375" style="6" bestFit="1" customWidth="1"/>
    <col min="3206" max="3206" width="14.140625" style="6" bestFit="1" customWidth="1"/>
    <col min="3207" max="3207" width="16.7109375" style="6" customWidth="1"/>
    <col min="3208" max="3208" width="16.5703125" style="6" customWidth="1"/>
    <col min="3209" max="3210" width="7.85546875" style="6" bestFit="1" customWidth="1"/>
    <col min="3211" max="3211" width="8" style="6" bestFit="1" customWidth="1"/>
    <col min="3212" max="3213" width="7.85546875" style="6" bestFit="1" customWidth="1"/>
    <col min="3214" max="3214" width="9.7109375" style="6" customWidth="1"/>
    <col min="3215" max="3215" width="12.85546875" style="6" customWidth="1"/>
    <col min="3216" max="3452" width="9.140625" style="6"/>
    <col min="3453" max="3453" width="9" style="6" bestFit="1" customWidth="1"/>
    <col min="3454" max="3454" width="9.85546875" style="6" bestFit="1" customWidth="1"/>
    <col min="3455" max="3455" width="9.140625" style="6" bestFit="1" customWidth="1"/>
    <col min="3456" max="3456" width="16" style="6" bestFit="1" customWidth="1"/>
    <col min="3457" max="3457" width="9" style="6" bestFit="1" customWidth="1"/>
    <col min="3458" max="3458" width="7.85546875" style="6" bestFit="1" customWidth="1"/>
    <col min="3459" max="3459" width="11.7109375" style="6" bestFit="1" customWidth="1"/>
    <col min="3460" max="3460" width="14.28515625" style="6" customWidth="1"/>
    <col min="3461" max="3461" width="11.7109375" style="6" bestFit="1" customWidth="1"/>
    <col min="3462" max="3462" width="14.140625" style="6" bestFit="1" customWidth="1"/>
    <col min="3463" max="3463" width="16.7109375" style="6" customWidth="1"/>
    <col min="3464" max="3464" width="16.5703125" style="6" customWidth="1"/>
    <col min="3465" max="3466" width="7.85546875" style="6" bestFit="1" customWidth="1"/>
    <col min="3467" max="3467" width="8" style="6" bestFit="1" customWidth="1"/>
    <col min="3468" max="3469" width="7.85546875" style="6" bestFit="1" customWidth="1"/>
    <col min="3470" max="3470" width="9.7109375" style="6" customWidth="1"/>
    <col min="3471" max="3471" width="12.85546875" style="6" customWidth="1"/>
    <col min="3472" max="3708" width="9.140625" style="6"/>
    <col min="3709" max="3709" width="9" style="6" bestFit="1" customWidth="1"/>
    <col min="3710" max="3710" width="9.85546875" style="6" bestFit="1" customWidth="1"/>
    <col min="3711" max="3711" width="9.140625" style="6" bestFit="1" customWidth="1"/>
    <col min="3712" max="3712" width="16" style="6" bestFit="1" customWidth="1"/>
    <col min="3713" max="3713" width="9" style="6" bestFit="1" customWidth="1"/>
    <col min="3714" max="3714" width="7.85546875" style="6" bestFit="1" customWidth="1"/>
    <col min="3715" max="3715" width="11.7109375" style="6" bestFit="1" customWidth="1"/>
    <col min="3716" max="3716" width="14.28515625" style="6" customWidth="1"/>
    <col min="3717" max="3717" width="11.7109375" style="6" bestFit="1" customWidth="1"/>
    <col min="3718" max="3718" width="14.140625" style="6" bestFit="1" customWidth="1"/>
    <col min="3719" max="3719" width="16.7109375" style="6" customWidth="1"/>
    <col min="3720" max="3720" width="16.5703125" style="6" customWidth="1"/>
    <col min="3721" max="3722" width="7.85546875" style="6" bestFit="1" customWidth="1"/>
    <col min="3723" max="3723" width="8" style="6" bestFit="1" customWidth="1"/>
    <col min="3724" max="3725" width="7.85546875" style="6" bestFit="1" customWidth="1"/>
    <col min="3726" max="3726" width="9.7109375" style="6" customWidth="1"/>
    <col min="3727" max="3727" width="12.85546875" style="6" customWidth="1"/>
    <col min="3728" max="3964" width="9.140625" style="6"/>
    <col min="3965" max="3965" width="9" style="6" bestFit="1" customWidth="1"/>
    <col min="3966" max="3966" width="9.85546875" style="6" bestFit="1" customWidth="1"/>
    <col min="3967" max="3967" width="9.140625" style="6" bestFit="1" customWidth="1"/>
    <col min="3968" max="3968" width="16" style="6" bestFit="1" customWidth="1"/>
    <col min="3969" max="3969" width="9" style="6" bestFit="1" customWidth="1"/>
    <col min="3970" max="3970" width="7.85546875" style="6" bestFit="1" customWidth="1"/>
    <col min="3971" max="3971" width="11.7109375" style="6" bestFit="1" customWidth="1"/>
    <col min="3972" max="3972" width="14.28515625" style="6" customWidth="1"/>
    <col min="3973" max="3973" width="11.7109375" style="6" bestFit="1" customWidth="1"/>
    <col min="3974" max="3974" width="14.140625" style="6" bestFit="1" customWidth="1"/>
    <col min="3975" max="3975" width="16.7109375" style="6" customWidth="1"/>
    <col min="3976" max="3976" width="16.5703125" style="6" customWidth="1"/>
    <col min="3977" max="3978" width="7.85546875" style="6" bestFit="1" customWidth="1"/>
    <col min="3979" max="3979" width="8" style="6" bestFit="1" customWidth="1"/>
    <col min="3980" max="3981" width="7.85546875" style="6" bestFit="1" customWidth="1"/>
    <col min="3982" max="3982" width="9.7109375" style="6" customWidth="1"/>
    <col min="3983" max="3983" width="12.85546875" style="6" customWidth="1"/>
    <col min="3984" max="4220" width="9.140625" style="6"/>
    <col min="4221" max="4221" width="9" style="6" bestFit="1" customWidth="1"/>
    <col min="4222" max="4222" width="9.85546875" style="6" bestFit="1" customWidth="1"/>
    <col min="4223" max="4223" width="9.140625" style="6" bestFit="1" customWidth="1"/>
    <col min="4224" max="4224" width="16" style="6" bestFit="1" customWidth="1"/>
    <col min="4225" max="4225" width="9" style="6" bestFit="1" customWidth="1"/>
    <col min="4226" max="4226" width="7.85546875" style="6" bestFit="1" customWidth="1"/>
    <col min="4227" max="4227" width="11.7109375" style="6" bestFit="1" customWidth="1"/>
    <col min="4228" max="4228" width="14.28515625" style="6" customWidth="1"/>
    <col min="4229" max="4229" width="11.7109375" style="6" bestFit="1" customWidth="1"/>
    <col min="4230" max="4230" width="14.140625" style="6" bestFit="1" customWidth="1"/>
    <col min="4231" max="4231" width="16.7109375" style="6" customWidth="1"/>
    <col min="4232" max="4232" width="16.5703125" style="6" customWidth="1"/>
    <col min="4233" max="4234" width="7.85546875" style="6" bestFit="1" customWidth="1"/>
    <col min="4235" max="4235" width="8" style="6" bestFit="1" customWidth="1"/>
    <col min="4236" max="4237" width="7.85546875" style="6" bestFit="1" customWidth="1"/>
    <col min="4238" max="4238" width="9.7109375" style="6" customWidth="1"/>
    <col min="4239" max="4239" width="12.85546875" style="6" customWidth="1"/>
    <col min="4240" max="4476" width="9.140625" style="6"/>
    <col min="4477" max="4477" width="9" style="6" bestFit="1" customWidth="1"/>
    <col min="4478" max="4478" width="9.85546875" style="6" bestFit="1" customWidth="1"/>
    <col min="4479" max="4479" width="9.140625" style="6" bestFit="1" customWidth="1"/>
    <col min="4480" max="4480" width="16" style="6" bestFit="1" customWidth="1"/>
    <col min="4481" max="4481" width="9" style="6" bestFit="1" customWidth="1"/>
    <col min="4482" max="4482" width="7.85546875" style="6" bestFit="1" customWidth="1"/>
    <col min="4483" max="4483" width="11.7109375" style="6" bestFit="1" customWidth="1"/>
    <col min="4484" max="4484" width="14.28515625" style="6" customWidth="1"/>
    <col min="4485" max="4485" width="11.7109375" style="6" bestFit="1" customWidth="1"/>
    <col min="4486" max="4486" width="14.140625" style="6" bestFit="1" customWidth="1"/>
    <col min="4487" max="4487" width="16.7109375" style="6" customWidth="1"/>
    <col min="4488" max="4488" width="16.5703125" style="6" customWidth="1"/>
    <col min="4489" max="4490" width="7.85546875" style="6" bestFit="1" customWidth="1"/>
    <col min="4491" max="4491" width="8" style="6" bestFit="1" customWidth="1"/>
    <col min="4492" max="4493" width="7.85546875" style="6" bestFit="1" customWidth="1"/>
    <col min="4494" max="4494" width="9.7109375" style="6" customWidth="1"/>
    <col min="4495" max="4495" width="12.85546875" style="6" customWidth="1"/>
    <col min="4496" max="4732" width="9.140625" style="6"/>
    <col min="4733" max="4733" width="9" style="6" bestFit="1" customWidth="1"/>
    <col min="4734" max="4734" width="9.85546875" style="6" bestFit="1" customWidth="1"/>
    <col min="4735" max="4735" width="9.140625" style="6" bestFit="1" customWidth="1"/>
    <col min="4736" max="4736" width="16" style="6" bestFit="1" customWidth="1"/>
    <col min="4737" max="4737" width="9" style="6" bestFit="1" customWidth="1"/>
    <col min="4738" max="4738" width="7.85546875" style="6" bestFit="1" customWidth="1"/>
    <col min="4739" max="4739" width="11.7109375" style="6" bestFit="1" customWidth="1"/>
    <col min="4740" max="4740" width="14.28515625" style="6" customWidth="1"/>
    <col min="4741" max="4741" width="11.7109375" style="6" bestFit="1" customWidth="1"/>
    <col min="4742" max="4742" width="14.140625" style="6" bestFit="1" customWidth="1"/>
    <col min="4743" max="4743" width="16.7109375" style="6" customWidth="1"/>
    <col min="4744" max="4744" width="16.5703125" style="6" customWidth="1"/>
    <col min="4745" max="4746" width="7.85546875" style="6" bestFit="1" customWidth="1"/>
    <col min="4747" max="4747" width="8" style="6" bestFit="1" customWidth="1"/>
    <col min="4748" max="4749" width="7.85546875" style="6" bestFit="1" customWidth="1"/>
    <col min="4750" max="4750" width="9.7109375" style="6" customWidth="1"/>
    <col min="4751" max="4751" width="12.85546875" style="6" customWidth="1"/>
    <col min="4752" max="4988" width="9.140625" style="6"/>
    <col min="4989" max="4989" width="9" style="6" bestFit="1" customWidth="1"/>
    <col min="4990" max="4990" width="9.85546875" style="6" bestFit="1" customWidth="1"/>
    <col min="4991" max="4991" width="9.140625" style="6" bestFit="1" customWidth="1"/>
    <col min="4992" max="4992" width="16" style="6" bestFit="1" customWidth="1"/>
    <col min="4993" max="4993" width="9" style="6" bestFit="1" customWidth="1"/>
    <col min="4994" max="4994" width="7.85546875" style="6" bestFit="1" customWidth="1"/>
    <col min="4995" max="4995" width="11.7109375" style="6" bestFit="1" customWidth="1"/>
    <col min="4996" max="4996" width="14.28515625" style="6" customWidth="1"/>
    <col min="4997" max="4997" width="11.7109375" style="6" bestFit="1" customWidth="1"/>
    <col min="4998" max="4998" width="14.140625" style="6" bestFit="1" customWidth="1"/>
    <col min="4999" max="4999" width="16.7109375" style="6" customWidth="1"/>
    <col min="5000" max="5000" width="16.5703125" style="6" customWidth="1"/>
    <col min="5001" max="5002" width="7.85546875" style="6" bestFit="1" customWidth="1"/>
    <col min="5003" max="5003" width="8" style="6" bestFit="1" customWidth="1"/>
    <col min="5004" max="5005" width="7.85546875" style="6" bestFit="1" customWidth="1"/>
    <col min="5006" max="5006" width="9.7109375" style="6" customWidth="1"/>
    <col min="5007" max="5007" width="12.85546875" style="6" customWidth="1"/>
    <col min="5008" max="5244" width="9.140625" style="6"/>
    <col min="5245" max="5245" width="9" style="6" bestFit="1" customWidth="1"/>
    <col min="5246" max="5246" width="9.85546875" style="6" bestFit="1" customWidth="1"/>
    <col min="5247" max="5247" width="9.140625" style="6" bestFit="1" customWidth="1"/>
    <col min="5248" max="5248" width="16" style="6" bestFit="1" customWidth="1"/>
    <col min="5249" max="5249" width="9" style="6" bestFit="1" customWidth="1"/>
    <col min="5250" max="5250" width="7.85546875" style="6" bestFit="1" customWidth="1"/>
    <col min="5251" max="5251" width="11.7109375" style="6" bestFit="1" customWidth="1"/>
    <col min="5252" max="5252" width="14.28515625" style="6" customWidth="1"/>
    <col min="5253" max="5253" width="11.7109375" style="6" bestFit="1" customWidth="1"/>
    <col min="5254" max="5254" width="14.140625" style="6" bestFit="1" customWidth="1"/>
    <col min="5255" max="5255" width="16.7109375" style="6" customWidth="1"/>
    <col min="5256" max="5256" width="16.5703125" style="6" customWidth="1"/>
    <col min="5257" max="5258" width="7.85546875" style="6" bestFit="1" customWidth="1"/>
    <col min="5259" max="5259" width="8" style="6" bestFit="1" customWidth="1"/>
    <col min="5260" max="5261" width="7.85546875" style="6" bestFit="1" customWidth="1"/>
    <col min="5262" max="5262" width="9.7109375" style="6" customWidth="1"/>
    <col min="5263" max="5263" width="12.85546875" style="6" customWidth="1"/>
    <col min="5264" max="5500" width="9.140625" style="6"/>
    <col min="5501" max="5501" width="9" style="6" bestFit="1" customWidth="1"/>
    <col min="5502" max="5502" width="9.85546875" style="6" bestFit="1" customWidth="1"/>
    <col min="5503" max="5503" width="9.140625" style="6" bestFit="1" customWidth="1"/>
    <col min="5504" max="5504" width="16" style="6" bestFit="1" customWidth="1"/>
    <col min="5505" max="5505" width="9" style="6" bestFit="1" customWidth="1"/>
    <col min="5506" max="5506" width="7.85546875" style="6" bestFit="1" customWidth="1"/>
    <col min="5507" max="5507" width="11.7109375" style="6" bestFit="1" customWidth="1"/>
    <col min="5508" max="5508" width="14.28515625" style="6" customWidth="1"/>
    <col min="5509" max="5509" width="11.7109375" style="6" bestFit="1" customWidth="1"/>
    <col min="5510" max="5510" width="14.140625" style="6" bestFit="1" customWidth="1"/>
    <col min="5511" max="5511" width="16.7109375" style="6" customWidth="1"/>
    <col min="5512" max="5512" width="16.5703125" style="6" customWidth="1"/>
    <col min="5513" max="5514" width="7.85546875" style="6" bestFit="1" customWidth="1"/>
    <col min="5515" max="5515" width="8" style="6" bestFit="1" customWidth="1"/>
    <col min="5516" max="5517" width="7.85546875" style="6" bestFit="1" customWidth="1"/>
    <col min="5518" max="5518" width="9.7109375" style="6" customWidth="1"/>
    <col min="5519" max="5519" width="12.85546875" style="6" customWidth="1"/>
    <col min="5520" max="5756" width="9.140625" style="6"/>
    <col min="5757" max="5757" width="9" style="6" bestFit="1" customWidth="1"/>
    <col min="5758" max="5758" width="9.85546875" style="6" bestFit="1" customWidth="1"/>
    <col min="5759" max="5759" width="9.140625" style="6" bestFit="1" customWidth="1"/>
    <col min="5760" max="5760" width="16" style="6" bestFit="1" customWidth="1"/>
    <col min="5761" max="5761" width="9" style="6" bestFit="1" customWidth="1"/>
    <col min="5762" max="5762" width="7.85546875" style="6" bestFit="1" customWidth="1"/>
    <col min="5763" max="5763" width="11.7109375" style="6" bestFit="1" customWidth="1"/>
    <col min="5764" max="5764" width="14.28515625" style="6" customWidth="1"/>
    <col min="5765" max="5765" width="11.7109375" style="6" bestFit="1" customWidth="1"/>
    <col min="5766" max="5766" width="14.140625" style="6" bestFit="1" customWidth="1"/>
    <col min="5767" max="5767" width="16.7109375" style="6" customWidth="1"/>
    <col min="5768" max="5768" width="16.5703125" style="6" customWidth="1"/>
    <col min="5769" max="5770" width="7.85546875" style="6" bestFit="1" customWidth="1"/>
    <col min="5771" max="5771" width="8" style="6" bestFit="1" customWidth="1"/>
    <col min="5772" max="5773" width="7.85546875" style="6" bestFit="1" customWidth="1"/>
    <col min="5774" max="5774" width="9.7109375" style="6" customWidth="1"/>
    <col min="5775" max="5775" width="12.85546875" style="6" customWidth="1"/>
    <col min="5776" max="6012" width="9.140625" style="6"/>
    <col min="6013" max="6013" width="9" style="6" bestFit="1" customWidth="1"/>
    <col min="6014" max="6014" width="9.85546875" style="6" bestFit="1" customWidth="1"/>
    <col min="6015" max="6015" width="9.140625" style="6" bestFit="1" customWidth="1"/>
    <col min="6016" max="6016" width="16" style="6" bestFit="1" customWidth="1"/>
    <col min="6017" max="6017" width="9" style="6" bestFit="1" customWidth="1"/>
    <col min="6018" max="6018" width="7.85546875" style="6" bestFit="1" customWidth="1"/>
    <col min="6019" max="6019" width="11.7109375" style="6" bestFit="1" customWidth="1"/>
    <col min="6020" max="6020" width="14.28515625" style="6" customWidth="1"/>
    <col min="6021" max="6021" width="11.7109375" style="6" bestFit="1" customWidth="1"/>
    <col min="6022" max="6022" width="14.140625" style="6" bestFit="1" customWidth="1"/>
    <col min="6023" max="6023" width="16.7109375" style="6" customWidth="1"/>
    <col min="6024" max="6024" width="16.5703125" style="6" customWidth="1"/>
    <col min="6025" max="6026" width="7.85546875" style="6" bestFit="1" customWidth="1"/>
    <col min="6027" max="6027" width="8" style="6" bestFit="1" customWidth="1"/>
    <col min="6028" max="6029" width="7.85546875" style="6" bestFit="1" customWidth="1"/>
    <col min="6030" max="6030" width="9.7109375" style="6" customWidth="1"/>
    <col min="6031" max="6031" width="12.85546875" style="6" customWidth="1"/>
    <col min="6032" max="6268" width="9.140625" style="6"/>
    <col min="6269" max="6269" width="9" style="6" bestFit="1" customWidth="1"/>
    <col min="6270" max="6270" width="9.85546875" style="6" bestFit="1" customWidth="1"/>
    <col min="6271" max="6271" width="9.140625" style="6" bestFit="1" customWidth="1"/>
    <col min="6272" max="6272" width="16" style="6" bestFit="1" customWidth="1"/>
    <col min="6273" max="6273" width="9" style="6" bestFit="1" customWidth="1"/>
    <col min="6274" max="6274" width="7.85546875" style="6" bestFit="1" customWidth="1"/>
    <col min="6275" max="6275" width="11.7109375" style="6" bestFit="1" customWidth="1"/>
    <col min="6276" max="6276" width="14.28515625" style="6" customWidth="1"/>
    <col min="6277" max="6277" width="11.7109375" style="6" bestFit="1" customWidth="1"/>
    <col min="6278" max="6278" width="14.140625" style="6" bestFit="1" customWidth="1"/>
    <col min="6279" max="6279" width="16.7109375" style="6" customWidth="1"/>
    <col min="6280" max="6280" width="16.5703125" style="6" customWidth="1"/>
    <col min="6281" max="6282" width="7.85546875" style="6" bestFit="1" customWidth="1"/>
    <col min="6283" max="6283" width="8" style="6" bestFit="1" customWidth="1"/>
    <col min="6284" max="6285" width="7.85546875" style="6" bestFit="1" customWidth="1"/>
    <col min="6286" max="6286" width="9.7109375" style="6" customWidth="1"/>
    <col min="6287" max="6287" width="12.85546875" style="6" customWidth="1"/>
    <col min="6288" max="6524" width="9.140625" style="6"/>
    <col min="6525" max="6525" width="9" style="6" bestFit="1" customWidth="1"/>
    <col min="6526" max="6526" width="9.85546875" style="6" bestFit="1" customWidth="1"/>
    <col min="6527" max="6527" width="9.140625" style="6" bestFit="1" customWidth="1"/>
    <col min="6528" max="6528" width="16" style="6" bestFit="1" customWidth="1"/>
    <col min="6529" max="6529" width="9" style="6" bestFit="1" customWidth="1"/>
    <col min="6530" max="6530" width="7.85546875" style="6" bestFit="1" customWidth="1"/>
    <col min="6531" max="6531" width="11.7109375" style="6" bestFit="1" customWidth="1"/>
    <col min="6532" max="6532" width="14.28515625" style="6" customWidth="1"/>
    <col min="6533" max="6533" width="11.7109375" style="6" bestFit="1" customWidth="1"/>
    <col min="6534" max="6534" width="14.140625" style="6" bestFit="1" customWidth="1"/>
    <col min="6535" max="6535" width="16.7109375" style="6" customWidth="1"/>
    <col min="6536" max="6536" width="16.5703125" style="6" customWidth="1"/>
    <col min="6537" max="6538" width="7.85546875" style="6" bestFit="1" customWidth="1"/>
    <col min="6539" max="6539" width="8" style="6" bestFit="1" customWidth="1"/>
    <col min="6540" max="6541" width="7.85546875" style="6" bestFit="1" customWidth="1"/>
    <col min="6542" max="6542" width="9.7109375" style="6" customWidth="1"/>
    <col min="6543" max="6543" width="12.85546875" style="6" customWidth="1"/>
    <col min="6544" max="6780" width="9.140625" style="6"/>
    <col min="6781" max="6781" width="9" style="6" bestFit="1" customWidth="1"/>
    <col min="6782" max="6782" width="9.85546875" style="6" bestFit="1" customWidth="1"/>
    <col min="6783" max="6783" width="9.140625" style="6" bestFit="1" customWidth="1"/>
    <col min="6784" max="6784" width="16" style="6" bestFit="1" customWidth="1"/>
    <col min="6785" max="6785" width="9" style="6" bestFit="1" customWidth="1"/>
    <col min="6786" max="6786" width="7.85546875" style="6" bestFit="1" customWidth="1"/>
    <col min="6787" max="6787" width="11.7109375" style="6" bestFit="1" customWidth="1"/>
    <col min="6788" max="6788" width="14.28515625" style="6" customWidth="1"/>
    <col min="6789" max="6789" width="11.7109375" style="6" bestFit="1" customWidth="1"/>
    <col min="6790" max="6790" width="14.140625" style="6" bestFit="1" customWidth="1"/>
    <col min="6791" max="6791" width="16.7109375" style="6" customWidth="1"/>
    <col min="6792" max="6792" width="16.5703125" style="6" customWidth="1"/>
    <col min="6793" max="6794" width="7.85546875" style="6" bestFit="1" customWidth="1"/>
    <col min="6795" max="6795" width="8" style="6" bestFit="1" customWidth="1"/>
    <col min="6796" max="6797" width="7.85546875" style="6" bestFit="1" customWidth="1"/>
    <col min="6798" max="6798" width="9.7109375" style="6" customWidth="1"/>
    <col min="6799" max="6799" width="12.85546875" style="6" customWidth="1"/>
    <col min="6800" max="7036" width="9.140625" style="6"/>
    <col min="7037" max="7037" width="9" style="6" bestFit="1" customWidth="1"/>
    <col min="7038" max="7038" width="9.85546875" style="6" bestFit="1" customWidth="1"/>
    <col min="7039" max="7039" width="9.140625" style="6" bestFit="1" customWidth="1"/>
    <col min="7040" max="7040" width="16" style="6" bestFit="1" customWidth="1"/>
    <col min="7041" max="7041" width="9" style="6" bestFit="1" customWidth="1"/>
    <col min="7042" max="7042" width="7.85546875" style="6" bestFit="1" customWidth="1"/>
    <col min="7043" max="7043" width="11.7109375" style="6" bestFit="1" customWidth="1"/>
    <col min="7044" max="7044" width="14.28515625" style="6" customWidth="1"/>
    <col min="7045" max="7045" width="11.7109375" style="6" bestFit="1" customWidth="1"/>
    <col min="7046" max="7046" width="14.140625" style="6" bestFit="1" customWidth="1"/>
    <col min="7047" max="7047" width="16.7109375" style="6" customWidth="1"/>
    <col min="7048" max="7048" width="16.5703125" style="6" customWidth="1"/>
    <col min="7049" max="7050" width="7.85546875" style="6" bestFit="1" customWidth="1"/>
    <col min="7051" max="7051" width="8" style="6" bestFit="1" customWidth="1"/>
    <col min="7052" max="7053" width="7.85546875" style="6" bestFit="1" customWidth="1"/>
    <col min="7054" max="7054" width="9.7109375" style="6" customWidth="1"/>
    <col min="7055" max="7055" width="12.85546875" style="6" customWidth="1"/>
    <col min="7056" max="7292" width="9.140625" style="6"/>
    <col min="7293" max="7293" width="9" style="6" bestFit="1" customWidth="1"/>
    <col min="7294" max="7294" width="9.85546875" style="6" bestFit="1" customWidth="1"/>
    <col min="7295" max="7295" width="9.140625" style="6" bestFit="1" customWidth="1"/>
    <col min="7296" max="7296" width="16" style="6" bestFit="1" customWidth="1"/>
    <col min="7297" max="7297" width="9" style="6" bestFit="1" customWidth="1"/>
    <col min="7298" max="7298" width="7.85546875" style="6" bestFit="1" customWidth="1"/>
    <col min="7299" max="7299" width="11.7109375" style="6" bestFit="1" customWidth="1"/>
    <col min="7300" max="7300" width="14.28515625" style="6" customWidth="1"/>
    <col min="7301" max="7301" width="11.7109375" style="6" bestFit="1" customWidth="1"/>
    <col min="7302" max="7302" width="14.140625" style="6" bestFit="1" customWidth="1"/>
    <col min="7303" max="7303" width="16.7109375" style="6" customWidth="1"/>
    <col min="7304" max="7304" width="16.5703125" style="6" customWidth="1"/>
    <col min="7305" max="7306" width="7.85546875" style="6" bestFit="1" customWidth="1"/>
    <col min="7307" max="7307" width="8" style="6" bestFit="1" customWidth="1"/>
    <col min="7308" max="7309" width="7.85546875" style="6" bestFit="1" customWidth="1"/>
    <col min="7310" max="7310" width="9.7109375" style="6" customWidth="1"/>
    <col min="7311" max="7311" width="12.85546875" style="6" customWidth="1"/>
    <col min="7312" max="7548" width="9.140625" style="6"/>
    <col min="7549" max="7549" width="9" style="6" bestFit="1" customWidth="1"/>
    <col min="7550" max="7550" width="9.85546875" style="6" bestFit="1" customWidth="1"/>
    <col min="7551" max="7551" width="9.140625" style="6" bestFit="1" customWidth="1"/>
    <col min="7552" max="7552" width="16" style="6" bestFit="1" customWidth="1"/>
    <col min="7553" max="7553" width="9" style="6" bestFit="1" customWidth="1"/>
    <col min="7554" max="7554" width="7.85546875" style="6" bestFit="1" customWidth="1"/>
    <col min="7555" max="7555" width="11.7109375" style="6" bestFit="1" customWidth="1"/>
    <col min="7556" max="7556" width="14.28515625" style="6" customWidth="1"/>
    <col min="7557" max="7557" width="11.7109375" style="6" bestFit="1" customWidth="1"/>
    <col min="7558" max="7558" width="14.140625" style="6" bestFit="1" customWidth="1"/>
    <col min="7559" max="7559" width="16.7109375" style="6" customWidth="1"/>
    <col min="7560" max="7560" width="16.5703125" style="6" customWidth="1"/>
    <col min="7561" max="7562" width="7.85546875" style="6" bestFit="1" customWidth="1"/>
    <col min="7563" max="7563" width="8" style="6" bestFit="1" customWidth="1"/>
    <col min="7564" max="7565" width="7.85546875" style="6" bestFit="1" customWidth="1"/>
    <col min="7566" max="7566" width="9.7109375" style="6" customWidth="1"/>
    <col min="7567" max="7567" width="12.85546875" style="6" customWidth="1"/>
    <col min="7568" max="7804" width="9.140625" style="6"/>
    <col min="7805" max="7805" width="9" style="6" bestFit="1" customWidth="1"/>
    <col min="7806" max="7806" width="9.85546875" style="6" bestFit="1" customWidth="1"/>
    <col min="7807" max="7807" width="9.140625" style="6" bestFit="1" customWidth="1"/>
    <col min="7808" max="7808" width="16" style="6" bestFit="1" customWidth="1"/>
    <col min="7809" max="7809" width="9" style="6" bestFit="1" customWidth="1"/>
    <col min="7810" max="7810" width="7.85546875" style="6" bestFit="1" customWidth="1"/>
    <col min="7811" max="7811" width="11.7109375" style="6" bestFit="1" customWidth="1"/>
    <col min="7812" max="7812" width="14.28515625" style="6" customWidth="1"/>
    <col min="7813" max="7813" width="11.7109375" style="6" bestFit="1" customWidth="1"/>
    <col min="7814" max="7814" width="14.140625" style="6" bestFit="1" customWidth="1"/>
    <col min="7815" max="7815" width="16.7109375" style="6" customWidth="1"/>
    <col min="7816" max="7816" width="16.5703125" style="6" customWidth="1"/>
    <col min="7817" max="7818" width="7.85546875" style="6" bestFit="1" customWidth="1"/>
    <col min="7819" max="7819" width="8" style="6" bestFit="1" customWidth="1"/>
    <col min="7820" max="7821" width="7.85546875" style="6" bestFit="1" customWidth="1"/>
    <col min="7822" max="7822" width="9.7109375" style="6" customWidth="1"/>
    <col min="7823" max="7823" width="12.85546875" style="6" customWidth="1"/>
    <col min="7824" max="8060" width="9.140625" style="6"/>
    <col min="8061" max="8061" width="9" style="6" bestFit="1" customWidth="1"/>
    <col min="8062" max="8062" width="9.85546875" style="6" bestFit="1" customWidth="1"/>
    <col min="8063" max="8063" width="9.140625" style="6" bestFit="1" customWidth="1"/>
    <col min="8064" max="8064" width="16" style="6" bestFit="1" customWidth="1"/>
    <col min="8065" max="8065" width="9" style="6" bestFit="1" customWidth="1"/>
    <col min="8066" max="8066" width="7.85546875" style="6" bestFit="1" customWidth="1"/>
    <col min="8067" max="8067" width="11.7109375" style="6" bestFit="1" customWidth="1"/>
    <col min="8068" max="8068" width="14.28515625" style="6" customWidth="1"/>
    <col min="8069" max="8069" width="11.7109375" style="6" bestFit="1" customWidth="1"/>
    <col min="8070" max="8070" width="14.140625" style="6" bestFit="1" customWidth="1"/>
    <col min="8071" max="8071" width="16.7109375" style="6" customWidth="1"/>
    <col min="8072" max="8072" width="16.5703125" style="6" customWidth="1"/>
    <col min="8073" max="8074" width="7.85546875" style="6" bestFit="1" customWidth="1"/>
    <col min="8075" max="8075" width="8" style="6" bestFit="1" customWidth="1"/>
    <col min="8076" max="8077" width="7.85546875" style="6" bestFit="1" customWidth="1"/>
    <col min="8078" max="8078" width="9.7109375" style="6" customWidth="1"/>
    <col min="8079" max="8079" width="12.85546875" style="6" customWidth="1"/>
    <col min="8080" max="8316" width="9.140625" style="6"/>
    <col min="8317" max="8317" width="9" style="6" bestFit="1" customWidth="1"/>
    <col min="8318" max="8318" width="9.85546875" style="6" bestFit="1" customWidth="1"/>
    <col min="8319" max="8319" width="9.140625" style="6" bestFit="1" customWidth="1"/>
    <col min="8320" max="8320" width="16" style="6" bestFit="1" customWidth="1"/>
    <col min="8321" max="8321" width="9" style="6" bestFit="1" customWidth="1"/>
    <col min="8322" max="8322" width="7.85546875" style="6" bestFit="1" customWidth="1"/>
    <col min="8323" max="8323" width="11.7109375" style="6" bestFit="1" customWidth="1"/>
    <col min="8324" max="8324" width="14.28515625" style="6" customWidth="1"/>
    <col min="8325" max="8325" width="11.7109375" style="6" bestFit="1" customWidth="1"/>
    <col min="8326" max="8326" width="14.140625" style="6" bestFit="1" customWidth="1"/>
    <col min="8327" max="8327" width="16.7109375" style="6" customWidth="1"/>
    <col min="8328" max="8328" width="16.5703125" style="6" customWidth="1"/>
    <col min="8329" max="8330" width="7.85546875" style="6" bestFit="1" customWidth="1"/>
    <col min="8331" max="8331" width="8" style="6" bestFit="1" customWidth="1"/>
    <col min="8332" max="8333" width="7.85546875" style="6" bestFit="1" customWidth="1"/>
    <col min="8334" max="8334" width="9.7109375" style="6" customWidth="1"/>
    <col min="8335" max="8335" width="12.85546875" style="6" customWidth="1"/>
    <col min="8336" max="8572" width="9.140625" style="6"/>
    <col min="8573" max="8573" width="9" style="6" bestFit="1" customWidth="1"/>
    <col min="8574" max="8574" width="9.85546875" style="6" bestFit="1" customWidth="1"/>
    <col min="8575" max="8575" width="9.140625" style="6" bestFit="1" customWidth="1"/>
    <col min="8576" max="8576" width="16" style="6" bestFit="1" customWidth="1"/>
    <col min="8577" max="8577" width="9" style="6" bestFit="1" customWidth="1"/>
    <col min="8578" max="8578" width="7.85546875" style="6" bestFit="1" customWidth="1"/>
    <col min="8579" max="8579" width="11.7109375" style="6" bestFit="1" customWidth="1"/>
    <col min="8580" max="8580" width="14.28515625" style="6" customWidth="1"/>
    <col min="8581" max="8581" width="11.7109375" style="6" bestFit="1" customWidth="1"/>
    <col min="8582" max="8582" width="14.140625" style="6" bestFit="1" customWidth="1"/>
    <col min="8583" max="8583" width="16.7109375" style="6" customWidth="1"/>
    <col min="8584" max="8584" width="16.5703125" style="6" customWidth="1"/>
    <col min="8585" max="8586" width="7.85546875" style="6" bestFit="1" customWidth="1"/>
    <col min="8587" max="8587" width="8" style="6" bestFit="1" customWidth="1"/>
    <col min="8588" max="8589" width="7.85546875" style="6" bestFit="1" customWidth="1"/>
    <col min="8590" max="8590" width="9.7109375" style="6" customWidth="1"/>
    <col min="8591" max="8591" width="12.85546875" style="6" customWidth="1"/>
    <col min="8592" max="8828" width="9.140625" style="6"/>
    <col min="8829" max="8829" width="9" style="6" bestFit="1" customWidth="1"/>
    <col min="8830" max="8830" width="9.85546875" style="6" bestFit="1" customWidth="1"/>
    <col min="8831" max="8831" width="9.140625" style="6" bestFit="1" customWidth="1"/>
    <col min="8832" max="8832" width="16" style="6" bestFit="1" customWidth="1"/>
    <col min="8833" max="8833" width="9" style="6" bestFit="1" customWidth="1"/>
    <col min="8834" max="8834" width="7.85546875" style="6" bestFit="1" customWidth="1"/>
    <col min="8835" max="8835" width="11.7109375" style="6" bestFit="1" customWidth="1"/>
    <col min="8836" max="8836" width="14.28515625" style="6" customWidth="1"/>
    <col min="8837" max="8837" width="11.7109375" style="6" bestFit="1" customWidth="1"/>
    <col min="8838" max="8838" width="14.140625" style="6" bestFit="1" customWidth="1"/>
    <col min="8839" max="8839" width="16.7109375" style="6" customWidth="1"/>
    <col min="8840" max="8840" width="16.5703125" style="6" customWidth="1"/>
    <col min="8841" max="8842" width="7.85546875" style="6" bestFit="1" customWidth="1"/>
    <col min="8843" max="8843" width="8" style="6" bestFit="1" customWidth="1"/>
    <col min="8844" max="8845" width="7.85546875" style="6" bestFit="1" customWidth="1"/>
    <col min="8846" max="8846" width="9.7109375" style="6" customWidth="1"/>
    <col min="8847" max="8847" width="12.85546875" style="6" customWidth="1"/>
    <col min="8848" max="9084" width="9.140625" style="6"/>
    <col min="9085" max="9085" width="9" style="6" bestFit="1" customWidth="1"/>
    <col min="9086" max="9086" width="9.85546875" style="6" bestFit="1" customWidth="1"/>
    <col min="9087" max="9087" width="9.140625" style="6" bestFit="1" customWidth="1"/>
    <col min="9088" max="9088" width="16" style="6" bestFit="1" customWidth="1"/>
    <col min="9089" max="9089" width="9" style="6" bestFit="1" customWidth="1"/>
    <col min="9090" max="9090" width="7.85546875" style="6" bestFit="1" customWidth="1"/>
    <col min="9091" max="9091" width="11.7109375" style="6" bestFit="1" customWidth="1"/>
    <col min="9092" max="9092" width="14.28515625" style="6" customWidth="1"/>
    <col min="9093" max="9093" width="11.7109375" style="6" bestFit="1" customWidth="1"/>
    <col min="9094" max="9094" width="14.140625" style="6" bestFit="1" customWidth="1"/>
    <col min="9095" max="9095" width="16.7109375" style="6" customWidth="1"/>
    <col min="9096" max="9096" width="16.5703125" style="6" customWidth="1"/>
    <col min="9097" max="9098" width="7.85546875" style="6" bestFit="1" customWidth="1"/>
    <col min="9099" max="9099" width="8" style="6" bestFit="1" customWidth="1"/>
    <col min="9100" max="9101" width="7.85546875" style="6" bestFit="1" customWidth="1"/>
    <col min="9102" max="9102" width="9.7109375" style="6" customWidth="1"/>
    <col min="9103" max="9103" width="12.85546875" style="6" customWidth="1"/>
    <col min="9104" max="9340" width="9.140625" style="6"/>
    <col min="9341" max="9341" width="9" style="6" bestFit="1" customWidth="1"/>
    <col min="9342" max="9342" width="9.85546875" style="6" bestFit="1" customWidth="1"/>
    <col min="9343" max="9343" width="9.140625" style="6" bestFit="1" customWidth="1"/>
    <col min="9344" max="9344" width="16" style="6" bestFit="1" customWidth="1"/>
    <col min="9345" max="9345" width="9" style="6" bestFit="1" customWidth="1"/>
    <col min="9346" max="9346" width="7.85546875" style="6" bestFit="1" customWidth="1"/>
    <col min="9347" max="9347" width="11.7109375" style="6" bestFit="1" customWidth="1"/>
    <col min="9348" max="9348" width="14.28515625" style="6" customWidth="1"/>
    <col min="9349" max="9349" width="11.7109375" style="6" bestFit="1" customWidth="1"/>
    <col min="9350" max="9350" width="14.140625" style="6" bestFit="1" customWidth="1"/>
    <col min="9351" max="9351" width="16.7109375" style="6" customWidth="1"/>
    <col min="9352" max="9352" width="16.5703125" style="6" customWidth="1"/>
    <col min="9353" max="9354" width="7.85546875" style="6" bestFit="1" customWidth="1"/>
    <col min="9355" max="9355" width="8" style="6" bestFit="1" customWidth="1"/>
    <col min="9356" max="9357" width="7.85546875" style="6" bestFit="1" customWidth="1"/>
    <col min="9358" max="9358" width="9.7109375" style="6" customWidth="1"/>
    <col min="9359" max="9359" width="12.85546875" style="6" customWidth="1"/>
    <col min="9360" max="9596" width="9.140625" style="6"/>
    <col min="9597" max="9597" width="9" style="6" bestFit="1" customWidth="1"/>
    <col min="9598" max="9598" width="9.85546875" style="6" bestFit="1" customWidth="1"/>
    <col min="9599" max="9599" width="9.140625" style="6" bestFit="1" customWidth="1"/>
    <col min="9600" max="9600" width="16" style="6" bestFit="1" customWidth="1"/>
    <col min="9601" max="9601" width="9" style="6" bestFit="1" customWidth="1"/>
    <col min="9602" max="9602" width="7.85546875" style="6" bestFit="1" customWidth="1"/>
    <col min="9603" max="9603" width="11.7109375" style="6" bestFit="1" customWidth="1"/>
    <col min="9604" max="9604" width="14.28515625" style="6" customWidth="1"/>
    <col min="9605" max="9605" width="11.7109375" style="6" bestFit="1" customWidth="1"/>
    <col min="9606" max="9606" width="14.140625" style="6" bestFit="1" customWidth="1"/>
    <col min="9607" max="9607" width="16.7109375" style="6" customWidth="1"/>
    <col min="9608" max="9608" width="16.5703125" style="6" customWidth="1"/>
    <col min="9609" max="9610" width="7.85546875" style="6" bestFit="1" customWidth="1"/>
    <col min="9611" max="9611" width="8" style="6" bestFit="1" customWidth="1"/>
    <col min="9612" max="9613" width="7.85546875" style="6" bestFit="1" customWidth="1"/>
    <col min="9614" max="9614" width="9.7109375" style="6" customWidth="1"/>
    <col min="9615" max="9615" width="12.85546875" style="6" customWidth="1"/>
    <col min="9616" max="9852" width="9.140625" style="6"/>
    <col min="9853" max="9853" width="9" style="6" bestFit="1" customWidth="1"/>
    <col min="9854" max="9854" width="9.85546875" style="6" bestFit="1" customWidth="1"/>
    <col min="9855" max="9855" width="9.140625" style="6" bestFit="1" customWidth="1"/>
    <col min="9856" max="9856" width="16" style="6" bestFit="1" customWidth="1"/>
    <col min="9857" max="9857" width="9" style="6" bestFit="1" customWidth="1"/>
    <col min="9858" max="9858" width="7.85546875" style="6" bestFit="1" customWidth="1"/>
    <col min="9859" max="9859" width="11.7109375" style="6" bestFit="1" customWidth="1"/>
    <col min="9860" max="9860" width="14.28515625" style="6" customWidth="1"/>
    <col min="9861" max="9861" width="11.7109375" style="6" bestFit="1" customWidth="1"/>
    <col min="9862" max="9862" width="14.140625" style="6" bestFit="1" customWidth="1"/>
    <col min="9863" max="9863" width="16.7109375" style="6" customWidth="1"/>
    <col min="9864" max="9864" width="16.5703125" style="6" customWidth="1"/>
    <col min="9865" max="9866" width="7.85546875" style="6" bestFit="1" customWidth="1"/>
    <col min="9867" max="9867" width="8" style="6" bestFit="1" customWidth="1"/>
    <col min="9868" max="9869" width="7.85546875" style="6" bestFit="1" customWidth="1"/>
    <col min="9870" max="9870" width="9.7109375" style="6" customWidth="1"/>
    <col min="9871" max="9871" width="12.85546875" style="6" customWidth="1"/>
    <col min="9872" max="10108" width="9.140625" style="6"/>
    <col min="10109" max="10109" width="9" style="6" bestFit="1" customWidth="1"/>
    <col min="10110" max="10110" width="9.85546875" style="6" bestFit="1" customWidth="1"/>
    <col min="10111" max="10111" width="9.140625" style="6" bestFit="1" customWidth="1"/>
    <col min="10112" max="10112" width="16" style="6" bestFit="1" customWidth="1"/>
    <col min="10113" max="10113" width="9" style="6" bestFit="1" customWidth="1"/>
    <col min="10114" max="10114" width="7.85546875" style="6" bestFit="1" customWidth="1"/>
    <col min="10115" max="10115" width="11.7109375" style="6" bestFit="1" customWidth="1"/>
    <col min="10116" max="10116" width="14.28515625" style="6" customWidth="1"/>
    <col min="10117" max="10117" width="11.7109375" style="6" bestFit="1" customWidth="1"/>
    <col min="10118" max="10118" width="14.140625" style="6" bestFit="1" customWidth="1"/>
    <col min="10119" max="10119" width="16.7109375" style="6" customWidth="1"/>
    <col min="10120" max="10120" width="16.5703125" style="6" customWidth="1"/>
    <col min="10121" max="10122" width="7.85546875" style="6" bestFit="1" customWidth="1"/>
    <col min="10123" max="10123" width="8" style="6" bestFit="1" customWidth="1"/>
    <col min="10124" max="10125" width="7.85546875" style="6" bestFit="1" customWidth="1"/>
    <col min="10126" max="10126" width="9.7109375" style="6" customWidth="1"/>
    <col min="10127" max="10127" width="12.85546875" style="6" customWidth="1"/>
    <col min="10128" max="10364" width="9.140625" style="6"/>
    <col min="10365" max="10365" width="9" style="6" bestFit="1" customWidth="1"/>
    <col min="10366" max="10366" width="9.85546875" style="6" bestFit="1" customWidth="1"/>
    <col min="10367" max="10367" width="9.140625" style="6" bestFit="1" customWidth="1"/>
    <col min="10368" max="10368" width="16" style="6" bestFit="1" customWidth="1"/>
    <col min="10369" max="10369" width="9" style="6" bestFit="1" customWidth="1"/>
    <col min="10370" max="10370" width="7.85546875" style="6" bestFit="1" customWidth="1"/>
    <col min="10371" max="10371" width="11.7109375" style="6" bestFit="1" customWidth="1"/>
    <col min="10372" max="10372" width="14.28515625" style="6" customWidth="1"/>
    <col min="10373" max="10373" width="11.7109375" style="6" bestFit="1" customWidth="1"/>
    <col min="10374" max="10374" width="14.140625" style="6" bestFit="1" customWidth="1"/>
    <col min="10375" max="10375" width="16.7109375" style="6" customWidth="1"/>
    <col min="10376" max="10376" width="16.5703125" style="6" customWidth="1"/>
    <col min="10377" max="10378" width="7.85546875" style="6" bestFit="1" customWidth="1"/>
    <col min="10379" max="10379" width="8" style="6" bestFit="1" customWidth="1"/>
    <col min="10380" max="10381" width="7.85546875" style="6" bestFit="1" customWidth="1"/>
    <col min="10382" max="10382" width="9.7109375" style="6" customWidth="1"/>
    <col min="10383" max="10383" width="12.85546875" style="6" customWidth="1"/>
    <col min="10384" max="10620" width="9.140625" style="6"/>
    <col min="10621" max="10621" width="9" style="6" bestFit="1" customWidth="1"/>
    <col min="10622" max="10622" width="9.85546875" style="6" bestFit="1" customWidth="1"/>
    <col min="10623" max="10623" width="9.140625" style="6" bestFit="1" customWidth="1"/>
    <col min="10624" max="10624" width="16" style="6" bestFit="1" customWidth="1"/>
    <col min="10625" max="10625" width="9" style="6" bestFit="1" customWidth="1"/>
    <col min="10626" max="10626" width="7.85546875" style="6" bestFit="1" customWidth="1"/>
    <col min="10627" max="10627" width="11.7109375" style="6" bestFit="1" customWidth="1"/>
    <col min="10628" max="10628" width="14.28515625" style="6" customWidth="1"/>
    <col min="10629" max="10629" width="11.7109375" style="6" bestFit="1" customWidth="1"/>
    <col min="10630" max="10630" width="14.140625" style="6" bestFit="1" customWidth="1"/>
    <col min="10631" max="10631" width="16.7109375" style="6" customWidth="1"/>
    <col min="10632" max="10632" width="16.5703125" style="6" customWidth="1"/>
    <col min="10633" max="10634" width="7.85546875" style="6" bestFit="1" customWidth="1"/>
    <col min="10635" max="10635" width="8" style="6" bestFit="1" customWidth="1"/>
    <col min="10636" max="10637" width="7.85546875" style="6" bestFit="1" customWidth="1"/>
    <col min="10638" max="10638" width="9.7109375" style="6" customWidth="1"/>
    <col min="10639" max="10639" width="12.85546875" style="6" customWidth="1"/>
    <col min="10640" max="10876" width="9.140625" style="6"/>
    <col min="10877" max="10877" width="9" style="6" bestFit="1" customWidth="1"/>
    <col min="10878" max="10878" width="9.85546875" style="6" bestFit="1" customWidth="1"/>
    <col min="10879" max="10879" width="9.140625" style="6" bestFit="1" customWidth="1"/>
    <col min="10880" max="10880" width="16" style="6" bestFit="1" customWidth="1"/>
    <col min="10881" max="10881" width="9" style="6" bestFit="1" customWidth="1"/>
    <col min="10882" max="10882" width="7.85546875" style="6" bestFit="1" customWidth="1"/>
    <col min="10883" max="10883" width="11.7109375" style="6" bestFit="1" customWidth="1"/>
    <col min="10884" max="10884" width="14.28515625" style="6" customWidth="1"/>
    <col min="10885" max="10885" width="11.7109375" style="6" bestFit="1" customWidth="1"/>
    <col min="10886" max="10886" width="14.140625" style="6" bestFit="1" customWidth="1"/>
    <col min="10887" max="10887" width="16.7109375" style="6" customWidth="1"/>
    <col min="10888" max="10888" width="16.5703125" style="6" customWidth="1"/>
    <col min="10889" max="10890" width="7.85546875" style="6" bestFit="1" customWidth="1"/>
    <col min="10891" max="10891" width="8" style="6" bestFit="1" customWidth="1"/>
    <col min="10892" max="10893" width="7.85546875" style="6" bestFit="1" customWidth="1"/>
    <col min="10894" max="10894" width="9.7109375" style="6" customWidth="1"/>
    <col min="10895" max="10895" width="12.85546875" style="6" customWidth="1"/>
    <col min="10896" max="11132" width="9.140625" style="6"/>
    <col min="11133" max="11133" width="9" style="6" bestFit="1" customWidth="1"/>
    <col min="11134" max="11134" width="9.85546875" style="6" bestFit="1" customWidth="1"/>
    <col min="11135" max="11135" width="9.140625" style="6" bestFit="1" customWidth="1"/>
    <col min="11136" max="11136" width="16" style="6" bestFit="1" customWidth="1"/>
    <col min="11137" max="11137" width="9" style="6" bestFit="1" customWidth="1"/>
    <col min="11138" max="11138" width="7.85546875" style="6" bestFit="1" customWidth="1"/>
    <col min="11139" max="11139" width="11.7109375" style="6" bestFit="1" customWidth="1"/>
    <col min="11140" max="11140" width="14.28515625" style="6" customWidth="1"/>
    <col min="11141" max="11141" width="11.7109375" style="6" bestFit="1" customWidth="1"/>
    <col min="11142" max="11142" width="14.140625" style="6" bestFit="1" customWidth="1"/>
    <col min="11143" max="11143" width="16.7109375" style="6" customWidth="1"/>
    <col min="11144" max="11144" width="16.5703125" style="6" customWidth="1"/>
    <col min="11145" max="11146" width="7.85546875" style="6" bestFit="1" customWidth="1"/>
    <col min="11147" max="11147" width="8" style="6" bestFit="1" customWidth="1"/>
    <col min="11148" max="11149" width="7.85546875" style="6" bestFit="1" customWidth="1"/>
    <col min="11150" max="11150" width="9.7109375" style="6" customWidth="1"/>
    <col min="11151" max="11151" width="12.85546875" style="6" customWidth="1"/>
    <col min="11152" max="11388" width="9.140625" style="6"/>
    <col min="11389" max="11389" width="9" style="6" bestFit="1" customWidth="1"/>
    <col min="11390" max="11390" width="9.85546875" style="6" bestFit="1" customWidth="1"/>
    <col min="11391" max="11391" width="9.140625" style="6" bestFit="1" customWidth="1"/>
    <col min="11392" max="11392" width="16" style="6" bestFit="1" customWidth="1"/>
    <col min="11393" max="11393" width="9" style="6" bestFit="1" customWidth="1"/>
    <col min="11394" max="11394" width="7.85546875" style="6" bestFit="1" customWidth="1"/>
    <col min="11395" max="11395" width="11.7109375" style="6" bestFit="1" customWidth="1"/>
    <col min="11396" max="11396" width="14.28515625" style="6" customWidth="1"/>
    <col min="11397" max="11397" width="11.7109375" style="6" bestFit="1" customWidth="1"/>
    <col min="11398" max="11398" width="14.140625" style="6" bestFit="1" customWidth="1"/>
    <col min="11399" max="11399" width="16.7109375" style="6" customWidth="1"/>
    <col min="11400" max="11400" width="16.5703125" style="6" customWidth="1"/>
    <col min="11401" max="11402" width="7.85546875" style="6" bestFit="1" customWidth="1"/>
    <col min="11403" max="11403" width="8" style="6" bestFit="1" customWidth="1"/>
    <col min="11404" max="11405" width="7.85546875" style="6" bestFit="1" customWidth="1"/>
    <col min="11406" max="11406" width="9.7109375" style="6" customWidth="1"/>
    <col min="11407" max="11407" width="12.85546875" style="6" customWidth="1"/>
    <col min="11408" max="11644" width="9.140625" style="6"/>
    <col min="11645" max="11645" width="9" style="6" bestFit="1" customWidth="1"/>
    <col min="11646" max="11646" width="9.85546875" style="6" bestFit="1" customWidth="1"/>
    <col min="11647" max="11647" width="9.140625" style="6" bestFit="1" customWidth="1"/>
    <col min="11648" max="11648" width="16" style="6" bestFit="1" customWidth="1"/>
    <col min="11649" max="11649" width="9" style="6" bestFit="1" customWidth="1"/>
    <col min="11650" max="11650" width="7.85546875" style="6" bestFit="1" customWidth="1"/>
    <col min="11651" max="11651" width="11.7109375" style="6" bestFit="1" customWidth="1"/>
    <col min="11652" max="11652" width="14.28515625" style="6" customWidth="1"/>
    <col min="11653" max="11653" width="11.7109375" style="6" bestFit="1" customWidth="1"/>
    <col min="11654" max="11654" width="14.140625" style="6" bestFit="1" customWidth="1"/>
    <col min="11655" max="11655" width="16.7109375" style="6" customWidth="1"/>
    <col min="11656" max="11656" width="16.5703125" style="6" customWidth="1"/>
    <col min="11657" max="11658" width="7.85546875" style="6" bestFit="1" customWidth="1"/>
    <col min="11659" max="11659" width="8" style="6" bestFit="1" customWidth="1"/>
    <col min="11660" max="11661" width="7.85546875" style="6" bestFit="1" customWidth="1"/>
    <col min="11662" max="11662" width="9.7109375" style="6" customWidth="1"/>
    <col min="11663" max="11663" width="12.85546875" style="6" customWidth="1"/>
    <col min="11664" max="11900" width="9.140625" style="6"/>
    <col min="11901" max="11901" width="9" style="6" bestFit="1" customWidth="1"/>
    <col min="11902" max="11902" width="9.85546875" style="6" bestFit="1" customWidth="1"/>
    <col min="11903" max="11903" width="9.140625" style="6" bestFit="1" customWidth="1"/>
    <col min="11904" max="11904" width="16" style="6" bestFit="1" customWidth="1"/>
    <col min="11905" max="11905" width="9" style="6" bestFit="1" customWidth="1"/>
    <col min="11906" max="11906" width="7.85546875" style="6" bestFit="1" customWidth="1"/>
    <col min="11907" max="11907" width="11.7109375" style="6" bestFit="1" customWidth="1"/>
    <col min="11908" max="11908" width="14.28515625" style="6" customWidth="1"/>
    <col min="11909" max="11909" width="11.7109375" style="6" bestFit="1" customWidth="1"/>
    <col min="11910" max="11910" width="14.140625" style="6" bestFit="1" customWidth="1"/>
    <col min="11911" max="11911" width="16.7109375" style="6" customWidth="1"/>
    <col min="11912" max="11912" width="16.5703125" style="6" customWidth="1"/>
    <col min="11913" max="11914" width="7.85546875" style="6" bestFit="1" customWidth="1"/>
    <col min="11915" max="11915" width="8" style="6" bestFit="1" customWidth="1"/>
    <col min="11916" max="11917" width="7.85546875" style="6" bestFit="1" customWidth="1"/>
    <col min="11918" max="11918" width="9.7109375" style="6" customWidth="1"/>
    <col min="11919" max="11919" width="12.85546875" style="6" customWidth="1"/>
    <col min="11920" max="12156" width="9.140625" style="6"/>
    <col min="12157" max="12157" width="9" style="6" bestFit="1" customWidth="1"/>
    <col min="12158" max="12158" width="9.85546875" style="6" bestFit="1" customWidth="1"/>
    <col min="12159" max="12159" width="9.140625" style="6" bestFit="1" customWidth="1"/>
    <col min="12160" max="12160" width="16" style="6" bestFit="1" customWidth="1"/>
    <col min="12161" max="12161" width="9" style="6" bestFit="1" customWidth="1"/>
    <col min="12162" max="12162" width="7.85546875" style="6" bestFit="1" customWidth="1"/>
    <col min="12163" max="12163" width="11.7109375" style="6" bestFit="1" customWidth="1"/>
    <col min="12164" max="12164" width="14.28515625" style="6" customWidth="1"/>
    <col min="12165" max="12165" width="11.7109375" style="6" bestFit="1" customWidth="1"/>
    <col min="12166" max="12166" width="14.140625" style="6" bestFit="1" customWidth="1"/>
    <col min="12167" max="12167" width="16.7109375" style="6" customWidth="1"/>
    <col min="12168" max="12168" width="16.5703125" style="6" customWidth="1"/>
    <col min="12169" max="12170" width="7.85546875" style="6" bestFit="1" customWidth="1"/>
    <col min="12171" max="12171" width="8" style="6" bestFit="1" customWidth="1"/>
    <col min="12172" max="12173" width="7.85546875" style="6" bestFit="1" customWidth="1"/>
    <col min="12174" max="12174" width="9.7109375" style="6" customWidth="1"/>
    <col min="12175" max="12175" width="12.85546875" style="6" customWidth="1"/>
    <col min="12176" max="12412" width="9.140625" style="6"/>
    <col min="12413" max="12413" width="9" style="6" bestFit="1" customWidth="1"/>
    <col min="12414" max="12414" width="9.85546875" style="6" bestFit="1" customWidth="1"/>
    <col min="12415" max="12415" width="9.140625" style="6" bestFit="1" customWidth="1"/>
    <col min="12416" max="12416" width="16" style="6" bestFit="1" customWidth="1"/>
    <col min="12417" max="12417" width="9" style="6" bestFit="1" customWidth="1"/>
    <col min="12418" max="12418" width="7.85546875" style="6" bestFit="1" customWidth="1"/>
    <col min="12419" max="12419" width="11.7109375" style="6" bestFit="1" customWidth="1"/>
    <col min="12420" max="12420" width="14.28515625" style="6" customWidth="1"/>
    <col min="12421" max="12421" width="11.7109375" style="6" bestFit="1" customWidth="1"/>
    <col min="12422" max="12422" width="14.140625" style="6" bestFit="1" customWidth="1"/>
    <col min="12423" max="12423" width="16.7109375" style="6" customWidth="1"/>
    <col min="12424" max="12424" width="16.5703125" style="6" customWidth="1"/>
    <col min="12425" max="12426" width="7.85546875" style="6" bestFit="1" customWidth="1"/>
    <col min="12427" max="12427" width="8" style="6" bestFit="1" customWidth="1"/>
    <col min="12428" max="12429" width="7.85546875" style="6" bestFit="1" customWidth="1"/>
    <col min="12430" max="12430" width="9.7109375" style="6" customWidth="1"/>
    <col min="12431" max="12431" width="12.85546875" style="6" customWidth="1"/>
    <col min="12432" max="12668" width="9.140625" style="6"/>
    <col min="12669" max="12669" width="9" style="6" bestFit="1" customWidth="1"/>
    <col min="12670" max="12670" width="9.85546875" style="6" bestFit="1" customWidth="1"/>
    <col min="12671" max="12671" width="9.140625" style="6" bestFit="1" customWidth="1"/>
    <col min="12672" max="12672" width="16" style="6" bestFit="1" customWidth="1"/>
    <col min="12673" max="12673" width="9" style="6" bestFit="1" customWidth="1"/>
    <col min="12674" max="12674" width="7.85546875" style="6" bestFit="1" customWidth="1"/>
    <col min="12675" max="12675" width="11.7109375" style="6" bestFit="1" customWidth="1"/>
    <col min="12676" max="12676" width="14.28515625" style="6" customWidth="1"/>
    <col min="12677" max="12677" width="11.7109375" style="6" bestFit="1" customWidth="1"/>
    <col min="12678" max="12678" width="14.140625" style="6" bestFit="1" customWidth="1"/>
    <col min="12679" max="12679" width="16.7109375" style="6" customWidth="1"/>
    <col min="12680" max="12680" width="16.5703125" style="6" customWidth="1"/>
    <col min="12681" max="12682" width="7.85546875" style="6" bestFit="1" customWidth="1"/>
    <col min="12683" max="12683" width="8" style="6" bestFit="1" customWidth="1"/>
    <col min="12684" max="12685" width="7.85546875" style="6" bestFit="1" customWidth="1"/>
    <col min="12686" max="12686" width="9.7109375" style="6" customWidth="1"/>
    <col min="12687" max="12687" width="12.85546875" style="6" customWidth="1"/>
    <col min="12688" max="12924" width="9.140625" style="6"/>
    <col min="12925" max="12925" width="9" style="6" bestFit="1" customWidth="1"/>
    <col min="12926" max="12926" width="9.85546875" style="6" bestFit="1" customWidth="1"/>
    <col min="12927" max="12927" width="9.140625" style="6" bestFit="1" customWidth="1"/>
    <col min="12928" max="12928" width="16" style="6" bestFit="1" customWidth="1"/>
    <col min="12929" max="12929" width="9" style="6" bestFit="1" customWidth="1"/>
    <col min="12930" max="12930" width="7.85546875" style="6" bestFit="1" customWidth="1"/>
    <col min="12931" max="12931" width="11.7109375" style="6" bestFit="1" customWidth="1"/>
    <col min="12932" max="12932" width="14.28515625" style="6" customWidth="1"/>
    <col min="12933" max="12933" width="11.7109375" style="6" bestFit="1" customWidth="1"/>
    <col min="12934" max="12934" width="14.140625" style="6" bestFit="1" customWidth="1"/>
    <col min="12935" max="12935" width="16.7109375" style="6" customWidth="1"/>
    <col min="12936" max="12936" width="16.5703125" style="6" customWidth="1"/>
    <col min="12937" max="12938" width="7.85546875" style="6" bestFit="1" customWidth="1"/>
    <col min="12939" max="12939" width="8" style="6" bestFit="1" customWidth="1"/>
    <col min="12940" max="12941" width="7.85546875" style="6" bestFit="1" customWidth="1"/>
    <col min="12942" max="12942" width="9.7109375" style="6" customWidth="1"/>
    <col min="12943" max="12943" width="12.85546875" style="6" customWidth="1"/>
    <col min="12944" max="13180" width="9.140625" style="6"/>
    <col min="13181" max="13181" width="9" style="6" bestFit="1" customWidth="1"/>
    <col min="13182" max="13182" width="9.85546875" style="6" bestFit="1" customWidth="1"/>
    <col min="13183" max="13183" width="9.140625" style="6" bestFit="1" customWidth="1"/>
    <col min="13184" max="13184" width="16" style="6" bestFit="1" customWidth="1"/>
    <col min="13185" max="13185" width="9" style="6" bestFit="1" customWidth="1"/>
    <col min="13186" max="13186" width="7.85546875" style="6" bestFit="1" customWidth="1"/>
    <col min="13187" max="13187" width="11.7109375" style="6" bestFit="1" customWidth="1"/>
    <col min="13188" max="13188" width="14.28515625" style="6" customWidth="1"/>
    <col min="13189" max="13189" width="11.7109375" style="6" bestFit="1" customWidth="1"/>
    <col min="13190" max="13190" width="14.140625" style="6" bestFit="1" customWidth="1"/>
    <col min="13191" max="13191" width="16.7109375" style="6" customWidth="1"/>
    <col min="13192" max="13192" width="16.5703125" style="6" customWidth="1"/>
    <col min="13193" max="13194" width="7.85546875" style="6" bestFit="1" customWidth="1"/>
    <col min="13195" max="13195" width="8" style="6" bestFit="1" customWidth="1"/>
    <col min="13196" max="13197" width="7.85546875" style="6" bestFit="1" customWidth="1"/>
    <col min="13198" max="13198" width="9.7109375" style="6" customWidth="1"/>
    <col min="13199" max="13199" width="12.85546875" style="6" customWidth="1"/>
    <col min="13200" max="13436" width="9.140625" style="6"/>
    <col min="13437" max="13437" width="9" style="6" bestFit="1" customWidth="1"/>
    <col min="13438" max="13438" width="9.85546875" style="6" bestFit="1" customWidth="1"/>
    <col min="13439" max="13439" width="9.140625" style="6" bestFit="1" customWidth="1"/>
    <col min="13440" max="13440" width="16" style="6" bestFit="1" customWidth="1"/>
    <col min="13441" max="13441" width="9" style="6" bestFit="1" customWidth="1"/>
    <col min="13442" max="13442" width="7.85546875" style="6" bestFit="1" customWidth="1"/>
    <col min="13443" max="13443" width="11.7109375" style="6" bestFit="1" customWidth="1"/>
    <col min="13444" max="13444" width="14.28515625" style="6" customWidth="1"/>
    <col min="13445" max="13445" width="11.7109375" style="6" bestFit="1" customWidth="1"/>
    <col min="13446" max="13446" width="14.140625" style="6" bestFit="1" customWidth="1"/>
    <col min="13447" max="13447" width="16.7109375" style="6" customWidth="1"/>
    <col min="13448" max="13448" width="16.5703125" style="6" customWidth="1"/>
    <col min="13449" max="13450" width="7.85546875" style="6" bestFit="1" customWidth="1"/>
    <col min="13451" max="13451" width="8" style="6" bestFit="1" customWidth="1"/>
    <col min="13452" max="13453" width="7.85546875" style="6" bestFit="1" customWidth="1"/>
    <col min="13454" max="13454" width="9.7109375" style="6" customWidth="1"/>
    <col min="13455" max="13455" width="12.85546875" style="6" customWidth="1"/>
    <col min="13456" max="13692" width="9.140625" style="6"/>
    <col min="13693" max="13693" width="9" style="6" bestFit="1" customWidth="1"/>
    <col min="13694" max="13694" width="9.85546875" style="6" bestFit="1" customWidth="1"/>
    <col min="13695" max="13695" width="9.140625" style="6" bestFit="1" customWidth="1"/>
    <col min="13696" max="13696" width="16" style="6" bestFit="1" customWidth="1"/>
    <col min="13697" max="13697" width="9" style="6" bestFit="1" customWidth="1"/>
    <col min="13698" max="13698" width="7.85546875" style="6" bestFit="1" customWidth="1"/>
    <col min="13699" max="13699" width="11.7109375" style="6" bestFit="1" customWidth="1"/>
    <col min="13700" max="13700" width="14.28515625" style="6" customWidth="1"/>
    <col min="13701" max="13701" width="11.7109375" style="6" bestFit="1" customWidth="1"/>
    <col min="13702" max="13702" width="14.140625" style="6" bestFit="1" customWidth="1"/>
    <col min="13703" max="13703" width="16.7109375" style="6" customWidth="1"/>
    <col min="13704" max="13704" width="16.5703125" style="6" customWidth="1"/>
    <col min="13705" max="13706" width="7.85546875" style="6" bestFit="1" customWidth="1"/>
    <col min="13707" max="13707" width="8" style="6" bestFit="1" customWidth="1"/>
    <col min="13708" max="13709" width="7.85546875" style="6" bestFit="1" customWidth="1"/>
    <col min="13710" max="13710" width="9.7109375" style="6" customWidth="1"/>
    <col min="13711" max="13711" width="12.85546875" style="6" customWidth="1"/>
    <col min="13712" max="13948" width="9.140625" style="6"/>
    <col min="13949" max="13949" width="9" style="6" bestFit="1" customWidth="1"/>
    <col min="13950" max="13950" width="9.85546875" style="6" bestFit="1" customWidth="1"/>
    <col min="13951" max="13951" width="9.140625" style="6" bestFit="1" customWidth="1"/>
    <col min="13952" max="13952" width="16" style="6" bestFit="1" customWidth="1"/>
    <col min="13953" max="13953" width="9" style="6" bestFit="1" customWidth="1"/>
    <col min="13954" max="13954" width="7.85546875" style="6" bestFit="1" customWidth="1"/>
    <col min="13955" max="13955" width="11.7109375" style="6" bestFit="1" customWidth="1"/>
    <col min="13956" max="13956" width="14.28515625" style="6" customWidth="1"/>
    <col min="13957" max="13957" width="11.7109375" style="6" bestFit="1" customWidth="1"/>
    <col min="13958" max="13958" width="14.140625" style="6" bestFit="1" customWidth="1"/>
    <col min="13959" max="13959" width="16.7109375" style="6" customWidth="1"/>
    <col min="13960" max="13960" width="16.5703125" style="6" customWidth="1"/>
    <col min="13961" max="13962" width="7.85546875" style="6" bestFit="1" customWidth="1"/>
    <col min="13963" max="13963" width="8" style="6" bestFit="1" customWidth="1"/>
    <col min="13964" max="13965" width="7.85546875" style="6" bestFit="1" customWidth="1"/>
    <col min="13966" max="13966" width="9.7109375" style="6" customWidth="1"/>
    <col min="13967" max="13967" width="12.85546875" style="6" customWidth="1"/>
    <col min="13968" max="14204" width="9.140625" style="6"/>
    <col min="14205" max="14205" width="9" style="6" bestFit="1" customWidth="1"/>
    <col min="14206" max="14206" width="9.85546875" style="6" bestFit="1" customWidth="1"/>
    <col min="14207" max="14207" width="9.140625" style="6" bestFit="1" customWidth="1"/>
    <col min="14208" max="14208" width="16" style="6" bestFit="1" customWidth="1"/>
    <col min="14209" max="14209" width="9" style="6" bestFit="1" customWidth="1"/>
    <col min="14210" max="14210" width="7.85546875" style="6" bestFit="1" customWidth="1"/>
    <col min="14211" max="14211" width="11.7109375" style="6" bestFit="1" customWidth="1"/>
    <col min="14212" max="14212" width="14.28515625" style="6" customWidth="1"/>
    <col min="14213" max="14213" width="11.7109375" style="6" bestFit="1" customWidth="1"/>
    <col min="14214" max="14214" width="14.140625" style="6" bestFit="1" customWidth="1"/>
    <col min="14215" max="14215" width="16.7109375" style="6" customWidth="1"/>
    <col min="14216" max="14216" width="16.5703125" style="6" customWidth="1"/>
    <col min="14217" max="14218" width="7.85546875" style="6" bestFit="1" customWidth="1"/>
    <col min="14219" max="14219" width="8" style="6" bestFit="1" customWidth="1"/>
    <col min="14220" max="14221" width="7.85546875" style="6" bestFit="1" customWidth="1"/>
    <col min="14222" max="14222" width="9.7109375" style="6" customWidth="1"/>
    <col min="14223" max="14223" width="12.85546875" style="6" customWidth="1"/>
    <col min="14224" max="14460" width="9.140625" style="6"/>
    <col min="14461" max="14461" width="9" style="6" bestFit="1" customWidth="1"/>
    <col min="14462" max="14462" width="9.85546875" style="6" bestFit="1" customWidth="1"/>
    <col min="14463" max="14463" width="9.140625" style="6" bestFit="1" customWidth="1"/>
    <col min="14464" max="14464" width="16" style="6" bestFit="1" customWidth="1"/>
    <col min="14465" max="14465" width="9" style="6" bestFit="1" customWidth="1"/>
    <col min="14466" max="14466" width="7.85546875" style="6" bestFit="1" customWidth="1"/>
    <col min="14467" max="14467" width="11.7109375" style="6" bestFit="1" customWidth="1"/>
    <col min="14468" max="14468" width="14.28515625" style="6" customWidth="1"/>
    <col min="14469" max="14469" width="11.7109375" style="6" bestFit="1" customWidth="1"/>
    <col min="14470" max="14470" width="14.140625" style="6" bestFit="1" customWidth="1"/>
    <col min="14471" max="14471" width="16.7109375" style="6" customWidth="1"/>
    <col min="14472" max="14472" width="16.5703125" style="6" customWidth="1"/>
    <col min="14473" max="14474" width="7.85546875" style="6" bestFit="1" customWidth="1"/>
    <col min="14475" max="14475" width="8" style="6" bestFit="1" customWidth="1"/>
    <col min="14476" max="14477" width="7.85546875" style="6" bestFit="1" customWidth="1"/>
    <col min="14478" max="14478" width="9.7109375" style="6" customWidth="1"/>
    <col min="14479" max="14479" width="12.85546875" style="6" customWidth="1"/>
    <col min="14480" max="14716" width="9.140625" style="6"/>
    <col min="14717" max="14717" width="9" style="6" bestFit="1" customWidth="1"/>
    <col min="14718" max="14718" width="9.85546875" style="6" bestFit="1" customWidth="1"/>
    <col min="14719" max="14719" width="9.140625" style="6" bestFit="1" customWidth="1"/>
    <col min="14720" max="14720" width="16" style="6" bestFit="1" customWidth="1"/>
    <col min="14721" max="14721" width="9" style="6" bestFit="1" customWidth="1"/>
    <col min="14722" max="14722" width="7.85546875" style="6" bestFit="1" customWidth="1"/>
    <col min="14723" max="14723" width="11.7109375" style="6" bestFit="1" customWidth="1"/>
    <col min="14724" max="14724" width="14.28515625" style="6" customWidth="1"/>
    <col min="14725" max="14725" width="11.7109375" style="6" bestFit="1" customWidth="1"/>
    <col min="14726" max="14726" width="14.140625" style="6" bestFit="1" customWidth="1"/>
    <col min="14727" max="14727" width="16.7109375" style="6" customWidth="1"/>
    <col min="14728" max="14728" width="16.5703125" style="6" customWidth="1"/>
    <col min="14729" max="14730" width="7.85546875" style="6" bestFit="1" customWidth="1"/>
    <col min="14731" max="14731" width="8" style="6" bestFit="1" customWidth="1"/>
    <col min="14732" max="14733" width="7.85546875" style="6" bestFit="1" customWidth="1"/>
    <col min="14734" max="14734" width="9.7109375" style="6" customWidth="1"/>
    <col min="14735" max="14735" width="12.85546875" style="6" customWidth="1"/>
    <col min="14736" max="14972" width="9.140625" style="6"/>
    <col min="14973" max="14973" width="9" style="6" bestFit="1" customWidth="1"/>
    <col min="14974" max="14974" width="9.85546875" style="6" bestFit="1" customWidth="1"/>
    <col min="14975" max="14975" width="9.140625" style="6" bestFit="1" customWidth="1"/>
    <col min="14976" max="14976" width="16" style="6" bestFit="1" customWidth="1"/>
    <col min="14977" max="14977" width="9" style="6" bestFit="1" customWidth="1"/>
    <col min="14978" max="14978" width="7.85546875" style="6" bestFit="1" customWidth="1"/>
    <col min="14979" max="14979" width="11.7109375" style="6" bestFit="1" customWidth="1"/>
    <col min="14980" max="14980" width="14.28515625" style="6" customWidth="1"/>
    <col min="14981" max="14981" width="11.7109375" style="6" bestFit="1" customWidth="1"/>
    <col min="14982" max="14982" width="14.140625" style="6" bestFit="1" customWidth="1"/>
    <col min="14983" max="14983" width="16.7109375" style="6" customWidth="1"/>
    <col min="14984" max="14984" width="16.5703125" style="6" customWidth="1"/>
    <col min="14985" max="14986" width="7.85546875" style="6" bestFit="1" customWidth="1"/>
    <col min="14987" max="14987" width="8" style="6" bestFit="1" customWidth="1"/>
    <col min="14988" max="14989" width="7.85546875" style="6" bestFit="1" customWidth="1"/>
    <col min="14990" max="14990" width="9.7109375" style="6" customWidth="1"/>
    <col min="14991" max="14991" width="12.85546875" style="6" customWidth="1"/>
    <col min="14992" max="15228" width="9.140625" style="6"/>
    <col min="15229" max="15229" width="9" style="6" bestFit="1" customWidth="1"/>
    <col min="15230" max="15230" width="9.85546875" style="6" bestFit="1" customWidth="1"/>
    <col min="15231" max="15231" width="9.140625" style="6" bestFit="1" customWidth="1"/>
    <col min="15232" max="15232" width="16" style="6" bestFit="1" customWidth="1"/>
    <col min="15233" max="15233" width="9" style="6" bestFit="1" customWidth="1"/>
    <col min="15234" max="15234" width="7.85546875" style="6" bestFit="1" customWidth="1"/>
    <col min="15235" max="15235" width="11.7109375" style="6" bestFit="1" customWidth="1"/>
    <col min="15236" max="15236" width="14.28515625" style="6" customWidth="1"/>
    <col min="15237" max="15237" width="11.7109375" style="6" bestFit="1" customWidth="1"/>
    <col min="15238" max="15238" width="14.140625" style="6" bestFit="1" customWidth="1"/>
    <col min="15239" max="15239" width="16.7109375" style="6" customWidth="1"/>
    <col min="15240" max="15240" width="16.5703125" style="6" customWidth="1"/>
    <col min="15241" max="15242" width="7.85546875" style="6" bestFit="1" customWidth="1"/>
    <col min="15243" max="15243" width="8" style="6" bestFit="1" customWidth="1"/>
    <col min="15244" max="15245" width="7.85546875" style="6" bestFit="1" customWidth="1"/>
    <col min="15246" max="15246" width="9.7109375" style="6" customWidth="1"/>
    <col min="15247" max="15247" width="12.85546875" style="6" customWidth="1"/>
    <col min="15248" max="15484" width="9.140625" style="6"/>
    <col min="15485" max="15485" width="9" style="6" bestFit="1" customWidth="1"/>
    <col min="15486" max="15486" width="9.85546875" style="6" bestFit="1" customWidth="1"/>
    <col min="15487" max="15487" width="9.140625" style="6" bestFit="1" customWidth="1"/>
    <col min="15488" max="15488" width="16" style="6" bestFit="1" customWidth="1"/>
    <col min="15489" max="15489" width="9" style="6" bestFit="1" customWidth="1"/>
    <col min="15490" max="15490" width="7.85546875" style="6" bestFit="1" customWidth="1"/>
    <col min="15491" max="15491" width="11.7109375" style="6" bestFit="1" customWidth="1"/>
    <col min="15492" max="15492" width="14.28515625" style="6" customWidth="1"/>
    <col min="15493" max="15493" width="11.7109375" style="6" bestFit="1" customWidth="1"/>
    <col min="15494" max="15494" width="14.140625" style="6" bestFit="1" customWidth="1"/>
    <col min="15495" max="15495" width="16.7109375" style="6" customWidth="1"/>
    <col min="15496" max="15496" width="16.5703125" style="6" customWidth="1"/>
    <col min="15497" max="15498" width="7.85546875" style="6" bestFit="1" customWidth="1"/>
    <col min="15499" max="15499" width="8" style="6" bestFit="1" customWidth="1"/>
    <col min="15500" max="15501" width="7.85546875" style="6" bestFit="1" customWidth="1"/>
    <col min="15502" max="15502" width="9.7109375" style="6" customWidth="1"/>
    <col min="15503" max="15503" width="12.85546875" style="6" customWidth="1"/>
    <col min="15504" max="15740" width="9.140625" style="6"/>
    <col min="15741" max="15741" width="9" style="6" bestFit="1" customWidth="1"/>
    <col min="15742" max="15742" width="9.85546875" style="6" bestFit="1" customWidth="1"/>
    <col min="15743" max="15743" width="9.140625" style="6" bestFit="1" customWidth="1"/>
    <col min="15744" max="15744" width="16" style="6" bestFit="1" customWidth="1"/>
    <col min="15745" max="15745" width="9" style="6" bestFit="1" customWidth="1"/>
    <col min="15746" max="15746" width="7.85546875" style="6" bestFit="1" customWidth="1"/>
    <col min="15747" max="15747" width="11.7109375" style="6" bestFit="1" customWidth="1"/>
    <col min="15748" max="15748" width="14.28515625" style="6" customWidth="1"/>
    <col min="15749" max="15749" width="11.7109375" style="6" bestFit="1" customWidth="1"/>
    <col min="15750" max="15750" width="14.140625" style="6" bestFit="1" customWidth="1"/>
    <col min="15751" max="15751" width="16.7109375" style="6" customWidth="1"/>
    <col min="15752" max="15752" width="16.5703125" style="6" customWidth="1"/>
    <col min="15753" max="15754" width="7.85546875" style="6" bestFit="1" customWidth="1"/>
    <col min="15755" max="15755" width="8" style="6" bestFit="1" customWidth="1"/>
    <col min="15756" max="15757" width="7.85546875" style="6" bestFit="1" customWidth="1"/>
    <col min="15758" max="15758" width="9.7109375" style="6" customWidth="1"/>
    <col min="15759" max="15759" width="12.85546875" style="6" customWidth="1"/>
    <col min="15760" max="15996" width="9.140625" style="6"/>
    <col min="15997" max="15997" width="9" style="6" bestFit="1" customWidth="1"/>
    <col min="15998" max="15998" width="9.85546875" style="6" bestFit="1" customWidth="1"/>
    <col min="15999" max="15999" width="9.140625" style="6" bestFit="1" customWidth="1"/>
    <col min="16000" max="16000" width="16" style="6" bestFit="1" customWidth="1"/>
    <col min="16001" max="16001" width="9" style="6" bestFit="1" customWidth="1"/>
    <col min="16002" max="16002" width="7.85546875" style="6" bestFit="1" customWidth="1"/>
    <col min="16003" max="16003" width="11.7109375" style="6" bestFit="1" customWidth="1"/>
    <col min="16004" max="16004" width="14.28515625" style="6" customWidth="1"/>
    <col min="16005" max="16005" width="11.7109375" style="6" bestFit="1" customWidth="1"/>
    <col min="16006" max="16006" width="14.140625" style="6" bestFit="1" customWidth="1"/>
    <col min="16007" max="16007" width="16.7109375" style="6" customWidth="1"/>
    <col min="16008" max="16008" width="16.5703125" style="6" customWidth="1"/>
    <col min="16009" max="16010" width="7.85546875" style="6" bestFit="1" customWidth="1"/>
    <col min="16011" max="16011" width="8" style="6" bestFit="1" customWidth="1"/>
    <col min="16012" max="16013" width="7.85546875" style="6" bestFit="1" customWidth="1"/>
    <col min="16014" max="16014" width="9.7109375" style="6" customWidth="1"/>
    <col min="16015" max="16015" width="12.85546875" style="6" customWidth="1"/>
    <col min="16016" max="16384" width="9.140625" style="6"/>
  </cols>
  <sheetData>
    <row r="1" spans="1:3" s="3" customFormat="1">
      <c r="A1" s="31" t="s">
        <v>59</v>
      </c>
      <c r="B1" s="22" t="s">
        <v>5</v>
      </c>
      <c r="C1" s="36" t="s">
        <v>84</v>
      </c>
    </row>
    <row r="2" spans="1:3" s="2" customFormat="1">
      <c r="A2" s="7">
        <v>14264</v>
      </c>
      <c r="B2" s="10">
        <v>36168</v>
      </c>
      <c r="C2" s="5">
        <v>15</v>
      </c>
    </row>
    <row r="3" spans="1:3" s="2" customFormat="1">
      <c r="A3" s="7">
        <v>12326</v>
      </c>
      <c r="B3" s="10">
        <v>36171</v>
      </c>
      <c r="C3" s="5">
        <v>244</v>
      </c>
    </row>
    <row r="4" spans="1:3" s="3" customFormat="1">
      <c r="A4" s="8">
        <v>12392</v>
      </c>
      <c r="B4" s="10">
        <v>36171</v>
      </c>
      <c r="C4" s="5">
        <v>60</v>
      </c>
    </row>
    <row r="5" spans="1:3" s="3" customFormat="1">
      <c r="A5" s="7">
        <v>13468</v>
      </c>
      <c r="B5" s="12">
        <v>36171</v>
      </c>
      <c r="C5" s="5">
        <v>980</v>
      </c>
    </row>
    <row r="6" spans="1:3" s="3" customFormat="1">
      <c r="A6" s="7">
        <v>12480</v>
      </c>
      <c r="B6" s="12">
        <v>36171</v>
      </c>
      <c r="C6" s="5">
        <v>233</v>
      </c>
    </row>
    <row r="7" spans="1:3" s="3" customFormat="1">
      <c r="A7" s="7">
        <v>13638</v>
      </c>
      <c r="B7" s="12">
        <v>36171</v>
      </c>
      <c r="C7" s="5">
        <v>750</v>
      </c>
    </row>
    <row r="8" spans="1:3" s="3" customFormat="1">
      <c r="A8" s="7">
        <v>13639</v>
      </c>
      <c r="B8" s="12">
        <v>36171</v>
      </c>
      <c r="C8" s="5">
        <v>750</v>
      </c>
    </row>
    <row r="9" spans="1:3" s="3" customFormat="1">
      <c r="A9" s="7">
        <v>13804</v>
      </c>
      <c r="B9" s="12">
        <v>36175</v>
      </c>
      <c r="C9" s="5">
        <v>1890</v>
      </c>
    </row>
    <row r="10" spans="1:3" s="3" customFormat="1">
      <c r="A10" s="7">
        <v>13835</v>
      </c>
      <c r="B10" s="12">
        <v>36175</v>
      </c>
      <c r="C10" s="5">
        <v>180</v>
      </c>
    </row>
    <row r="11" spans="1:3" s="3" customFormat="1">
      <c r="A11" s="8">
        <v>13930</v>
      </c>
      <c r="B11" s="10">
        <v>36175</v>
      </c>
      <c r="C11" s="5">
        <v>1050</v>
      </c>
    </row>
    <row r="12" spans="1:3" s="3" customFormat="1">
      <c r="A12" s="8">
        <v>13931</v>
      </c>
      <c r="B12" s="10">
        <v>36175</v>
      </c>
      <c r="C12" s="5">
        <v>510</v>
      </c>
    </row>
    <row r="13" spans="1:3" s="2" customFormat="1">
      <c r="A13" s="8">
        <v>13932</v>
      </c>
      <c r="B13" s="10">
        <v>36175</v>
      </c>
      <c r="C13" s="5">
        <v>1340</v>
      </c>
    </row>
    <row r="14" spans="1:3" s="2" customFormat="1">
      <c r="A14" s="7">
        <v>14030</v>
      </c>
      <c r="B14" s="10">
        <v>36175</v>
      </c>
      <c r="C14" s="5">
        <v>180</v>
      </c>
    </row>
    <row r="15" spans="1:3" s="2" customFormat="1">
      <c r="A15" s="7">
        <v>14067</v>
      </c>
      <c r="B15" s="12">
        <v>36175</v>
      </c>
      <c r="C15" s="5">
        <v>420</v>
      </c>
    </row>
    <row r="16" spans="1:3" s="2" customFormat="1">
      <c r="A16" s="8">
        <v>14164</v>
      </c>
      <c r="B16" s="10">
        <v>36175</v>
      </c>
      <c r="C16" s="5">
        <v>130</v>
      </c>
    </row>
    <row r="17" spans="1:4" s="2" customFormat="1">
      <c r="A17" s="7">
        <v>14201</v>
      </c>
      <c r="B17" s="12">
        <v>36175</v>
      </c>
      <c r="C17" s="5">
        <v>3330</v>
      </c>
    </row>
    <row r="18" spans="1:4" s="3" customFormat="1">
      <c r="A18" s="7">
        <v>14250</v>
      </c>
      <c r="B18" s="10">
        <v>36175</v>
      </c>
      <c r="C18" s="5">
        <v>130</v>
      </c>
    </row>
    <row r="19" spans="1:4" s="2" customFormat="1">
      <c r="A19" s="7">
        <v>14251</v>
      </c>
      <c r="B19" s="10">
        <v>36175</v>
      </c>
      <c r="C19" s="5">
        <v>130</v>
      </c>
    </row>
    <row r="20" spans="1:4" s="2" customFormat="1">
      <c r="A20" s="7">
        <v>14252</v>
      </c>
      <c r="B20" s="10">
        <v>36175</v>
      </c>
      <c r="C20" s="5">
        <v>130</v>
      </c>
    </row>
    <row r="21" spans="1:4" s="2" customFormat="1">
      <c r="A21" s="8">
        <v>14297</v>
      </c>
      <c r="B21" s="10">
        <v>36175</v>
      </c>
      <c r="C21" s="5">
        <v>180</v>
      </c>
    </row>
    <row r="22" spans="1:4" s="2" customFormat="1">
      <c r="A22" s="7">
        <v>14103</v>
      </c>
      <c r="B22" s="12">
        <v>36178</v>
      </c>
      <c r="C22" s="5">
        <v>130</v>
      </c>
    </row>
    <row r="23" spans="1:4" s="2" customFormat="1">
      <c r="A23" s="26">
        <v>14003</v>
      </c>
      <c r="B23" s="10">
        <v>36181</v>
      </c>
      <c r="C23" s="5">
        <v>1340</v>
      </c>
    </row>
    <row r="24" spans="1:4" s="2" customFormat="1">
      <c r="A24" s="47"/>
      <c r="B24" s="49"/>
      <c r="C24" s="50">
        <f>SUM(C2:C23)</f>
        <v>14102</v>
      </c>
      <c r="D24" s="72" t="s">
        <v>130</v>
      </c>
    </row>
    <row r="25" spans="1:4" s="3" customFormat="1">
      <c r="A25" s="7">
        <v>13884</v>
      </c>
      <c r="B25" s="12">
        <v>36195</v>
      </c>
      <c r="C25" s="5">
        <v>420</v>
      </c>
    </row>
    <row r="26" spans="1:4" s="3" customFormat="1">
      <c r="A26" s="7">
        <v>13956</v>
      </c>
      <c r="B26" s="12">
        <v>36201</v>
      </c>
      <c r="C26" s="5">
        <v>15555</v>
      </c>
    </row>
    <row r="27" spans="1:4" s="3" customFormat="1">
      <c r="A27" s="47"/>
      <c r="B27" s="49"/>
      <c r="C27" s="50">
        <f>SUM(C25:C26)</f>
        <v>15975</v>
      </c>
    </row>
    <row r="28" spans="1:4" s="3" customFormat="1">
      <c r="A28" s="8">
        <v>13945</v>
      </c>
      <c r="B28" s="10">
        <v>36276</v>
      </c>
      <c r="C28" s="5">
        <v>1340</v>
      </c>
    </row>
    <row r="29" spans="1:4" s="3" customFormat="1">
      <c r="A29" s="7">
        <v>13670</v>
      </c>
      <c r="B29" s="12">
        <v>36279</v>
      </c>
      <c r="C29" s="5">
        <v>250</v>
      </c>
    </row>
    <row r="30" spans="1:4" s="3" customFormat="1">
      <c r="A30" s="47"/>
      <c r="B30" s="49"/>
      <c r="C30" s="50">
        <f>SUM(C28:C29)</f>
        <v>1590</v>
      </c>
    </row>
    <row r="31" spans="1:4" s="3" customFormat="1">
      <c r="A31" s="7">
        <v>14227</v>
      </c>
      <c r="B31" s="12">
        <v>36292</v>
      </c>
      <c r="C31" s="5">
        <v>15</v>
      </c>
    </row>
    <row r="32" spans="1:4" s="3" customFormat="1">
      <c r="A32" s="47"/>
      <c r="B32" s="49"/>
      <c r="C32" s="50"/>
    </row>
    <row r="33" spans="1:3" s="2" customFormat="1">
      <c r="A33" s="8">
        <v>14157</v>
      </c>
      <c r="B33" s="10">
        <v>36322</v>
      </c>
      <c r="C33" s="5">
        <v>60</v>
      </c>
    </row>
    <row r="34" spans="1:3" s="2" customFormat="1">
      <c r="A34" s="8">
        <v>14161</v>
      </c>
      <c r="B34" s="10">
        <v>36322</v>
      </c>
      <c r="C34" s="5">
        <v>40</v>
      </c>
    </row>
    <row r="35" spans="1:3" s="2" customFormat="1">
      <c r="A35" s="47"/>
      <c r="B35" s="49"/>
      <c r="C35" s="50">
        <f>SUM(C33:C34)</f>
        <v>100</v>
      </c>
    </row>
    <row r="36" spans="1:3" s="2" customFormat="1">
      <c r="A36" s="8">
        <v>14182</v>
      </c>
      <c r="B36" s="10">
        <v>36350</v>
      </c>
      <c r="C36" s="5">
        <v>40</v>
      </c>
    </row>
    <row r="37" spans="1:3" s="2" customFormat="1">
      <c r="A37" s="7">
        <v>14142</v>
      </c>
      <c r="B37" s="12">
        <v>36356</v>
      </c>
      <c r="C37" s="5">
        <v>350</v>
      </c>
    </row>
    <row r="38" spans="1:3" s="2" customFormat="1">
      <c r="A38" s="7">
        <v>14243</v>
      </c>
      <c r="B38" s="10">
        <v>36364</v>
      </c>
      <c r="C38" s="5">
        <v>1050</v>
      </c>
    </row>
    <row r="39" spans="1:3" s="2" customFormat="1">
      <c r="A39" s="7">
        <v>14244</v>
      </c>
      <c r="B39" s="10">
        <v>36364</v>
      </c>
      <c r="C39" s="5">
        <v>610</v>
      </c>
    </row>
    <row r="40" spans="1:3" s="2" customFormat="1">
      <c r="A40" s="47"/>
      <c r="B40" s="49"/>
      <c r="C40" s="50">
        <f>SUM(C36:C39)</f>
        <v>2050</v>
      </c>
    </row>
    <row r="41" spans="1:3" s="2" customFormat="1">
      <c r="A41" s="7">
        <v>13619</v>
      </c>
      <c r="B41" s="12">
        <v>36374</v>
      </c>
      <c r="C41" s="5">
        <v>15</v>
      </c>
    </row>
    <row r="42" spans="1:3" s="2" customFormat="1">
      <c r="A42" s="7">
        <v>13620</v>
      </c>
      <c r="B42" s="12">
        <v>36374</v>
      </c>
      <c r="C42" s="5">
        <v>15</v>
      </c>
    </row>
    <row r="43" spans="1:3" s="2" customFormat="1">
      <c r="A43" s="7">
        <v>14058</v>
      </c>
      <c r="B43" s="12">
        <v>36374</v>
      </c>
      <c r="C43" s="5">
        <v>15</v>
      </c>
    </row>
    <row r="44" spans="1:3" s="2" customFormat="1">
      <c r="A44" s="7">
        <v>14083</v>
      </c>
      <c r="B44" s="12">
        <v>36374</v>
      </c>
      <c r="C44" s="5">
        <v>15</v>
      </c>
    </row>
    <row r="45" spans="1:3" s="2" customFormat="1">
      <c r="A45" s="7">
        <v>14206</v>
      </c>
      <c r="B45" s="12">
        <v>36374</v>
      </c>
      <c r="C45" s="5">
        <v>15</v>
      </c>
    </row>
    <row r="46" spans="1:3" s="2" customFormat="1">
      <c r="A46" s="7">
        <v>14207</v>
      </c>
      <c r="B46" s="12">
        <v>36374</v>
      </c>
      <c r="C46" s="5">
        <v>15</v>
      </c>
    </row>
    <row r="47" spans="1:3" s="2" customFormat="1">
      <c r="A47" s="7">
        <v>14212</v>
      </c>
      <c r="B47" s="12">
        <v>36374</v>
      </c>
      <c r="C47" s="5">
        <v>15</v>
      </c>
    </row>
    <row r="48" spans="1:3" s="3" customFormat="1">
      <c r="A48" s="7">
        <v>14233</v>
      </c>
      <c r="B48" s="12">
        <v>36374</v>
      </c>
      <c r="C48" s="5">
        <v>610</v>
      </c>
    </row>
    <row r="49" spans="1:3" s="2" customFormat="1">
      <c r="A49" s="7">
        <v>14238</v>
      </c>
      <c r="B49" s="12">
        <v>36374</v>
      </c>
      <c r="C49" s="5">
        <v>250</v>
      </c>
    </row>
    <row r="50" spans="1:3" s="2" customFormat="1">
      <c r="A50" s="7">
        <v>14241</v>
      </c>
      <c r="B50" s="10">
        <v>36374</v>
      </c>
      <c r="C50" s="5">
        <v>130</v>
      </c>
    </row>
    <row r="51" spans="1:3" s="2" customFormat="1">
      <c r="A51" s="7">
        <v>14242</v>
      </c>
      <c r="B51" s="10">
        <v>36374</v>
      </c>
      <c r="C51" s="5">
        <v>15</v>
      </c>
    </row>
    <row r="52" spans="1:3">
      <c r="A52" s="7">
        <v>14245</v>
      </c>
      <c r="B52" s="10">
        <v>36374</v>
      </c>
      <c r="C52" s="5">
        <v>510</v>
      </c>
    </row>
    <row r="53" spans="1:3">
      <c r="A53" s="7">
        <v>14254</v>
      </c>
      <c r="B53" s="10">
        <v>36374</v>
      </c>
      <c r="C53" s="5">
        <v>233</v>
      </c>
    </row>
    <row r="54" spans="1:3">
      <c r="A54" s="7">
        <v>14255</v>
      </c>
      <c r="B54" s="10">
        <v>36374</v>
      </c>
      <c r="C54" s="5">
        <v>610</v>
      </c>
    </row>
    <row r="55" spans="1:3">
      <c r="A55" s="7">
        <v>14258</v>
      </c>
      <c r="B55" s="10">
        <v>36374</v>
      </c>
      <c r="C55" s="5">
        <v>15</v>
      </c>
    </row>
    <row r="56" spans="1:3">
      <c r="A56" s="7">
        <v>14261</v>
      </c>
      <c r="B56" s="12">
        <v>36374</v>
      </c>
      <c r="C56" s="5">
        <v>180</v>
      </c>
    </row>
    <row r="57" spans="1:3">
      <c r="A57" s="8">
        <v>14266</v>
      </c>
      <c r="B57" s="10">
        <v>36374</v>
      </c>
      <c r="C57" s="5">
        <v>2990</v>
      </c>
    </row>
    <row r="58" spans="1:3">
      <c r="A58" s="8">
        <v>14273</v>
      </c>
      <c r="B58" s="10">
        <v>36374</v>
      </c>
      <c r="C58" s="5">
        <v>750</v>
      </c>
    </row>
    <row r="59" spans="1:3">
      <c r="A59" s="8">
        <v>14274</v>
      </c>
      <c r="B59" s="10">
        <v>36374</v>
      </c>
      <c r="C59" s="5">
        <v>1200</v>
      </c>
    </row>
    <row r="60" spans="1:3">
      <c r="A60" s="8">
        <v>14275</v>
      </c>
      <c r="B60" s="10">
        <v>36374</v>
      </c>
      <c r="C60" s="5">
        <v>1500</v>
      </c>
    </row>
    <row r="61" spans="1:3">
      <c r="A61" s="8">
        <v>14296</v>
      </c>
      <c r="B61" s="10">
        <v>36374</v>
      </c>
      <c r="C61" s="5">
        <v>510</v>
      </c>
    </row>
    <row r="62" spans="1:3">
      <c r="A62" s="7">
        <v>14253</v>
      </c>
      <c r="B62" s="10">
        <v>36381</v>
      </c>
      <c r="C62" s="5">
        <v>15</v>
      </c>
    </row>
    <row r="63" spans="1:3">
      <c r="A63" s="7">
        <v>14265</v>
      </c>
      <c r="B63" s="10">
        <v>36386</v>
      </c>
      <c r="C63" s="5">
        <v>30</v>
      </c>
    </row>
    <row r="64" spans="1:3">
      <c r="A64" s="7">
        <v>13617</v>
      </c>
      <c r="B64" s="12">
        <v>36392</v>
      </c>
      <c r="C64" s="5">
        <v>15</v>
      </c>
    </row>
    <row r="65" spans="1:3">
      <c r="A65" s="7">
        <v>14023</v>
      </c>
      <c r="B65" s="12">
        <v>36398</v>
      </c>
      <c r="C65" s="5">
        <v>15</v>
      </c>
    </row>
    <row r="66" spans="1:3">
      <c r="A66" s="8">
        <v>14026</v>
      </c>
      <c r="B66" s="10">
        <v>36398</v>
      </c>
      <c r="C66" s="5">
        <v>15</v>
      </c>
    </row>
    <row r="67" spans="1:3">
      <c r="A67" s="8">
        <v>14027</v>
      </c>
      <c r="B67" s="10">
        <v>36398</v>
      </c>
      <c r="C67" s="5">
        <v>15</v>
      </c>
    </row>
    <row r="68" spans="1:3">
      <c r="A68" s="47"/>
      <c r="B68" s="49"/>
      <c r="C68" s="50">
        <f>SUM(C41:C67)</f>
        <v>9713</v>
      </c>
    </row>
    <row r="69" spans="1:3">
      <c r="A69" s="8">
        <v>14028</v>
      </c>
      <c r="B69" s="10">
        <v>36439</v>
      </c>
      <c r="C69" s="5">
        <v>15</v>
      </c>
    </row>
    <row r="70" spans="1:3">
      <c r="A70" s="8">
        <v>14174</v>
      </c>
      <c r="B70" s="10">
        <v>36446</v>
      </c>
      <c r="C70" s="5">
        <v>130</v>
      </c>
    </row>
    <row r="71" spans="1:3">
      <c r="A71" s="7">
        <v>14012</v>
      </c>
      <c r="B71" s="12">
        <v>36454</v>
      </c>
      <c r="C71" s="5">
        <v>15</v>
      </c>
    </row>
    <row r="72" spans="1:3">
      <c r="A72" s="47"/>
      <c r="B72" s="49"/>
      <c r="C72" s="55">
        <f>SUM(C69:C71)</f>
        <v>160</v>
      </c>
    </row>
    <row r="74" spans="1:3" ht="15.75">
      <c r="A74" s="42"/>
      <c r="B74" s="42"/>
      <c r="C74" s="45">
        <f>C24+C25+C30+C31+C35+C40+C68+C72</f>
        <v>28150</v>
      </c>
    </row>
    <row r="75" spans="1:3">
      <c r="A75" s="21"/>
    </row>
  </sheetData>
  <sortState ref="A2:C57">
    <sortCondition ref="B6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K35" sqref="K35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7.28515625" style="3" customWidth="1"/>
    <col min="12" max="12" width="41" style="2" bestFit="1" customWidth="1"/>
    <col min="13" max="13" width="63.57031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85</v>
      </c>
      <c r="L1" s="14" t="s">
        <v>10</v>
      </c>
      <c r="M1" s="14" t="s">
        <v>11</v>
      </c>
    </row>
    <row r="2" spans="1:13" s="3" customFormat="1">
      <c r="A2" s="7"/>
      <c r="B2" s="15"/>
      <c r="C2" s="7"/>
      <c r="D2" s="7"/>
      <c r="E2" s="5"/>
      <c r="F2" s="41"/>
      <c r="G2" s="7"/>
      <c r="H2" s="7"/>
      <c r="I2" s="5"/>
      <c r="J2" s="5"/>
      <c r="K2" s="7"/>
      <c r="L2" s="5"/>
      <c r="M2" s="5"/>
    </row>
    <row r="3" spans="1:13" s="3" customFormat="1">
      <c r="A3" s="7"/>
      <c r="B3" s="15"/>
      <c r="C3" s="7"/>
      <c r="D3" s="7"/>
      <c r="E3" s="5"/>
      <c r="F3" s="41"/>
      <c r="G3" s="7"/>
      <c r="H3" s="7"/>
      <c r="I3" s="5"/>
      <c r="J3" s="5"/>
      <c r="K3" s="7"/>
      <c r="L3" s="5"/>
      <c r="M3" s="5"/>
    </row>
    <row r="4" spans="1:13" s="3" customFormat="1">
      <c r="A4" s="7">
        <v>13250</v>
      </c>
      <c r="B4" s="15">
        <v>35462</v>
      </c>
      <c r="C4" s="7" t="s">
        <v>1</v>
      </c>
      <c r="D4" s="7">
        <v>7400000</v>
      </c>
      <c r="E4" s="5">
        <f t="shared" ref="E4" si="0">D4/340.75</f>
        <v>21716.801173881144</v>
      </c>
      <c r="F4" s="12">
        <v>36609</v>
      </c>
      <c r="G4" s="7"/>
      <c r="H4" s="7"/>
      <c r="I4" s="81">
        <v>174.76</v>
      </c>
      <c r="J4" s="5"/>
      <c r="K4" s="7">
        <v>1475</v>
      </c>
      <c r="L4" s="5"/>
      <c r="M4" s="5"/>
    </row>
    <row r="5" spans="1:13" s="3" customFormat="1">
      <c r="A5" s="7">
        <v>13737</v>
      </c>
      <c r="B5" s="15">
        <v>35714</v>
      </c>
      <c r="C5" s="7" t="s">
        <v>1</v>
      </c>
      <c r="D5" s="7">
        <v>5951614</v>
      </c>
      <c r="E5" s="5">
        <f t="shared" ref="E5" si="1">D5/340.75</f>
        <v>17466.21863536317</v>
      </c>
      <c r="F5" s="41">
        <v>36778</v>
      </c>
      <c r="G5" s="7">
        <v>350</v>
      </c>
      <c r="H5" s="52">
        <v>61</v>
      </c>
      <c r="I5" s="5"/>
      <c r="J5" s="5">
        <v>1050</v>
      </c>
      <c r="K5" s="7">
        <v>8180</v>
      </c>
      <c r="L5" s="5"/>
      <c r="M5" s="5"/>
    </row>
    <row r="6" spans="1:13" s="3" customFormat="1">
      <c r="A6" s="7">
        <v>13765</v>
      </c>
      <c r="B6" s="15">
        <v>35724</v>
      </c>
      <c r="C6" s="7" t="s">
        <v>2</v>
      </c>
      <c r="D6" s="7">
        <v>1</v>
      </c>
      <c r="E6" s="4">
        <f t="shared" ref="E6:E11" si="2">D6/340.75</f>
        <v>2.93470286133529E-3</v>
      </c>
      <c r="F6" s="41">
        <v>36872</v>
      </c>
      <c r="G6" s="7">
        <v>378</v>
      </c>
      <c r="H6" s="7">
        <v>8</v>
      </c>
      <c r="I6" s="5"/>
      <c r="J6" s="5">
        <v>20</v>
      </c>
      <c r="K6" s="7">
        <v>150</v>
      </c>
      <c r="L6" s="5"/>
      <c r="M6" s="5"/>
    </row>
    <row r="7" spans="1:13" s="3" customFormat="1">
      <c r="A7" s="7">
        <v>13794</v>
      </c>
      <c r="B7" s="15">
        <v>35737</v>
      </c>
      <c r="C7" s="7" t="s">
        <v>2</v>
      </c>
      <c r="D7" s="7">
        <v>1</v>
      </c>
      <c r="E7" s="5">
        <f t="shared" si="2"/>
        <v>2.93470286133529E-3</v>
      </c>
      <c r="F7" s="41">
        <v>36872</v>
      </c>
      <c r="G7" s="7">
        <v>378</v>
      </c>
      <c r="H7" s="7">
        <v>9</v>
      </c>
      <c r="I7" s="5"/>
      <c r="J7" s="5">
        <v>20</v>
      </c>
      <c r="K7" s="7">
        <v>162</v>
      </c>
      <c r="L7" s="5"/>
      <c r="M7" s="5"/>
    </row>
    <row r="8" spans="1:13" s="2" customFormat="1">
      <c r="A8" s="8">
        <v>13914</v>
      </c>
      <c r="B8" s="16">
        <v>35793</v>
      </c>
      <c r="C8" s="8" t="s">
        <v>71</v>
      </c>
      <c r="D8" s="8">
        <v>4700000</v>
      </c>
      <c r="E8" s="4">
        <f t="shared" si="2"/>
        <v>13793.103448275862</v>
      </c>
      <c r="F8" s="12">
        <v>36797</v>
      </c>
      <c r="G8" s="8">
        <v>350</v>
      </c>
      <c r="H8" s="8" t="s">
        <v>72</v>
      </c>
      <c r="I8" s="19">
        <v>371.75</v>
      </c>
      <c r="J8" s="44"/>
      <c r="K8" s="7">
        <v>2896</v>
      </c>
      <c r="L8" s="4"/>
      <c r="M8" s="4" t="s">
        <v>75</v>
      </c>
    </row>
    <row r="9" spans="1:13" s="2" customFormat="1">
      <c r="A9" s="7">
        <v>13915</v>
      </c>
      <c r="B9" s="15">
        <v>35793</v>
      </c>
      <c r="C9" s="7" t="s">
        <v>1</v>
      </c>
      <c r="D9" s="7">
        <v>6900000</v>
      </c>
      <c r="E9" s="5">
        <f t="shared" si="2"/>
        <v>20249.449743213499</v>
      </c>
      <c r="F9" s="12">
        <v>36797</v>
      </c>
      <c r="G9" s="7"/>
      <c r="H9" s="7"/>
      <c r="I9" s="19"/>
      <c r="J9" s="5">
        <v>999</v>
      </c>
      <c r="K9" s="7">
        <v>7782</v>
      </c>
      <c r="L9" s="4"/>
      <c r="M9" s="4"/>
    </row>
    <row r="10" spans="1:13" s="2" customFormat="1">
      <c r="A10" s="8">
        <v>13919</v>
      </c>
      <c r="B10" s="16">
        <v>35795</v>
      </c>
      <c r="C10" s="8" t="s">
        <v>34</v>
      </c>
      <c r="D10" s="8">
        <v>1</v>
      </c>
      <c r="E10" s="4">
        <f t="shared" si="2"/>
        <v>2.93470286133529E-3</v>
      </c>
      <c r="F10" s="12">
        <v>36556</v>
      </c>
      <c r="G10" s="8">
        <v>344</v>
      </c>
      <c r="H10" s="79">
        <v>40</v>
      </c>
      <c r="I10" s="5"/>
      <c r="J10" s="5">
        <v>15</v>
      </c>
      <c r="K10" s="7">
        <v>130</v>
      </c>
      <c r="L10" s="4"/>
      <c r="M10" s="4"/>
    </row>
    <row r="11" spans="1:13" s="2" customFormat="1">
      <c r="A11" s="7">
        <v>13987</v>
      </c>
      <c r="B11" s="15">
        <v>35846</v>
      </c>
      <c r="C11" s="7" t="s">
        <v>1</v>
      </c>
      <c r="D11" s="7">
        <v>3260000</v>
      </c>
      <c r="E11" s="5">
        <f t="shared" si="2"/>
        <v>9567.1313279530441</v>
      </c>
      <c r="F11" s="10">
        <v>36797</v>
      </c>
      <c r="G11" s="8">
        <v>350</v>
      </c>
      <c r="H11" s="52">
        <v>44</v>
      </c>
      <c r="I11" s="5"/>
      <c r="J11" s="5">
        <v>550</v>
      </c>
      <c r="K11" s="7">
        <v>4285</v>
      </c>
      <c r="L11" s="4"/>
      <c r="M11" s="4"/>
    </row>
    <row r="12" spans="1:13" s="2" customFormat="1">
      <c r="A12" s="8">
        <v>14007</v>
      </c>
      <c r="B12" s="16">
        <v>35858</v>
      </c>
      <c r="C12" s="8" t="s">
        <v>2</v>
      </c>
      <c r="D12" s="8">
        <v>1</v>
      </c>
      <c r="E12" s="4">
        <f t="shared" ref="E12:E13" si="3">D12/340.75</f>
        <v>2.93470286133529E-3</v>
      </c>
      <c r="F12" s="12">
        <v>36552</v>
      </c>
      <c r="G12" s="7">
        <v>344</v>
      </c>
      <c r="H12" s="79">
        <v>36</v>
      </c>
      <c r="I12" s="4"/>
      <c r="J12" s="5">
        <v>15</v>
      </c>
      <c r="K12" s="7">
        <v>130</v>
      </c>
      <c r="L12" s="4"/>
      <c r="M12" s="4"/>
    </row>
    <row r="13" spans="1:13" s="2" customFormat="1">
      <c r="A13" s="7">
        <v>14008</v>
      </c>
      <c r="B13" s="15">
        <v>35858</v>
      </c>
      <c r="C13" s="7" t="s">
        <v>79</v>
      </c>
      <c r="D13" s="7">
        <v>1</v>
      </c>
      <c r="E13" s="5">
        <f t="shared" si="3"/>
        <v>2.93470286133529E-3</v>
      </c>
      <c r="F13" s="12">
        <v>36552</v>
      </c>
      <c r="G13" s="7">
        <v>344</v>
      </c>
      <c r="H13" s="79">
        <v>37</v>
      </c>
      <c r="I13" s="5"/>
      <c r="J13" s="5">
        <v>15</v>
      </c>
      <c r="K13" s="7">
        <v>130</v>
      </c>
      <c r="L13" s="4"/>
      <c r="M13" s="4"/>
    </row>
    <row r="14" spans="1:13">
      <c r="I14" s="11">
        <f>SUM(I2:I13)</f>
        <v>546.51</v>
      </c>
      <c r="J14" s="11">
        <f>SUM(J2:J13)</f>
        <v>2684</v>
      </c>
      <c r="K14" s="70">
        <f>SUM(K2:K13)</f>
        <v>25320</v>
      </c>
    </row>
    <row r="16" spans="1:13" ht="15.75">
      <c r="A16" s="42"/>
      <c r="B16" s="42"/>
      <c r="C16" s="42"/>
      <c r="D16" s="42"/>
      <c r="E16" s="42"/>
      <c r="F16" s="42"/>
      <c r="G16" s="42"/>
      <c r="H16" s="42"/>
      <c r="I16" s="46" t="s">
        <v>78</v>
      </c>
      <c r="J16" s="45">
        <f>I14+J14</f>
        <v>3230.51</v>
      </c>
    </row>
    <row r="17" spans="1:11" ht="18">
      <c r="A17" s="21"/>
      <c r="B17" s="18"/>
      <c r="C17" s="21"/>
      <c r="D17" s="21"/>
      <c r="E17" s="21"/>
      <c r="K17" s="53"/>
    </row>
    <row r="21" spans="1:11">
      <c r="H21" s="80">
        <f>H10+H12+H13</f>
        <v>113</v>
      </c>
      <c r="I21" s="82">
        <v>174.76</v>
      </c>
    </row>
    <row r="23" spans="1:11">
      <c r="I23" s="83">
        <f>H5+H11+I8</f>
        <v>476.75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K2" sqref="K2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8" style="3" customWidth="1"/>
    <col min="12" max="12" width="41" style="2" bestFit="1" customWidth="1"/>
    <col min="13" max="13" width="9.140625" style="6"/>
    <col min="14" max="14" width="10.28515625" style="6" bestFit="1" customWidth="1"/>
    <col min="15" max="134" width="9.140625" style="6"/>
    <col min="135" max="135" width="9" style="6" bestFit="1" customWidth="1"/>
    <col min="136" max="136" width="9.85546875" style="6" bestFit="1" customWidth="1"/>
    <col min="137" max="137" width="9.140625" style="6" bestFit="1" customWidth="1"/>
    <col min="138" max="138" width="16" style="6" bestFit="1" customWidth="1"/>
    <col min="139" max="139" width="9" style="6" bestFit="1" customWidth="1"/>
    <col min="140" max="140" width="7.85546875" style="6" bestFit="1" customWidth="1"/>
    <col min="141" max="141" width="11.7109375" style="6" bestFit="1" customWidth="1"/>
    <col min="142" max="142" width="14.28515625" style="6" customWidth="1"/>
    <col min="143" max="143" width="11.7109375" style="6" bestFit="1" customWidth="1"/>
    <col min="144" max="144" width="14.140625" style="6" bestFit="1" customWidth="1"/>
    <col min="145" max="145" width="16.7109375" style="6" customWidth="1"/>
    <col min="146" max="146" width="16.5703125" style="6" customWidth="1"/>
    <col min="147" max="148" width="7.85546875" style="6" bestFit="1" customWidth="1"/>
    <col min="149" max="149" width="8" style="6" bestFit="1" customWidth="1"/>
    <col min="150" max="151" width="7.85546875" style="6" bestFit="1" customWidth="1"/>
    <col min="152" max="152" width="9.7109375" style="6" customWidth="1"/>
    <col min="153" max="153" width="12.85546875" style="6" customWidth="1"/>
    <col min="154" max="390" width="9.140625" style="6"/>
    <col min="391" max="391" width="9" style="6" bestFit="1" customWidth="1"/>
    <col min="392" max="392" width="9.85546875" style="6" bestFit="1" customWidth="1"/>
    <col min="393" max="393" width="9.140625" style="6" bestFit="1" customWidth="1"/>
    <col min="394" max="394" width="16" style="6" bestFit="1" customWidth="1"/>
    <col min="395" max="395" width="9" style="6" bestFit="1" customWidth="1"/>
    <col min="396" max="396" width="7.85546875" style="6" bestFit="1" customWidth="1"/>
    <col min="397" max="397" width="11.7109375" style="6" bestFit="1" customWidth="1"/>
    <col min="398" max="398" width="14.28515625" style="6" customWidth="1"/>
    <col min="399" max="399" width="11.7109375" style="6" bestFit="1" customWidth="1"/>
    <col min="400" max="400" width="14.140625" style="6" bestFit="1" customWidth="1"/>
    <col min="401" max="401" width="16.7109375" style="6" customWidth="1"/>
    <col min="402" max="402" width="16.5703125" style="6" customWidth="1"/>
    <col min="403" max="404" width="7.85546875" style="6" bestFit="1" customWidth="1"/>
    <col min="405" max="405" width="8" style="6" bestFit="1" customWidth="1"/>
    <col min="406" max="407" width="7.85546875" style="6" bestFit="1" customWidth="1"/>
    <col min="408" max="408" width="9.7109375" style="6" customWidth="1"/>
    <col min="409" max="409" width="12.85546875" style="6" customWidth="1"/>
    <col min="410" max="646" width="9.140625" style="6"/>
    <col min="647" max="647" width="9" style="6" bestFit="1" customWidth="1"/>
    <col min="648" max="648" width="9.85546875" style="6" bestFit="1" customWidth="1"/>
    <col min="649" max="649" width="9.140625" style="6" bestFit="1" customWidth="1"/>
    <col min="650" max="650" width="16" style="6" bestFit="1" customWidth="1"/>
    <col min="651" max="651" width="9" style="6" bestFit="1" customWidth="1"/>
    <col min="652" max="652" width="7.85546875" style="6" bestFit="1" customWidth="1"/>
    <col min="653" max="653" width="11.7109375" style="6" bestFit="1" customWidth="1"/>
    <col min="654" max="654" width="14.28515625" style="6" customWidth="1"/>
    <col min="655" max="655" width="11.7109375" style="6" bestFit="1" customWidth="1"/>
    <col min="656" max="656" width="14.140625" style="6" bestFit="1" customWidth="1"/>
    <col min="657" max="657" width="16.7109375" style="6" customWidth="1"/>
    <col min="658" max="658" width="16.5703125" style="6" customWidth="1"/>
    <col min="659" max="660" width="7.85546875" style="6" bestFit="1" customWidth="1"/>
    <col min="661" max="661" width="8" style="6" bestFit="1" customWidth="1"/>
    <col min="662" max="663" width="7.85546875" style="6" bestFit="1" customWidth="1"/>
    <col min="664" max="664" width="9.7109375" style="6" customWidth="1"/>
    <col min="665" max="665" width="12.85546875" style="6" customWidth="1"/>
    <col min="666" max="902" width="9.140625" style="6"/>
    <col min="903" max="903" width="9" style="6" bestFit="1" customWidth="1"/>
    <col min="904" max="904" width="9.85546875" style="6" bestFit="1" customWidth="1"/>
    <col min="905" max="905" width="9.140625" style="6" bestFit="1" customWidth="1"/>
    <col min="906" max="906" width="16" style="6" bestFit="1" customWidth="1"/>
    <col min="907" max="907" width="9" style="6" bestFit="1" customWidth="1"/>
    <col min="908" max="908" width="7.85546875" style="6" bestFit="1" customWidth="1"/>
    <col min="909" max="909" width="11.7109375" style="6" bestFit="1" customWidth="1"/>
    <col min="910" max="910" width="14.28515625" style="6" customWidth="1"/>
    <col min="911" max="911" width="11.7109375" style="6" bestFit="1" customWidth="1"/>
    <col min="912" max="912" width="14.140625" style="6" bestFit="1" customWidth="1"/>
    <col min="913" max="913" width="16.7109375" style="6" customWidth="1"/>
    <col min="914" max="914" width="16.5703125" style="6" customWidth="1"/>
    <col min="915" max="916" width="7.85546875" style="6" bestFit="1" customWidth="1"/>
    <col min="917" max="917" width="8" style="6" bestFit="1" customWidth="1"/>
    <col min="918" max="919" width="7.85546875" style="6" bestFit="1" customWidth="1"/>
    <col min="920" max="920" width="9.7109375" style="6" customWidth="1"/>
    <col min="921" max="921" width="12.85546875" style="6" customWidth="1"/>
    <col min="922" max="1158" width="9.140625" style="6"/>
    <col min="1159" max="1159" width="9" style="6" bestFit="1" customWidth="1"/>
    <col min="1160" max="1160" width="9.85546875" style="6" bestFit="1" customWidth="1"/>
    <col min="1161" max="1161" width="9.140625" style="6" bestFit="1" customWidth="1"/>
    <col min="1162" max="1162" width="16" style="6" bestFit="1" customWidth="1"/>
    <col min="1163" max="1163" width="9" style="6" bestFit="1" customWidth="1"/>
    <col min="1164" max="1164" width="7.85546875" style="6" bestFit="1" customWidth="1"/>
    <col min="1165" max="1165" width="11.7109375" style="6" bestFit="1" customWidth="1"/>
    <col min="1166" max="1166" width="14.28515625" style="6" customWidth="1"/>
    <col min="1167" max="1167" width="11.7109375" style="6" bestFit="1" customWidth="1"/>
    <col min="1168" max="1168" width="14.140625" style="6" bestFit="1" customWidth="1"/>
    <col min="1169" max="1169" width="16.7109375" style="6" customWidth="1"/>
    <col min="1170" max="1170" width="16.5703125" style="6" customWidth="1"/>
    <col min="1171" max="1172" width="7.85546875" style="6" bestFit="1" customWidth="1"/>
    <col min="1173" max="1173" width="8" style="6" bestFit="1" customWidth="1"/>
    <col min="1174" max="1175" width="7.85546875" style="6" bestFit="1" customWidth="1"/>
    <col min="1176" max="1176" width="9.7109375" style="6" customWidth="1"/>
    <col min="1177" max="1177" width="12.85546875" style="6" customWidth="1"/>
    <col min="1178" max="1414" width="9.140625" style="6"/>
    <col min="1415" max="1415" width="9" style="6" bestFit="1" customWidth="1"/>
    <col min="1416" max="1416" width="9.85546875" style="6" bestFit="1" customWidth="1"/>
    <col min="1417" max="1417" width="9.140625" style="6" bestFit="1" customWidth="1"/>
    <col min="1418" max="1418" width="16" style="6" bestFit="1" customWidth="1"/>
    <col min="1419" max="1419" width="9" style="6" bestFit="1" customWidth="1"/>
    <col min="1420" max="1420" width="7.85546875" style="6" bestFit="1" customWidth="1"/>
    <col min="1421" max="1421" width="11.7109375" style="6" bestFit="1" customWidth="1"/>
    <col min="1422" max="1422" width="14.28515625" style="6" customWidth="1"/>
    <col min="1423" max="1423" width="11.7109375" style="6" bestFit="1" customWidth="1"/>
    <col min="1424" max="1424" width="14.140625" style="6" bestFit="1" customWidth="1"/>
    <col min="1425" max="1425" width="16.7109375" style="6" customWidth="1"/>
    <col min="1426" max="1426" width="16.5703125" style="6" customWidth="1"/>
    <col min="1427" max="1428" width="7.85546875" style="6" bestFit="1" customWidth="1"/>
    <col min="1429" max="1429" width="8" style="6" bestFit="1" customWidth="1"/>
    <col min="1430" max="1431" width="7.85546875" style="6" bestFit="1" customWidth="1"/>
    <col min="1432" max="1432" width="9.7109375" style="6" customWidth="1"/>
    <col min="1433" max="1433" width="12.85546875" style="6" customWidth="1"/>
    <col min="1434" max="1670" width="9.140625" style="6"/>
    <col min="1671" max="1671" width="9" style="6" bestFit="1" customWidth="1"/>
    <col min="1672" max="1672" width="9.85546875" style="6" bestFit="1" customWidth="1"/>
    <col min="1673" max="1673" width="9.140625" style="6" bestFit="1" customWidth="1"/>
    <col min="1674" max="1674" width="16" style="6" bestFit="1" customWidth="1"/>
    <col min="1675" max="1675" width="9" style="6" bestFit="1" customWidth="1"/>
    <col min="1676" max="1676" width="7.85546875" style="6" bestFit="1" customWidth="1"/>
    <col min="1677" max="1677" width="11.7109375" style="6" bestFit="1" customWidth="1"/>
    <col min="1678" max="1678" width="14.28515625" style="6" customWidth="1"/>
    <col min="1679" max="1679" width="11.7109375" style="6" bestFit="1" customWidth="1"/>
    <col min="1680" max="1680" width="14.140625" style="6" bestFit="1" customWidth="1"/>
    <col min="1681" max="1681" width="16.7109375" style="6" customWidth="1"/>
    <col min="1682" max="1682" width="16.5703125" style="6" customWidth="1"/>
    <col min="1683" max="1684" width="7.85546875" style="6" bestFit="1" customWidth="1"/>
    <col min="1685" max="1685" width="8" style="6" bestFit="1" customWidth="1"/>
    <col min="1686" max="1687" width="7.85546875" style="6" bestFit="1" customWidth="1"/>
    <col min="1688" max="1688" width="9.7109375" style="6" customWidth="1"/>
    <col min="1689" max="1689" width="12.85546875" style="6" customWidth="1"/>
    <col min="1690" max="1926" width="9.140625" style="6"/>
    <col min="1927" max="1927" width="9" style="6" bestFit="1" customWidth="1"/>
    <col min="1928" max="1928" width="9.85546875" style="6" bestFit="1" customWidth="1"/>
    <col min="1929" max="1929" width="9.140625" style="6" bestFit="1" customWidth="1"/>
    <col min="1930" max="1930" width="16" style="6" bestFit="1" customWidth="1"/>
    <col min="1931" max="1931" width="9" style="6" bestFit="1" customWidth="1"/>
    <col min="1932" max="1932" width="7.85546875" style="6" bestFit="1" customWidth="1"/>
    <col min="1933" max="1933" width="11.7109375" style="6" bestFit="1" customWidth="1"/>
    <col min="1934" max="1934" width="14.28515625" style="6" customWidth="1"/>
    <col min="1935" max="1935" width="11.7109375" style="6" bestFit="1" customWidth="1"/>
    <col min="1936" max="1936" width="14.140625" style="6" bestFit="1" customWidth="1"/>
    <col min="1937" max="1937" width="16.7109375" style="6" customWidth="1"/>
    <col min="1938" max="1938" width="16.5703125" style="6" customWidth="1"/>
    <col min="1939" max="1940" width="7.85546875" style="6" bestFit="1" customWidth="1"/>
    <col min="1941" max="1941" width="8" style="6" bestFit="1" customWidth="1"/>
    <col min="1942" max="1943" width="7.85546875" style="6" bestFit="1" customWidth="1"/>
    <col min="1944" max="1944" width="9.7109375" style="6" customWidth="1"/>
    <col min="1945" max="1945" width="12.85546875" style="6" customWidth="1"/>
    <col min="1946" max="2182" width="9.140625" style="6"/>
    <col min="2183" max="2183" width="9" style="6" bestFit="1" customWidth="1"/>
    <col min="2184" max="2184" width="9.85546875" style="6" bestFit="1" customWidth="1"/>
    <col min="2185" max="2185" width="9.140625" style="6" bestFit="1" customWidth="1"/>
    <col min="2186" max="2186" width="16" style="6" bestFit="1" customWidth="1"/>
    <col min="2187" max="2187" width="9" style="6" bestFit="1" customWidth="1"/>
    <col min="2188" max="2188" width="7.85546875" style="6" bestFit="1" customWidth="1"/>
    <col min="2189" max="2189" width="11.7109375" style="6" bestFit="1" customWidth="1"/>
    <col min="2190" max="2190" width="14.28515625" style="6" customWidth="1"/>
    <col min="2191" max="2191" width="11.7109375" style="6" bestFit="1" customWidth="1"/>
    <col min="2192" max="2192" width="14.140625" style="6" bestFit="1" customWidth="1"/>
    <col min="2193" max="2193" width="16.7109375" style="6" customWidth="1"/>
    <col min="2194" max="2194" width="16.5703125" style="6" customWidth="1"/>
    <col min="2195" max="2196" width="7.85546875" style="6" bestFit="1" customWidth="1"/>
    <col min="2197" max="2197" width="8" style="6" bestFit="1" customWidth="1"/>
    <col min="2198" max="2199" width="7.85546875" style="6" bestFit="1" customWidth="1"/>
    <col min="2200" max="2200" width="9.7109375" style="6" customWidth="1"/>
    <col min="2201" max="2201" width="12.85546875" style="6" customWidth="1"/>
    <col min="2202" max="2438" width="9.140625" style="6"/>
    <col min="2439" max="2439" width="9" style="6" bestFit="1" customWidth="1"/>
    <col min="2440" max="2440" width="9.85546875" style="6" bestFit="1" customWidth="1"/>
    <col min="2441" max="2441" width="9.140625" style="6" bestFit="1" customWidth="1"/>
    <col min="2442" max="2442" width="16" style="6" bestFit="1" customWidth="1"/>
    <col min="2443" max="2443" width="9" style="6" bestFit="1" customWidth="1"/>
    <col min="2444" max="2444" width="7.85546875" style="6" bestFit="1" customWidth="1"/>
    <col min="2445" max="2445" width="11.7109375" style="6" bestFit="1" customWidth="1"/>
    <col min="2446" max="2446" width="14.28515625" style="6" customWidth="1"/>
    <col min="2447" max="2447" width="11.7109375" style="6" bestFit="1" customWidth="1"/>
    <col min="2448" max="2448" width="14.140625" style="6" bestFit="1" customWidth="1"/>
    <col min="2449" max="2449" width="16.7109375" style="6" customWidth="1"/>
    <col min="2450" max="2450" width="16.5703125" style="6" customWidth="1"/>
    <col min="2451" max="2452" width="7.85546875" style="6" bestFit="1" customWidth="1"/>
    <col min="2453" max="2453" width="8" style="6" bestFit="1" customWidth="1"/>
    <col min="2454" max="2455" width="7.85546875" style="6" bestFit="1" customWidth="1"/>
    <col min="2456" max="2456" width="9.7109375" style="6" customWidth="1"/>
    <col min="2457" max="2457" width="12.85546875" style="6" customWidth="1"/>
    <col min="2458" max="2694" width="9.140625" style="6"/>
    <col min="2695" max="2695" width="9" style="6" bestFit="1" customWidth="1"/>
    <col min="2696" max="2696" width="9.85546875" style="6" bestFit="1" customWidth="1"/>
    <col min="2697" max="2697" width="9.140625" style="6" bestFit="1" customWidth="1"/>
    <col min="2698" max="2698" width="16" style="6" bestFit="1" customWidth="1"/>
    <col min="2699" max="2699" width="9" style="6" bestFit="1" customWidth="1"/>
    <col min="2700" max="2700" width="7.85546875" style="6" bestFit="1" customWidth="1"/>
    <col min="2701" max="2701" width="11.7109375" style="6" bestFit="1" customWidth="1"/>
    <col min="2702" max="2702" width="14.28515625" style="6" customWidth="1"/>
    <col min="2703" max="2703" width="11.7109375" style="6" bestFit="1" customWidth="1"/>
    <col min="2704" max="2704" width="14.140625" style="6" bestFit="1" customWidth="1"/>
    <col min="2705" max="2705" width="16.7109375" style="6" customWidth="1"/>
    <col min="2706" max="2706" width="16.5703125" style="6" customWidth="1"/>
    <col min="2707" max="2708" width="7.85546875" style="6" bestFit="1" customWidth="1"/>
    <col min="2709" max="2709" width="8" style="6" bestFit="1" customWidth="1"/>
    <col min="2710" max="2711" width="7.85546875" style="6" bestFit="1" customWidth="1"/>
    <col min="2712" max="2712" width="9.7109375" style="6" customWidth="1"/>
    <col min="2713" max="2713" width="12.85546875" style="6" customWidth="1"/>
    <col min="2714" max="2950" width="9.140625" style="6"/>
    <col min="2951" max="2951" width="9" style="6" bestFit="1" customWidth="1"/>
    <col min="2952" max="2952" width="9.85546875" style="6" bestFit="1" customWidth="1"/>
    <col min="2953" max="2953" width="9.140625" style="6" bestFit="1" customWidth="1"/>
    <col min="2954" max="2954" width="16" style="6" bestFit="1" customWidth="1"/>
    <col min="2955" max="2955" width="9" style="6" bestFit="1" customWidth="1"/>
    <col min="2956" max="2956" width="7.85546875" style="6" bestFit="1" customWidth="1"/>
    <col min="2957" max="2957" width="11.7109375" style="6" bestFit="1" customWidth="1"/>
    <col min="2958" max="2958" width="14.28515625" style="6" customWidth="1"/>
    <col min="2959" max="2959" width="11.7109375" style="6" bestFit="1" customWidth="1"/>
    <col min="2960" max="2960" width="14.140625" style="6" bestFit="1" customWidth="1"/>
    <col min="2961" max="2961" width="16.7109375" style="6" customWidth="1"/>
    <col min="2962" max="2962" width="16.5703125" style="6" customWidth="1"/>
    <col min="2963" max="2964" width="7.85546875" style="6" bestFit="1" customWidth="1"/>
    <col min="2965" max="2965" width="8" style="6" bestFit="1" customWidth="1"/>
    <col min="2966" max="2967" width="7.85546875" style="6" bestFit="1" customWidth="1"/>
    <col min="2968" max="2968" width="9.7109375" style="6" customWidth="1"/>
    <col min="2969" max="2969" width="12.85546875" style="6" customWidth="1"/>
    <col min="2970" max="3206" width="9.140625" style="6"/>
    <col min="3207" max="3207" width="9" style="6" bestFit="1" customWidth="1"/>
    <col min="3208" max="3208" width="9.85546875" style="6" bestFit="1" customWidth="1"/>
    <col min="3209" max="3209" width="9.140625" style="6" bestFit="1" customWidth="1"/>
    <col min="3210" max="3210" width="16" style="6" bestFit="1" customWidth="1"/>
    <col min="3211" max="3211" width="9" style="6" bestFit="1" customWidth="1"/>
    <col min="3212" max="3212" width="7.85546875" style="6" bestFit="1" customWidth="1"/>
    <col min="3213" max="3213" width="11.7109375" style="6" bestFit="1" customWidth="1"/>
    <col min="3214" max="3214" width="14.28515625" style="6" customWidth="1"/>
    <col min="3215" max="3215" width="11.7109375" style="6" bestFit="1" customWidth="1"/>
    <col min="3216" max="3216" width="14.140625" style="6" bestFit="1" customWidth="1"/>
    <col min="3217" max="3217" width="16.7109375" style="6" customWidth="1"/>
    <col min="3218" max="3218" width="16.5703125" style="6" customWidth="1"/>
    <col min="3219" max="3220" width="7.85546875" style="6" bestFit="1" customWidth="1"/>
    <col min="3221" max="3221" width="8" style="6" bestFit="1" customWidth="1"/>
    <col min="3222" max="3223" width="7.85546875" style="6" bestFit="1" customWidth="1"/>
    <col min="3224" max="3224" width="9.7109375" style="6" customWidth="1"/>
    <col min="3225" max="3225" width="12.85546875" style="6" customWidth="1"/>
    <col min="3226" max="3462" width="9.140625" style="6"/>
    <col min="3463" max="3463" width="9" style="6" bestFit="1" customWidth="1"/>
    <col min="3464" max="3464" width="9.85546875" style="6" bestFit="1" customWidth="1"/>
    <col min="3465" max="3465" width="9.140625" style="6" bestFit="1" customWidth="1"/>
    <col min="3466" max="3466" width="16" style="6" bestFit="1" customWidth="1"/>
    <col min="3467" max="3467" width="9" style="6" bestFit="1" customWidth="1"/>
    <col min="3468" max="3468" width="7.85546875" style="6" bestFit="1" customWidth="1"/>
    <col min="3469" max="3469" width="11.7109375" style="6" bestFit="1" customWidth="1"/>
    <col min="3470" max="3470" width="14.28515625" style="6" customWidth="1"/>
    <col min="3471" max="3471" width="11.7109375" style="6" bestFit="1" customWidth="1"/>
    <col min="3472" max="3472" width="14.140625" style="6" bestFit="1" customWidth="1"/>
    <col min="3473" max="3473" width="16.7109375" style="6" customWidth="1"/>
    <col min="3474" max="3474" width="16.5703125" style="6" customWidth="1"/>
    <col min="3475" max="3476" width="7.85546875" style="6" bestFit="1" customWidth="1"/>
    <col min="3477" max="3477" width="8" style="6" bestFit="1" customWidth="1"/>
    <col min="3478" max="3479" width="7.85546875" style="6" bestFit="1" customWidth="1"/>
    <col min="3480" max="3480" width="9.7109375" style="6" customWidth="1"/>
    <col min="3481" max="3481" width="12.85546875" style="6" customWidth="1"/>
    <col min="3482" max="3718" width="9.140625" style="6"/>
    <col min="3719" max="3719" width="9" style="6" bestFit="1" customWidth="1"/>
    <col min="3720" max="3720" width="9.85546875" style="6" bestFit="1" customWidth="1"/>
    <col min="3721" max="3721" width="9.140625" style="6" bestFit="1" customWidth="1"/>
    <col min="3722" max="3722" width="16" style="6" bestFit="1" customWidth="1"/>
    <col min="3723" max="3723" width="9" style="6" bestFit="1" customWidth="1"/>
    <col min="3724" max="3724" width="7.85546875" style="6" bestFit="1" customWidth="1"/>
    <col min="3725" max="3725" width="11.7109375" style="6" bestFit="1" customWidth="1"/>
    <col min="3726" max="3726" width="14.28515625" style="6" customWidth="1"/>
    <col min="3727" max="3727" width="11.7109375" style="6" bestFit="1" customWidth="1"/>
    <col min="3728" max="3728" width="14.140625" style="6" bestFit="1" customWidth="1"/>
    <col min="3729" max="3729" width="16.7109375" style="6" customWidth="1"/>
    <col min="3730" max="3730" width="16.5703125" style="6" customWidth="1"/>
    <col min="3731" max="3732" width="7.85546875" style="6" bestFit="1" customWidth="1"/>
    <col min="3733" max="3733" width="8" style="6" bestFit="1" customWidth="1"/>
    <col min="3734" max="3735" width="7.85546875" style="6" bestFit="1" customWidth="1"/>
    <col min="3736" max="3736" width="9.7109375" style="6" customWidth="1"/>
    <col min="3737" max="3737" width="12.85546875" style="6" customWidth="1"/>
    <col min="3738" max="3974" width="9.140625" style="6"/>
    <col min="3975" max="3975" width="9" style="6" bestFit="1" customWidth="1"/>
    <col min="3976" max="3976" width="9.85546875" style="6" bestFit="1" customWidth="1"/>
    <col min="3977" max="3977" width="9.140625" style="6" bestFit="1" customWidth="1"/>
    <col min="3978" max="3978" width="16" style="6" bestFit="1" customWidth="1"/>
    <col min="3979" max="3979" width="9" style="6" bestFit="1" customWidth="1"/>
    <col min="3980" max="3980" width="7.85546875" style="6" bestFit="1" customWidth="1"/>
    <col min="3981" max="3981" width="11.7109375" style="6" bestFit="1" customWidth="1"/>
    <col min="3982" max="3982" width="14.28515625" style="6" customWidth="1"/>
    <col min="3983" max="3983" width="11.7109375" style="6" bestFit="1" customWidth="1"/>
    <col min="3984" max="3984" width="14.140625" style="6" bestFit="1" customWidth="1"/>
    <col min="3985" max="3985" width="16.7109375" style="6" customWidth="1"/>
    <col min="3986" max="3986" width="16.5703125" style="6" customWidth="1"/>
    <col min="3987" max="3988" width="7.85546875" style="6" bestFit="1" customWidth="1"/>
    <col min="3989" max="3989" width="8" style="6" bestFit="1" customWidth="1"/>
    <col min="3990" max="3991" width="7.85546875" style="6" bestFit="1" customWidth="1"/>
    <col min="3992" max="3992" width="9.7109375" style="6" customWidth="1"/>
    <col min="3993" max="3993" width="12.85546875" style="6" customWidth="1"/>
    <col min="3994" max="4230" width="9.140625" style="6"/>
    <col min="4231" max="4231" width="9" style="6" bestFit="1" customWidth="1"/>
    <col min="4232" max="4232" width="9.85546875" style="6" bestFit="1" customWidth="1"/>
    <col min="4233" max="4233" width="9.140625" style="6" bestFit="1" customWidth="1"/>
    <col min="4234" max="4234" width="16" style="6" bestFit="1" customWidth="1"/>
    <col min="4235" max="4235" width="9" style="6" bestFit="1" customWidth="1"/>
    <col min="4236" max="4236" width="7.85546875" style="6" bestFit="1" customWidth="1"/>
    <col min="4237" max="4237" width="11.7109375" style="6" bestFit="1" customWidth="1"/>
    <col min="4238" max="4238" width="14.28515625" style="6" customWidth="1"/>
    <col min="4239" max="4239" width="11.7109375" style="6" bestFit="1" customWidth="1"/>
    <col min="4240" max="4240" width="14.140625" style="6" bestFit="1" customWidth="1"/>
    <col min="4241" max="4241" width="16.7109375" style="6" customWidth="1"/>
    <col min="4242" max="4242" width="16.5703125" style="6" customWidth="1"/>
    <col min="4243" max="4244" width="7.85546875" style="6" bestFit="1" customWidth="1"/>
    <col min="4245" max="4245" width="8" style="6" bestFit="1" customWidth="1"/>
    <col min="4246" max="4247" width="7.85546875" style="6" bestFit="1" customWidth="1"/>
    <col min="4248" max="4248" width="9.7109375" style="6" customWidth="1"/>
    <col min="4249" max="4249" width="12.85546875" style="6" customWidth="1"/>
    <col min="4250" max="4486" width="9.140625" style="6"/>
    <col min="4487" max="4487" width="9" style="6" bestFit="1" customWidth="1"/>
    <col min="4488" max="4488" width="9.85546875" style="6" bestFit="1" customWidth="1"/>
    <col min="4489" max="4489" width="9.140625" style="6" bestFit="1" customWidth="1"/>
    <col min="4490" max="4490" width="16" style="6" bestFit="1" customWidth="1"/>
    <col min="4491" max="4491" width="9" style="6" bestFit="1" customWidth="1"/>
    <col min="4492" max="4492" width="7.85546875" style="6" bestFit="1" customWidth="1"/>
    <col min="4493" max="4493" width="11.7109375" style="6" bestFit="1" customWidth="1"/>
    <col min="4494" max="4494" width="14.28515625" style="6" customWidth="1"/>
    <col min="4495" max="4495" width="11.7109375" style="6" bestFit="1" customWidth="1"/>
    <col min="4496" max="4496" width="14.140625" style="6" bestFit="1" customWidth="1"/>
    <col min="4497" max="4497" width="16.7109375" style="6" customWidth="1"/>
    <col min="4498" max="4498" width="16.5703125" style="6" customWidth="1"/>
    <col min="4499" max="4500" width="7.85546875" style="6" bestFit="1" customWidth="1"/>
    <col min="4501" max="4501" width="8" style="6" bestFit="1" customWidth="1"/>
    <col min="4502" max="4503" width="7.85546875" style="6" bestFit="1" customWidth="1"/>
    <col min="4504" max="4504" width="9.7109375" style="6" customWidth="1"/>
    <col min="4505" max="4505" width="12.85546875" style="6" customWidth="1"/>
    <col min="4506" max="4742" width="9.140625" style="6"/>
    <col min="4743" max="4743" width="9" style="6" bestFit="1" customWidth="1"/>
    <col min="4744" max="4744" width="9.85546875" style="6" bestFit="1" customWidth="1"/>
    <col min="4745" max="4745" width="9.140625" style="6" bestFit="1" customWidth="1"/>
    <col min="4746" max="4746" width="16" style="6" bestFit="1" customWidth="1"/>
    <col min="4747" max="4747" width="9" style="6" bestFit="1" customWidth="1"/>
    <col min="4748" max="4748" width="7.85546875" style="6" bestFit="1" customWidth="1"/>
    <col min="4749" max="4749" width="11.7109375" style="6" bestFit="1" customWidth="1"/>
    <col min="4750" max="4750" width="14.28515625" style="6" customWidth="1"/>
    <col min="4751" max="4751" width="11.7109375" style="6" bestFit="1" customWidth="1"/>
    <col min="4752" max="4752" width="14.140625" style="6" bestFit="1" customWidth="1"/>
    <col min="4753" max="4753" width="16.7109375" style="6" customWidth="1"/>
    <col min="4754" max="4754" width="16.5703125" style="6" customWidth="1"/>
    <col min="4755" max="4756" width="7.85546875" style="6" bestFit="1" customWidth="1"/>
    <col min="4757" max="4757" width="8" style="6" bestFit="1" customWidth="1"/>
    <col min="4758" max="4759" width="7.85546875" style="6" bestFit="1" customWidth="1"/>
    <col min="4760" max="4760" width="9.7109375" style="6" customWidth="1"/>
    <col min="4761" max="4761" width="12.85546875" style="6" customWidth="1"/>
    <col min="4762" max="4998" width="9.140625" style="6"/>
    <col min="4999" max="4999" width="9" style="6" bestFit="1" customWidth="1"/>
    <col min="5000" max="5000" width="9.85546875" style="6" bestFit="1" customWidth="1"/>
    <col min="5001" max="5001" width="9.140625" style="6" bestFit="1" customWidth="1"/>
    <col min="5002" max="5002" width="16" style="6" bestFit="1" customWidth="1"/>
    <col min="5003" max="5003" width="9" style="6" bestFit="1" customWidth="1"/>
    <col min="5004" max="5004" width="7.85546875" style="6" bestFit="1" customWidth="1"/>
    <col min="5005" max="5005" width="11.7109375" style="6" bestFit="1" customWidth="1"/>
    <col min="5006" max="5006" width="14.28515625" style="6" customWidth="1"/>
    <col min="5007" max="5007" width="11.7109375" style="6" bestFit="1" customWidth="1"/>
    <col min="5008" max="5008" width="14.140625" style="6" bestFit="1" customWidth="1"/>
    <col min="5009" max="5009" width="16.7109375" style="6" customWidth="1"/>
    <col min="5010" max="5010" width="16.5703125" style="6" customWidth="1"/>
    <col min="5011" max="5012" width="7.85546875" style="6" bestFit="1" customWidth="1"/>
    <col min="5013" max="5013" width="8" style="6" bestFit="1" customWidth="1"/>
    <col min="5014" max="5015" width="7.85546875" style="6" bestFit="1" customWidth="1"/>
    <col min="5016" max="5016" width="9.7109375" style="6" customWidth="1"/>
    <col min="5017" max="5017" width="12.85546875" style="6" customWidth="1"/>
    <col min="5018" max="5254" width="9.140625" style="6"/>
    <col min="5255" max="5255" width="9" style="6" bestFit="1" customWidth="1"/>
    <col min="5256" max="5256" width="9.85546875" style="6" bestFit="1" customWidth="1"/>
    <col min="5257" max="5257" width="9.140625" style="6" bestFit="1" customWidth="1"/>
    <col min="5258" max="5258" width="16" style="6" bestFit="1" customWidth="1"/>
    <col min="5259" max="5259" width="9" style="6" bestFit="1" customWidth="1"/>
    <col min="5260" max="5260" width="7.85546875" style="6" bestFit="1" customWidth="1"/>
    <col min="5261" max="5261" width="11.7109375" style="6" bestFit="1" customWidth="1"/>
    <col min="5262" max="5262" width="14.28515625" style="6" customWidth="1"/>
    <col min="5263" max="5263" width="11.7109375" style="6" bestFit="1" customWidth="1"/>
    <col min="5264" max="5264" width="14.140625" style="6" bestFit="1" customWidth="1"/>
    <col min="5265" max="5265" width="16.7109375" style="6" customWidth="1"/>
    <col min="5266" max="5266" width="16.5703125" style="6" customWidth="1"/>
    <col min="5267" max="5268" width="7.85546875" style="6" bestFit="1" customWidth="1"/>
    <col min="5269" max="5269" width="8" style="6" bestFit="1" customWidth="1"/>
    <col min="5270" max="5271" width="7.85546875" style="6" bestFit="1" customWidth="1"/>
    <col min="5272" max="5272" width="9.7109375" style="6" customWidth="1"/>
    <col min="5273" max="5273" width="12.85546875" style="6" customWidth="1"/>
    <col min="5274" max="5510" width="9.140625" style="6"/>
    <col min="5511" max="5511" width="9" style="6" bestFit="1" customWidth="1"/>
    <col min="5512" max="5512" width="9.85546875" style="6" bestFit="1" customWidth="1"/>
    <col min="5513" max="5513" width="9.140625" style="6" bestFit="1" customWidth="1"/>
    <col min="5514" max="5514" width="16" style="6" bestFit="1" customWidth="1"/>
    <col min="5515" max="5515" width="9" style="6" bestFit="1" customWidth="1"/>
    <col min="5516" max="5516" width="7.85546875" style="6" bestFit="1" customWidth="1"/>
    <col min="5517" max="5517" width="11.7109375" style="6" bestFit="1" customWidth="1"/>
    <col min="5518" max="5518" width="14.28515625" style="6" customWidth="1"/>
    <col min="5519" max="5519" width="11.7109375" style="6" bestFit="1" customWidth="1"/>
    <col min="5520" max="5520" width="14.140625" style="6" bestFit="1" customWidth="1"/>
    <col min="5521" max="5521" width="16.7109375" style="6" customWidth="1"/>
    <col min="5522" max="5522" width="16.5703125" style="6" customWidth="1"/>
    <col min="5523" max="5524" width="7.85546875" style="6" bestFit="1" customWidth="1"/>
    <col min="5525" max="5525" width="8" style="6" bestFit="1" customWidth="1"/>
    <col min="5526" max="5527" width="7.85546875" style="6" bestFit="1" customWidth="1"/>
    <col min="5528" max="5528" width="9.7109375" style="6" customWidth="1"/>
    <col min="5529" max="5529" width="12.85546875" style="6" customWidth="1"/>
    <col min="5530" max="5766" width="9.140625" style="6"/>
    <col min="5767" max="5767" width="9" style="6" bestFit="1" customWidth="1"/>
    <col min="5768" max="5768" width="9.85546875" style="6" bestFit="1" customWidth="1"/>
    <col min="5769" max="5769" width="9.140625" style="6" bestFit="1" customWidth="1"/>
    <col min="5770" max="5770" width="16" style="6" bestFit="1" customWidth="1"/>
    <col min="5771" max="5771" width="9" style="6" bestFit="1" customWidth="1"/>
    <col min="5772" max="5772" width="7.85546875" style="6" bestFit="1" customWidth="1"/>
    <col min="5773" max="5773" width="11.7109375" style="6" bestFit="1" customWidth="1"/>
    <col min="5774" max="5774" width="14.28515625" style="6" customWidth="1"/>
    <col min="5775" max="5775" width="11.7109375" style="6" bestFit="1" customWidth="1"/>
    <col min="5776" max="5776" width="14.140625" style="6" bestFit="1" customWidth="1"/>
    <col min="5777" max="5777" width="16.7109375" style="6" customWidth="1"/>
    <col min="5778" max="5778" width="16.5703125" style="6" customWidth="1"/>
    <col min="5779" max="5780" width="7.85546875" style="6" bestFit="1" customWidth="1"/>
    <col min="5781" max="5781" width="8" style="6" bestFit="1" customWidth="1"/>
    <col min="5782" max="5783" width="7.85546875" style="6" bestFit="1" customWidth="1"/>
    <col min="5784" max="5784" width="9.7109375" style="6" customWidth="1"/>
    <col min="5785" max="5785" width="12.85546875" style="6" customWidth="1"/>
    <col min="5786" max="6022" width="9.140625" style="6"/>
    <col min="6023" max="6023" width="9" style="6" bestFit="1" customWidth="1"/>
    <col min="6024" max="6024" width="9.85546875" style="6" bestFit="1" customWidth="1"/>
    <col min="6025" max="6025" width="9.140625" style="6" bestFit="1" customWidth="1"/>
    <col min="6026" max="6026" width="16" style="6" bestFit="1" customWidth="1"/>
    <col min="6027" max="6027" width="9" style="6" bestFit="1" customWidth="1"/>
    <col min="6028" max="6028" width="7.85546875" style="6" bestFit="1" customWidth="1"/>
    <col min="6029" max="6029" width="11.7109375" style="6" bestFit="1" customWidth="1"/>
    <col min="6030" max="6030" width="14.28515625" style="6" customWidth="1"/>
    <col min="6031" max="6031" width="11.7109375" style="6" bestFit="1" customWidth="1"/>
    <col min="6032" max="6032" width="14.140625" style="6" bestFit="1" customWidth="1"/>
    <col min="6033" max="6033" width="16.7109375" style="6" customWidth="1"/>
    <col min="6034" max="6034" width="16.5703125" style="6" customWidth="1"/>
    <col min="6035" max="6036" width="7.85546875" style="6" bestFit="1" customWidth="1"/>
    <col min="6037" max="6037" width="8" style="6" bestFit="1" customWidth="1"/>
    <col min="6038" max="6039" width="7.85546875" style="6" bestFit="1" customWidth="1"/>
    <col min="6040" max="6040" width="9.7109375" style="6" customWidth="1"/>
    <col min="6041" max="6041" width="12.85546875" style="6" customWidth="1"/>
    <col min="6042" max="6278" width="9.140625" style="6"/>
    <col min="6279" max="6279" width="9" style="6" bestFit="1" customWidth="1"/>
    <col min="6280" max="6280" width="9.85546875" style="6" bestFit="1" customWidth="1"/>
    <col min="6281" max="6281" width="9.140625" style="6" bestFit="1" customWidth="1"/>
    <col min="6282" max="6282" width="16" style="6" bestFit="1" customWidth="1"/>
    <col min="6283" max="6283" width="9" style="6" bestFit="1" customWidth="1"/>
    <col min="6284" max="6284" width="7.85546875" style="6" bestFit="1" customWidth="1"/>
    <col min="6285" max="6285" width="11.7109375" style="6" bestFit="1" customWidth="1"/>
    <col min="6286" max="6286" width="14.28515625" style="6" customWidth="1"/>
    <col min="6287" max="6287" width="11.7109375" style="6" bestFit="1" customWidth="1"/>
    <col min="6288" max="6288" width="14.140625" style="6" bestFit="1" customWidth="1"/>
    <col min="6289" max="6289" width="16.7109375" style="6" customWidth="1"/>
    <col min="6290" max="6290" width="16.5703125" style="6" customWidth="1"/>
    <col min="6291" max="6292" width="7.85546875" style="6" bestFit="1" customWidth="1"/>
    <col min="6293" max="6293" width="8" style="6" bestFit="1" customWidth="1"/>
    <col min="6294" max="6295" width="7.85546875" style="6" bestFit="1" customWidth="1"/>
    <col min="6296" max="6296" width="9.7109375" style="6" customWidth="1"/>
    <col min="6297" max="6297" width="12.85546875" style="6" customWidth="1"/>
    <col min="6298" max="6534" width="9.140625" style="6"/>
    <col min="6535" max="6535" width="9" style="6" bestFit="1" customWidth="1"/>
    <col min="6536" max="6536" width="9.85546875" style="6" bestFit="1" customWidth="1"/>
    <col min="6537" max="6537" width="9.140625" style="6" bestFit="1" customWidth="1"/>
    <col min="6538" max="6538" width="16" style="6" bestFit="1" customWidth="1"/>
    <col min="6539" max="6539" width="9" style="6" bestFit="1" customWidth="1"/>
    <col min="6540" max="6540" width="7.85546875" style="6" bestFit="1" customWidth="1"/>
    <col min="6541" max="6541" width="11.7109375" style="6" bestFit="1" customWidth="1"/>
    <col min="6542" max="6542" width="14.28515625" style="6" customWidth="1"/>
    <col min="6543" max="6543" width="11.7109375" style="6" bestFit="1" customWidth="1"/>
    <col min="6544" max="6544" width="14.140625" style="6" bestFit="1" customWidth="1"/>
    <col min="6545" max="6545" width="16.7109375" style="6" customWidth="1"/>
    <col min="6546" max="6546" width="16.5703125" style="6" customWidth="1"/>
    <col min="6547" max="6548" width="7.85546875" style="6" bestFit="1" customWidth="1"/>
    <col min="6549" max="6549" width="8" style="6" bestFit="1" customWidth="1"/>
    <col min="6550" max="6551" width="7.85546875" style="6" bestFit="1" customWidth="1"/>
    <col min="6552" max="6552" width="9.7109375" style="6" customWidth="1"/>
    <col min="6553" max="6553" width="12.85546875" style="6" customWidth="1"/>
    <col min="6554" max="6790" width="9.140625" style="6"/>
    <col min="6791" max="6791" width="9" style="6" bestFit="1" customWidth="1"/>
    <col min="6792" max="6792" width="9.85546875" style="6" bestFit="1" customWidth="1"/>
    <col min="6793" max="6793" width="9.140625" style="6" bestFit="1" customWidth="1"/>
    <col min="6794" max="6794" width="16" style="6" bestFit="1" customWidth="1"/>
    <col min="6795" max="6795" width="9" style="6" bestFit="1" customWidth="1"/>
    <col min="6796" max="6796" width="7.85546875" style="6" bestFit="1" customWidth="1"/>
    <col min="6797" max="6797" width="11.7109375" style="6" bestFit="1" customWidth="1"/>
    <col min="6798" max="6798" width="14.28515625" style="6" customWidth="1"/>
    <col min="6799" max="6799" width="11.7109375" style="6" bestFit="1" customWidth="1"/>
    <col min="6800" max="6800" width="14.140625" style="6" bestFit="1" customWidth="1"/>
    <col min="6801" max="6801" width="16.7109375" style="6" customWidth="1"/>
    <col min="6802" max="6802" width="16.5703125" style="6" customWidth="1"/>
    <col min="6803" max="6804" width="7.85546875" style="6" bestFit="1" customWidth="1"/>
    <col min="6805" max="6805" width="8" style="6" bestFit="1" customWidth="1"/>
    <col min="6806" max="6807" width="7.85546875" style="6" bestFit="1" customWidth="1"/>
    <col min="6808" max="6808" width="9.7109375" style="6" customWidth="1"/>
    <col min="6809" max="6809" width="12.85546875" style="6" customWidth="1"/>
    <col min="6810" max="7046" width="9.140625" style="6"/>
    <col min="7047" max="7047" width="9" style="6" bestFit="1" customWidth="1"/>
    <col min="7048" max="7048" width="9.85546875" style="6" bestFit="1" customWidth="1"/>
    <col min="7049" max="7049" width="9.140625" style="6" bestFit="1" customWidth="1"/>
    <col min="7050" max="7050" width="16" style="6" bestFit="1" customWidth="1"/>
    <col min="7051" max="7051" width="9" style="6" bestFit="1" customWidth="1"/>
    <col min="7052" max="7052" width="7.85546875" style="6" bestFit="1" customWidth="1"/>
    <col min="7053" max="7053" width="11.7109375" style="6" bestFit="1" customWidth="1"/>
    <col min="7054" max="7054" width="14.28515625" style="6" customWidth="1"/>
    <col min="7055" max="7055" width="11.7109375" style="6" bestFit="1" customWidth="1"/>
    <col min="7056" max="7056" width="14.140625" style="6" bestFit="1" customWidth="1"/>
    <col min="7057" max="7057" width="16.7109375" style="6" customWidth="1"/>
    <col min="7058" max="7058" width="16.5703125" style="6" customWidth="1"/>
    <col min="7059" max="7060" width="7.85546875" style="6" bestFit="1" customWidth="1"/>
    <col min="7061" max="7061" width="8" style="6" bestFit="1" customWidth="1"/>
    <col min="7062" max="7063" width="7.85546875" style="6" bestFit="1" customWidth="1"/>
    <col min="7064" max="7064" width="9.7109375" style="6" customWidth="1"/>
    <col min="7065" max="7065" width="12.85546875" style="6" customWidth="1"/>
    <col min="7066" max="7302" width="9.140625" style="6"/>
    <col min="7303" max="7303" width="9" style="6" bestFit="1" customWidth="1"/>
    <col min="7304" max="7304" width="9.85546875" style="6" bestFit="1" customWidth="1"/>
    <col min="7305" max="7305" width="9.140625" style="6" bestFit="1" customWidth="1"/>
    <col min="7306" max="7306" width="16" style="6" bestFit="1" customWidth="1"/>
    <col min="7307" max="7307" width="9" style="6" bestFit="1" customWidth="1"/>
    <col min="7308" max="7308" width="7.85546875" style="6" bestFit="1" customWidth="1"/>
    <col min="7309" max="7309" width="11.7109375" style="6" bestFit="1" customWidth="1"/>
    <col min="7310" max="7310" width="14.28515625" style="6" customWidth="1"/>
    <col min="7311" max="7311" width="11.7109375" style="6" bestFit="1" customWidth="1"/>
    <col min="7312" max="7312" width="14.140625" style="6" bestFit="1" customWidth="1"/>
    <col min="7313" max="7313" width="16.7109375" style="6" customWidth="1"/>
    <col min="7314" max="7314" width="16.5703125" style="6" customWidth="1"/>
    <col min="7315" max="7316" width="7.85546875" style="6" bestFit="1" customWidth="1"/>
    <col min="7317" max="7317" width="8" style="6" bestFit="1" customWidth="1"/>
    <col min="7318" max="7319" width="7.85546875" style="6" bestFit="1" customWidth="1"/>
    <col min="7320" max="7320" width="9.7109375" style="6" customWidth="1"/>
    <col min="7321" max="7321" width="12.85546875" style="6" customWidth="1"/>
    <col min="7322" max="7558" width="9.140625" style="6"/>
    <col min="7559" max="7559" width="9" style="6" bestFit="1" customWidth="1"/>
    <col min="7560" max="7560" width="9.85546875" style="6" bestFit="1" customWidth="1"/>
    <col min="7561" max="7561" width="9.140625" style="6" bestFit="1" customWidth="1"/>
    <col min="7562" max="7562" width="16" style="6" bestFit="1" customWidth="1"/>
    <col min="7563" max="7563" width="9" style="6" bestFit="1" customWidth="1"/>
    <col min="7564" max="7564" width="7.85546875" style="6" bestFit="1" customWidth="1"/>
    <col min="7565" max="7565" width="11.7109375" style="6" bestFit="1" customWidth="1"/>
    <col min="7566" max="7566" width="14.28515625" style="6" customWidth="1"/>
    <col min="7567" max="7567" width="11.7109375" style="6" bestFit="1" customWidth="1"/>
    <col min="7568" max="7568" width="14.140625" style="6" bestFit="1" customWidth="1"/>
    <col min="7569" max="7569" width="16.7109375" style="6" customWidth="1"/>
    <col min="7570" max="7570" width="16.5703125" style="6" customWidth="1"/>
    <col min="7571" max="7572" width="7.85546875" style="6" bestFit="1" customWidth="1"/>
    <col min="7573" max="7573" width="8" style="6" bestFit="1" customWidth="1"/>
    <col min="7574" max="7575" width="7.85546875" style="6" bestFit="1" customWidth="1"/>
    <col min="7576" max="7576" width="9.7109375" style="6" customWidth="1"/>
    <col min="7577" max="7577" width="12.85546875" style="6" customWidth="1"/>
    <col min="7578" max="7814" width="9.140625" style="6"/>
    <col min="7815" max="7815" width="9" style="6" bestFit="1" customWidth="1"/>
    <col min="7816" max="7816" width="9.85546875" style="6" bestFit="1" customWidth="1"/>
    <col min="7817" max="7817" width="9.140625" style="6" bestFit="1" customWidth="1"/>
    <col min="7818" max="7818" width="16" style="6" bestFit="1" customWidth="1"/>
    <col min="7819" max="7819" width="9" style="6" bestFit="1" customWidth="1"/>
    <col min="7820" max="7820" width="7.85546875" style="6" bestFit="1" customWidth="1"/>
    <col min="7821" max="7821" width="11.7109375" style="6" bestFit="1" customWidth="1"/>
    <col min="7822" max="7822" width="14.28515625" style="6" customWidth="1"/>
    <col min="7823" max="7823" width="11.7109375" style="6" bestFit="1" customWidth="1"/>
    <col min="7824" max="7824" width="14.140625" style="6" bestFit="1" customWidth="1"/>
    <col min="7825" max="7825" width="16.7109375" style="6" customWidth="1"/>
    <col min="7826" max="7826" width="16.5703125" style="6" customWidth="1"/>
    <col min="7827" max="7828" width="7.85546875" style="6" bestFit="1" customWidth="1"/>
    <col min="7829" max="7829" width="8" style="6" bestFit="1" customWidth="1"/>
    <col min="7830" max="7831" width="7.85546875" style="6" bestFit="1" customWidth="1"/>
    <col min="7832" max="7832" width="9.7109375" style="6" customWidth="1"/>
    <col min="7833" max="7833" width="12.85546875" style="6" customWidth="1"/>
    <col min="7834" max="8070" width="9.140625" style="6"/>
    <col min="8071" max="8071" width="9" style="6" bestFit="1" customWidth="1"/>
    <col min="8072" max="8072" width="9.85546875" style="6" bestFit="1" customWidth="1"/>
    <col min="8073" max="8073" width="9.140625" style="6" bestFit="1" customWidth="1"/>
    <col min="8074" max="8074" width="16" style="6" bestFit="1" customWidth="1"/>
    <col min="8075" max="8075" width="9" style="6" bestFit="1" customWidth="1"/>
    <col min="8076" max="8076" width="7.85546875" style="6" bestFit="1" customWidth="1"/>
    <col min="8077" max="8077" width="11.7109375" style="6" bestFit="1" customWidth="1"/>
    <col min="8078" max="8078" width="14.28515625" style="6" customWidth="1"/>
    <col min="8079" max="8079" width="11.7109375" style="6" bestFit="1" customWidth="1"/>
    <col min="8080" max="8080" width="14.140625" style="6" bestFit="1" customWidth="1"/>
    <col min="8081" max="8081" width="16.7109375" style="6" customWidth="1"/>
    <col min="8082" max="8082" width="16.5703125" style="6" customWidth="1"/>
    <col min="8083" max="8084" width="7.85546875" style="6" bestFit="1" customWidth="1"/>
    <col min="8085" max="8085" width="8" style="6" bestFit="1" customWidth="1"/>
    <col min="8086" max="8087" width="7.85546875" style="6" bestFit="1" customWidth="1"/>
    <col min="8088" max="8088" width="9.7109375" style="6" customWidth="1"/>
    <col min="8089" max="8089" width="12.85546875" style="6" customWidth="1"/>
    <col min="8090" max="8326" width="9.140625" style="6"/>
    <col min="8327" max="8327" width="9" style="6" bestFit="1" customWidth="1"/>
    <col min="8328" max="8328" width="9.85546875" style="6" bestFit="1" customWidth="1"/>
    <col min="8329" max="8329" width="9.140625" style="6" bestFit="1" customWidth="1"/>
    <col min="8330" max="8330" width="16" style="6" bestFit="1" customWidth="1"/>
    <col min="8331" max="8331" width="9" style="6" bestFit="1" customWidth="1"/>
    <col min="8332" max="8332" width="7.85546875" style="6" bestFit="1" customWidth="1"/>
    <col min="8333" max="8333" width="11.7109375" style="6" bestFit="1" customWidth="1"/>
    <col min="8334" max="8334" width="14.28515625" style="6" customWidth="1"/>
    <col min="8335" max="8335" width="11.7109375" style="6" bestFit="1" customWidth="1"/>
    <col min="8336" max="8336" width="14.140625" style="6" bestFit="1" customWidth="1"/>
    <col min="8337" max="8337" width="16.7109375" style="6" customWidth="1"/>
    <col min="8338" max="8338" width="16.5703125" style="6" customWidth="1"/>
    <col min="8339" max="8340" width="7.85546875" style="6" bestFit="1" customWidth="1"/>
    <col min="8341" max="8341" width="8" style="6" bestFit="1" customWidth="1"/>
    <col min="8342" max="8343" width="7.85546875" style="6" bestFit="1" customWidth="1"/>
    <col min="8344" max="8344" width="9.7109375" style="6" customWidth="1"/>
    <col min="8345" max="8345" width="12.85546875" style="6" customWidth="1"/>
    <col min="8346" max="8582" width="9.140625" style="6"/>
    <col min="8583" max="8583" width="9" style="6" bestFit="1" customWidth="1"/>
    <col min="8584" max="8584" width="9.85546875" style="6" bestFit="1" customWidth="1"/>
    <col min="8585" max="8585" width="9.140625" style="6" bestFit="1" customWidth="1"/>
    <col min="8586" max="8586" width="16" style="6" bestFit="1" customWidth="1"/>
    <col min="8587" max="8587" width="9" style="6" bestFit="1" customWidth="1"/>
    <col min="8588" max="8588" width="7.85546875" style="6" bestFit="1" customWidth="1"/>
    <col min="8589" max="8589" width="11.7109375" style="6" bestFit="1" customWidth="1"/>
    <col min="8590" max="8590" width="14.28515625" style="6" customWidth="1"/>
    <col min="8591" max="8591" width="11.7109375" style="6" bestFit="1" customWidth="1"/>
    <col min="8592" max="8592" width="14.140625" style="6" bestFit="1" customWidth="1"/>
    <col min="8593" max="8593" width="16.7109375" style="6" customWidth="1"/>
    <col min="8594" max="8594" width="16.5703125" style="6" customWidth="1"/>
    <col min="8595" max="8596" width="7.85546875" style="6" bestFit="1" customWidth="1"/>
    <col min="8597" max="8597" width="8" style="6" bestFit="1" customWidth="1"/>
    <col min="8598" max="8599" width="7.85546875" style="6" bestFit="1" customWidth="1"/>
    <col min="8600" max="8600" width="9.7109375" style="6" customWidth="1"/>
    <col min="8601" max="8601" width="12.85546875" style="6" customWidth="1"/>
    <col min="8602" max="8838" width="9.140625" style="6"/>
    <col min="8839" max="8839" width="9" style="6" bestFit="1" customWidth="1"/>
    <col min="8840" max="8840" width="9.85546875" style="6" bestFit="1" customWidth="1"/>
    <col min="8841" max="8841" width="9.140625" style="6" bestFit="1" customWidth="1"/>
    <col min="8842" max="8842" width="16" style="6" bestFit="1" customWidth="1"/>
    <col min="8843" max="8843" width="9" style="6" bestFit="1" customWidth="1"/>
    <col min="8844" max="8844" width="7.85546875" style="6" bestFit="1" customWidth="1"/>
    <col min="8845" max="8845" width="11.7109375" style="6" bestFit="1" customWidth="1"/>
    <col min="8846" max="8846" width="14.28515625" style="6" customWidth="1"/>
    <col min="8847" max="8847" width="11.7109375" style="6" bestFit="1" customWidth="1"/>
    <col min="8848" max="8848" width="14.140625" style="6" bestFit="1" customWidth="1"/>
    <col min="8849" max="8849" width="16.7109375" style="6" customWidth="1"/>
    <col min="8850" max="8850" width="16.5703125" style="6" customWidth="1"/>
    <col min="8851" max="8852" width="7.85546875" style="6" bestFit="1" customWidth="1"/>
    <col min="8853" max="8853" width="8" style="6" bestFit="1" customWidth="1"/>
    <col min="8854" max="8855" width="7.85546875" style="6" bestFit="1" customWidth="1"/>
    <col min="8856" max="8856" width="9.7109375" style="6" customWidth="1"/>
    <col min="8857" max="8857" width="12.85546875" style="6" customWidth="1"/>
    <col min="8858" max="9094" width="9.140625" style="6"/>
    <col min="9095" max="9095" width="9" style="6" bestFit="1" customWidth="1"/>
    <col min="9096" max="9096" width="9.85546875" style="6" bestFit="1" customWidth="1"/>
    <col min="9097" max="9097" width="9.140625" style="6" bestFit="1" customWidth="1"/>
    <col min="9098" max="9098" width="16" style="6" bestFit="1" customWidth="1"/>
    <col min="9099" max="9099" width="9" style="6" bestFit="1" customWidth="1"/>
    <col min="9100" max="9100" width="7.85546875" style="6" bestFit="1" customWidth="1"/>
    <col min="9101" max="9101" width="11.7109375" style="6" bestFit="1" customWidth="1"/>
    <col min="9102" max="9102" width="14.28515625" style="6" customWidth="1"/>
    <col min="9103" max="9103" width="11.7109375" style="6" bestFit="1" customWidth="1"/>
    <col min="9104" max="9104" width="14.140625" style="6" bestFit="1" customWidth="1"/>
    <col min="9105" max="9105" width="16.7109375" style="6" customWidth="1"/>
    <col min="9106" max="9106" width="16.5703125" style="6" customWidth="1"/>
    <col min="9107" max="9108" width="7.85546875" style="6" bestFit="1" customWidth="1"/>
    <col min="9109" max="9109" width="8" style="6" bestFit="1" customWidth="1"/>
    <col min="9110" max="9111" width="7.85546875" style="6" bestFit="1" customWidth="1"/>
    <col min="9112" max="9112" width="9.7109375" style="6" customWidth="1"/>
    <col min="9113" max="9113" width="12.85546875" style="6" customWidth="1"/>
    <col min="9114" max="9350" width="9.140625" style="6"/>
    <col min="9351" max="9351" width="9" style="6" bestFit="1" customWidth="1"/>
    <col min="9352" max="9352" width="9.85546875" style="6" bestFit="1" customWidth="1"/>
    <col min="9353" max="9353" width="9.140625" style="6" bestFit="1" customWidth="1"/>
    <col min="9354" max="9354" width="16" style="6" bestFit="1" customWidth="1"/>
    <col min="9355" max="9355" width="9" style="6" bestFit="1" customWidth="1"/>
    <col min="9356" max="9356" width="7.85546875" style="6" bestFit="1" customWidth="1"/>
    <col min="9357" max="9357" width="11.7109375" style="6" bestFit="1" customWidth="1"/>
    <col min="9358" max="9358" width="14.28515625" style="6" customWidth="1"/>
    <col min="9359" max="9359" width="11.7109375" style="6" bestFit="1" customWidth="1"/>
    <col min="9360" max="9360" width="14.140625" style="6" bestFit="1" customWidth="1"/>
    <col min="9361" max="9361" width="16.7109375" style="6" customWidth="1"/>
    <col min="9362" max="9362" width="16.5703125" style="6" customWidth="1"/>
    <col min="9363" max="9364" width="7.85546875" style="6" bestFit="1" customWidth="1"/>
    <col min="9365" max="9365" width="8" style="6" bestFit="1" customWidth="1"/>
    <col min="9366" max="9367" width="7.85546875" style="6" bestFit="1" customWidth="1"/>
    <col min="9368" max="9368" width="9.7109375" style="6" customWidth="1"/>
    <col min="9369" max="9369" width="12.85546875" style="6" customWidth="1"/>
    <col min="9370" max="9606" width="9.140625" style="6"/>
    <col min="9607" max="9607" width="9" style="6" bestFit="1" customWidth="1"/>
    <col min="9608" max="9608" width="9.85546875" style="6" bestFit="1" customWidth="1"/>
    <col min="9609" max="9609" width="9.140625" style="6" bestFit="1" customWidth="1"/>
    <col min="9610" max="9610" width="16" style="6" bestFit="1" customWidth="1"/>
    <col min="9611" max="9611" width="9" style="6" bestFit="1" customWidth="1"/>
    <col min="9612" max="9612" width="7.85546875" style="6" bestFit="1" customWidth="1"/>
    <col min="9613" max="9613" width="11.7109375" style="6" bestFit="1" customWidth="1"/>
    <col min="9614" max="9614" width="14.28515625" style="6" customWidth="1"/>
    <col min="9615" max="9615" width="11.7109375" style="6" bestFit="1" customWidth="1"/>
    <col min="9616" max="9616" width="14.140625" style="6" bestFit="1" customWidth="1"/>
    <col min="9617" max="9617" width="16.7109375" style="6" customWidth="1"/>
    <col min="9618" max="9618" width="16.5703125" style="6" customWidth="1"/>
    <col min="9619" max="9620" width="7.85546875" style="6" bestFit="1" customWidth="1"/>
    <col min="9621" max="9621" width="8" style="6" bestFit="1" customWidth="1"/>
    <col min="9622" max="9623" width="7.85546875" style="6" bestFit="1" customWidth="1"/>
    <col min="9624" max="9624" width="9.7109375" style="6" customWidth="1"/>
    <col min="9625" max="9625" width="12.85546875" style="6" customWidth="1"/>
    <col min="9626" max="9862" width="9.140625" style="6"/>
    <col min="9863" max="9863" width="9" style="6" bestFit="1" customWidth="1"/>
    <col min="9864" max="9864" width="9.85546875" style="6" bestFit="1" customWidth="1"/>
    <col min="9865" max="9865" width="9.140625" style="6" bestFit="1" customWidth="1"/>
    <col min="9866" max="9866" width="16" style="6" bestFit="1" customWidth="1"/>
    <col min="9867" max="9867" width="9" style="6" bestFit="1" customWidth="1"/>
    <col min="9868" max="9868" width="7.85546875" style="6" bestFit="1" customWidth="1"/>
    <col min="9869" max="9869" width="11.7109375" style="6" bestFit="1" customWidth="1"/>
    <col min="9870" max="9870" width="14.28515625" style="6" customWidth="1"/>
    <col min="9871" max="9871" width="11.7109375" style="6" bestFit="1" customWidth="1"/>
    <col min="9872" max="9872" width="14.140625" style="6" bestFit="1" customWidth="1"/>
    <col min="9873" max="9873" width="16.7109375" style="6" customWidth="1"/>
    <col min="9874" max="9874" width="16.5703125" style="6" customWidth="1"/>
    <col min="9875" max="9876" width="7.85546875" style="6" bestFit="1" customWidth="1"/>
    <col min="9877" max="9877" width="8" style="6" bestFit="1" customWidth="1"/>
    <col min="9878" max="9879" width="7.85546875" style="6" bestFit="1" customWidth="1"/>
    <col min="9880" max="9880" width="9.7109375" style="6" customWidth="1"/>
    <col min="9881" max="9881" width="12.85546875" style="6" customWidth="1"/>
    <col min="9882" max="10118" width="9.140625" style="6"/>
    <col min="10119" max="10119" width="9" style="6" bestFit="1" customWidth="1"/>
    <col min="10120" max="10120" width="9.85546875" style="6" bestFit="1" customWidth="1"/>
    <col min="10121" max="10121" width="9.140625" style="6" bestFit="1" customWidth="1"/>
    <col min="10122" max="10122" width="16" style="6" bestFit="1" customWidth="1"/>
    <col min="10123" max="10123" width="9" style="6" bestFit="1" customWidth="1"/>
    <col min="10124" max="10124" width="7.85546875" style="6" bestFit="1" customWidth="1"/>
    <col min="10125" max="10125" width="11.7109375" style="6" bestFit="1" customWidth="1"/>
    <col min="10126" max="10126" width="14.28515625" style="6" customWidth="1"/>
    <col min="10127" max="10127" width="11.7109375" style="6" bestFit="1" customWidth="1"/>
    <col min="10128" max="10128" width="14.140625" style="6" bestFit="1" customWidth="1"/>
    <col min="10129" max="10129" width="16.7109375" style="6" customWidth="1"/>
    <col min="10130" max="10130" width="16.5703125" style="6" customWidth="1"/>
    <col min="10131" max="10132" width="7.85546875" style="6" bestFit="1" customWidth="1"/>
    <col min="10133" max="10133" width="8" style="6" bestFit="1" customWidth="1"/>
    <col min="10134" max="10135" width="7.85546875" style="6" bestFit="1" customWidth="1"/>
    <col min="10136" max="10136" width="9.7109375" style="6" customWidth="1"/>
    <col min="10137" max="10137" width="12.85546875" style="6" customWidth="1"/>
    <col min="10138" max="10374" width="9.140625" style="6"/>
    <col min="10375" max="10375" width="9" style="6" bestFit="1" customWidth="1"/>
    <col min="10376" max="10376" width="9.85546875" style="6" bestFit="1" customWidth="1"/>
    <col min="10377" max="10377" width="9.140625" style="6" bestFit="1" customWidth="1"/>
    <col min="10378" max="10378" width="16" style="6" bestFit="1" customWidth="1"/>
    <col min="10379" max="10379" width="9" style="6" bestFit="1" customWidth="1"/>
    <col min="10380" max="10380" width="7.85546875" style="6" bestFit="1" customWidth="1"/>
    <col min="10381" max="10381" width="11.7109375" style="6" bestFit="1" customWidth="1"/>
    <col min="10382" max="10382" width="14.28515625" style="6" customWidth="1"/>
    <col min="10383" max="10383" width="11.7109375" style="6" bestFit="1" customWidth="1"/>
    <col min="10384" max="10384" width="14.140625" style="6" bestFit="1" customWidth="1"/>
    <col min="10385" max="10385" width="16.7109375" style="6" customWidth="1"/>
    <col min="10386" max="10386" width="16.5703125" style="6" customWidth="1"/>
    <col min="10387" max="10388" width="7.85546875" style="6" bestFit="1" customWidth="1"/>
    <col min="10389" max="10389" width="8" style="6" bestFit="1" customWidth="1"/>
    <col min="10390" max="10391" width="7.85546875" style="6" bestFit="1" customWidth="1"/>
    <col min="10392" max="10392" width="9.7109375" style="6" customWidth="1"/>
    <col min="10393" max="10393" width="12.85546875" style="6" customWidth="1"/>
    <col min="10394" max="10630" width="9.140625" style="6"/>
    <col min="10631" max="10631" width="9" style="6" bestFit="1" customWidth="1"/>
    <col min="10632" max="10632" width="9.85546875" style="6" bestFit="1" customWidth="1"/>
    <col min="10633" max="10633" width="9.140625" style="6" bestFit="1" customWidth="1"/>
    <col min="10634" max="10634" width="16" style="6" bestFit="1" customWidth="1"/>
    <col min="10635" max="10635" width="9" style="6" bestFit="1" customWidth="1"/>
    <col min="10636" max="10636" width="7.85546875" style="6" bestFit="1" customWidth="1"/>
    <col min="10637" max="10637" width="11.7109375" style="6" bestFit="1" customWidth="1"/>
    <col min="10638" max="10638" width="14.28515625" style="6" customWidth="1"/>
    <col min="10639" max="10639" width="11.7109375" style="6" bestFit="1" customWidth="1"/>
    <col min="10640" max="10640" width="14.140625" style="6" bestFit="1" customWidth="1"/>
    <col min="10641" max="10641" width="16.7109375" style="6" customWidth="1"/>
    <col min="10642" max="10642" width="16.5703125" style="6" customWidth="1"/>
    <col min="10643" max="10644" width="7.85546875" style="6" bestFit="1" customWidth="1"/>
    <col min="10645" max="10645" width="8" style="6" bestFit="1" customWidth="1"/>
    <col min="10646" max="10647" width="7.85546875" style="6" bestFit="1" customWidth="1"/>
    <col min="10648" max="10648" width="9.7109375" style="6" customWidth="1"/>
    <col min="10649" max="10649" width="12.85546875" style="6" customWidth="1"/>
    <col min="10650" max="10886" width="9.140625" style="6"/>
    <col min="10887" max="10887" width="9" style="6" bestFit="1" customWidth="1"/>
    <col min="10888" max="10888" width="9.85546875" style="6" bestFit="1" customWidth="1"/>
    <col min="10889" max="10889" width="9.140625" style="6" bestFit="1" customWidth="1"/>
    <col min="10890" max="10890" width="16" style="6" bestFit="1" customWidth="1"/>
    <col min="10891" max="10891" width="9" style="6" bestFit="1" customWidth="1"/>
    <col min="10892" max="10892" width="7.85546875" style="6" bestFit="1" customWidth="1"/>
    <col min="10893" max="10893" width="11.7109375" style="6" bestFit="1" customWidth="1"/>
    <col min="10894" max="10894" width="14.28515625" style="6" customWidth="1"/>
    <col min="10895" max="10895" width="11.7109375" style="6" bestFit="1" customWidth="1"/>
    <col min="10896" max="10896" width="14.140625" style="6" bestFit="1" customWidth="1"/>
    <col min="10897" max="10897" width="16.7109375" style="6" customWidth="1"/>
    <col min="10898" max="10898" width="16.5703125" style="6" customWidth="1"/>
    <col min="10899" max="10900" width="7.85546875" style="6" bestFit="1" customWidth="1"/>
    <col min="10901" max="10901" width="8" style="6" bestFit="1" customWidth="1"/>
    <col min="10902" max="10903" width="7.85546875" style="6" bestFit="1" customWidth="1"/>
    <col min="10904" max="10904" width="9.7109375" style="6" customWidth="1"/>
    <col min="10905" max="10905" width="12.85546875" style="6" customWidth="1"/>
    <col min="10906" max="11142" width="9.140625" style="6"/>
    <col min="11143" max="11143" width="9" style="6" bestFit="1" customWidth="1"/>
    <col min="11144" max="11144" width="9.85546875" style="6" bestFit="1" customWidth="1"/>
    <col min="11145" max="11145" width="9.140625" style="6" bestFit="1" customWidth="1"/>
    <col min="11146" max="11146" width="16" style="6" bestFit="1" customWidth="1"/>
    <col min="11147" max="11147" width="9" style="6" bestFit="1" customWidth="1"/>
    <col min="11148" max="11148" width="7.85546875" style="6" bestFit="1" customWidth="1"/>
    <col min="11149" max="11149" width="11.7109375" style="6" bestFit="1" customWidth="1"/>
    <col min="11150" max="11150" width="14.28515625" style="6" customWidth="1"/>
    <col min="11151" max="11151" width="11.7109375" style="6" bestFit="1" customWidth="1"/>
    <col min="11152" max="11152" width="14.140625" style="6" bestFit="1" customWidth="1"/>
    <col min="11153" max="11153" width="16.7109375" style="6" customWidth="1"/>
    <col min="11154" max="11154" width="16.5703125" style="6" customWidth="1"/>
    <col min="11155" max="11156" width="7.85546875" style="6" bestFit="1" customWidth="1"/>
    <col min="11157" max="11157" width="8" style="6" bestFit="1" customWidth="1"/>
    <col min="11158" max="11159" width="7.85546875" style="6" bestFit="1" customWidth="1"/>
    <col min="11160" max="11160" width="9.7109375" style="6" customWidth="1"/>
    <col min="11161" max="11161" width="12.85546875" style="6" customWidth="1"/>
    <col min="11162" max="11398" width="9.140625" style="6"/>
    <col min="11399" max="11399" width="9" style="6" bestFit="1" customWidth="1"/>
    <col min="11400" max="11400" width="9.85546875" style="6" bestFit="1" customWidth="1"/>
    <col min="11401" max="11401" width="9.140625" style="6" bestFit="1" customWidth="1"/>
    <col min="11402" max="11402" width="16" style="6" bestFit="1" customWidth="1"/>
    <col min="11403" max="11403" width="9" style="6" bestFit="1" customWidth="1"/>
    <col min="11404" max="11404" width="7.85546875" style="6" bestFit="1" customWidth="1"/>
    <col min="11405" max="11405" width="11.7109375" style="6" bestFit="1" customWidth="1"/>
    <col min="11406" max="11406" width="14.28515625" style="6" customWidth="1"/>
    <col min="11407" max="11407" width="11.7109375" style="6" bestFit="1" customWidth="1"/>
    <col min="11408" max="11408" width="14.140625" style="6" bestFit="1" customWidth="1"/>
    <col min="11409" max="11409" width="16.7109375" style="6" customWidth="1"/>
    <col min="11410" max="11410" width="16.5703125" style="6" customWidth="1"/>
    <col min="11411" max="11412" width="7.85546875" style="6" bestFit="1" customWidth="1"/>
    <col min="11413" max="11413" width="8" style="6" bestFit="1" customWidth="1"/>
    <col min="11414" max="11415" width="7.85546875" style="6" bestFit="1" customWidth="1"/>
    <col min="11416" max="11416" width="9.7109375" style="6" customWidth="1"/>
    <col min="11417" max="11417" width="12.85546875" style="6" customWidth="1"/>
    <col min="11418" max="11654" width="9.140625" style="6"/>
    <col min="11655" max="11655" width="9" style="6" bestFit="1" customWidth="1"/>
    <col min="11656" max="11656" width="9.85546875" style="6" bestFit="1" customWidth="1"/>
    <col min="11657" max="11657" width="9.140625" style="6" bestFit="1" customWidth="1"/>
    <col min="11658" max="11658" width="16" style="6" bestFit="1" customWidth="1"/>
    <col min="11659" max="11659" width="9" style="6" bestFit="1" customWidth="1"/>
    <col min="11660" max="11660" width="7.85546875" style="6" bestFit="1" customWidth="1"/>
    <col min="11661" max="11661" width="11.7109375" style="6" bestFit="1" customWidth="1"/>
    <col min="11662" max="11662" width="14.28515625" style="6" customWidth="1"/>
    <col min="11663" max="11663" width="11.7109375" style="6" bestFit="1" customWidth="1"/>
    <col min="11664" max="11664" width="14.140625" style="6" bestFit="1" customWidth="1"/>
    <col min="11665" max="11665" width="16.7109375" style="6" customWidth="1"/>
    <col min="11666" max="11666" width="16.5703125" style="6" customWidth="1"/>
    <col min="11667" max="11668" width="7.85546875" style="6" bestFit="1" customWidth="1"/>
    <col min="11669" max="11669" width="8" style="6" bestFit="1" customWidth="1"/>
    <col min="11670" max="11671" width="7.85546875" style="6" bestFit="1" customWidth="1"/>
    <col min="11672" max="11672" width="9.7109375" style="6" customWidth="1"/>
    <col min="11673" max="11673" width="12.85546875" style="6" customWidth="1"/>
    <col min="11674" max="11910" width="9.140625" style="6"/>
    <col min="11911" max="11911" width="9" style="6" bestFit="1" customWidth="1"/>
    <col min="11912" max="11912" width="9.85546875" style="6" bestFit="1" customWidth="1"/>
    <col min="11913" max="11913" width="9.140625" style="6" bestFit="1" customWidth="1"/>
    <col min="11914" max="11914" width="16" style="6" bestFit="1" customWidth="1"/>
    <col min="11915" max="11915" width="9" style="6" bestFit="1" customWidth="1"/>
    <col min="11916" max="11916" width="7.85546875" style="6" bestFit="1" customWidth="1"/>
    <col min="11917" max="11917" width="11.7109375" style="6" bestFit="1" customWidth="1"/>
    <col min="11918" max="11918" width="14.28515625" style="6" customWidth="1"/>
    <col min="11919" max="11919" width="11.7109375" style="6" bestFit="1" customWidth="1"/>
    <col min="11920" max="11920" width="14.140625" style="6" bestFit="1" customWidth="1"/>
    <col min="11921" max="11921" width="16.7109375" style="6" customWidth="1"/>
    <col min="11922" max="11922" width="16.5703125" style="6" customWidth="1"/>
    <col min="11923" max="11924" width="7.85546875" style="6" bestFit="1" customWidth="1"/>
    <col min="11925" max="11925" width="8" style="6" bestFit="1" customWidth="1"/>
    <col min="11926" max="11927" width="7.85546875" style="6" bestFit="1" customWidth="1"/>
    <col min="11928" max="11928" width="9.7109375" style="6" customWidth="1"/>
    <col min="11929" max="11929" width="12.85546875" style="6" customWidth="1"/>
    <col min="11930" max="12166" width="9.140625" style="6"/>
    <col min="12167" max="12167" width="9" style="6" bestFit="1" customWidth="1"/>
    <col min="12168" max="12168" width="9.85546875" style="6" bestFit="1" customWidth="1"/>
    <col min="12169" max="12169" width="9.140625" style="6" bestFit="1" customWidth="1"/>
    <col min="12170" max="12170" width="16" style="6" bestFit="1" customWidth="1"/>
    <col min="12171" max="12171" width="9" style="6" bestFit="1" customWidth="1"/>
    <col min="12172" max="12172" width="7.85546875" style="6" bestFit="1" customWidth="1"/>
    <col min="12173" max="12173" width="11.7109375" style="6" bestFit="1" customWidth="1"/>
    <col min="12174" max="12174" width="14.28515625" style="6" customWidth="1"/>
    <col min="12175" max="12175" width="11.7109375" style="6" bestFit="1" customWidth="1"/>
    <col min="12176" max="12176" width="14.140625" style="6" bestFit="1" customWidth="1"/>
    <col min="12177" max="12177" width="16.7109375" style="6" customWidth="1"/>
    <col min="12178" max="12178" width="16.5703125" style="6" customWidth="1"/>
    <col min="12179" max="12180" width="7.85546875" style="6" bestFit="1" customWidth="1"/>
    <col min="12181" max="12181" width="8" style="6" bestFit="1" customWidth="1"/>
    <col min="12182" max="12183" width="7.85546875" style="6" bestFit="1" customWidth="1"/>
    <col min="12184" max="12184" width="9.7109375" style="6" customWidth="1"/>
    <col min="12185" max="12185" width="12.85546875" style="6" customWidth="1"/>
    <col min="12186" max="12422" width="9.140625" style="6"/>
    <col min="12423" max="12423" width="9" style="6" bestFit="1" customWidth="1"/>
    <col min="12424" max="12424" width="9.85546875" style="6" bestFit="1" customWidth="1"/>
    <col min="12425" max="12425" width="9.140625" style="6" bestFit="1" customWidth="1"/>
    <col min="12426" max="12426" width="16" style="6" bestFit="1" customWidth="1"/>
    <col min="12427" max="12427" width="9" style="6" bestFit="1" customWidth="1"/>
    <col min="12428" max="12428" width="7.85546875" style="6" bestFit="1" customWidth="1"/>
    <col min="12429" max="12429" width="11.7109375" style="6" bestFit="1" customWidth="1"/>
    <col min="12430" max="12430" width="14.28515625" style="6" customWidth="1"/>
    <col min="12431" max="12431" width="11.7109375" style="6" bestFit="1" customWidth="1"/>
    <col min="12432" max="12432" width="14.140625" style="6" bestFit="1" customWidth="1"/>
    <col min="12433" max="12433" width="16.7109375" style="6" customWidth="1"/>
    <col min="12434" max="12434" width="16.5703125" style="6" customWidth="1"/>
    <col min="12435" max="12436" width="7.85546875" style="6" bestFit="1" customWidth="1"/>
    <col min="12437" max="12437" width="8" style="6" bestFit="1" customWidth="1"/>
    <col min="12438" max="12439" width="7.85546875" style="6" bestFit="1" customWidth="1"/>
    <col min="12440" max="12440" width="9.7109375" style="6" customWidth="1"/>
    <col min="12441" max="12441" width="12.85546875" style="6" customWidth="1"/>
    <col min="12442" max="12678" width="9.140625" style="6"/>
    <col min="12679" max="12679" width="9" style="6" bestFit="1" customWidth="1"/>
    <col min="12680" max="12680" width="9.85546875" style="6" bestFit="1" customWidth="1"/>
    <col min="12681" max="12681" width="9.140625" style="6" bestFit="1" customWidth="1"/>
    <col min="12682" max="12682" width="16" style="6" bestFit="1" customWidth="1"/>
    <col min="12683" max="12683" width="9" style="6" bestFit="1" customWidth="1"/>
    <col min="12684" max="12684" width="7.85546875" style="6" bestFit="1" customWidth="1"/>
    <col min="12685" max="12685" width="11.7109375" style="6" bestFit="1" customWidth="1"/>
    <col min="12686" max="12686" width="14.28515625" style="6" customWidth="1"/>
    <col min="12687" max="12687" width="11.7109375" style="6" bestFit="1" customWidth="1"/>
    <col min="12688" max="12688" width="14.140625" style="6" bestFit="1" customWidth="1"/>
    <col min="12689" max="12689" width="16.7109375" style="6" customWidth="1"/>
    <col min="12690" max="12690" width="16.5703125" style="6" customWidth="1"/>
    <col min="12691" max="12692" width="7.85546875" style="6" bestFit="1" customWidth="1"/>
    <col min="12693" max="12693" width="8" style="6" bestFit="1" customWidth="1"/>
    <col min="12694" max="12695" width="7.85546875" style="6" bestFit="1" customWidth="1"/>
    <col min="12696" max="12696" width="9.7109375" style="6" customWidth="1"/>
    <col min="12697" max="12697" width="12.85546875" style="6" customWidth="1"/>
    <col min="12698" max="12934" width="9.140625" style="6"/>
    <col min="12935" max="12935" width="9" style="6" bestFit="1" customWidth="1"/>
    <col min="12936" max="12936" width="9.85546875" style="6" bestFit="1" customWidth="1"/>
    <col min="12937" max="12937" width="9.140625" style="6" bestFit="1" customWidth="1"/>
    <col min="12938" max="12938" width="16" style="6" bestFit="1" customWidth="1"/>
    <col min="12939" max="12939" width="9" style="6" bestFit="1" customWidth="1"/>
    <col min="12940" max="12940" width="7.85546875" style="6" bestFit="1" customWidth="1"/>
    <col min="12941" max="12941" width="11.7109375" style="6" bestFit="1" customWidth="1"/>
    <col min="12942" max="12942" width="14.28515625" style="6" customWidth="1"/>
    <col min="12943" max="12943" width="11.7109375" style="6" bestFit="1" customWidth="1"/>
    <col min="12944" max="12944" width="14.140625" style="6" bestFit="1" customWidth="1"/>
    <col min="12945" max="12945" width="16.7109375" style="6" customWidth="1"/>
    <col min="12946" max="12946" width="16.5703125" style="6" customWidth="1"/>
    <col min="12947" max="12948" width="7.85546875" style="6" bestFit="1" customWidth="1"/>
    <col min="12949" max="12949" width="8" style="6" bestFit="1" customWidth="1"/>
    <col min="12950" max="12951" width="7.85546875" style="6" bestFit="1" customWidth="1"/>
    <col min="12952" max="12952" width="9.7109375" style="6" customWidth="1"/>
    <col min="12953" max="12953" width="12.85546875" style="6" customWidth="1"/>
    <col min="12954" max="13190" width="9.140625" style="6"/>
    <col min="13191" max="13191" width="9" style="6" bestFit="1" customWidth="1"/>
    <col min="13192" max="13192" width="9.85546875" style="6" bestFit="1" customWidth="1"/>
    <col min="13193" max="13193" width="9.140625" style="6" bestFit="1" customWidth="1"/>
    <col min="13194" max="13194" width="16" style="6" bestFit="1" customWidth="1"/>
    <col min="13195" max="13195" width="9" style="6" bestFit="1" customWidth="1"/>
    <col min="13196" max="13196" width="7.85546875" style="6" bestFit="1" customWidth="1"/>
    <col min="13197" max="13197" width="11.7109375" style="6" bestFit="1" customWidth="1"/>
    <col min="13198" max="13198" width="14.28515625" style="6" customWidth="1"/>
    <col min="13199" max="13199" width="11.7109375" style="6" bestFit="1" customWidth="1"/>
    <col min="13200" max="13200" width="14.140625" style="6" bestFit="1" customWidth="1"/>
    <col min="13201" max="13201" width="16.7109375" style="6" customWidth="1"/>
    <col min="13202" max="13202" width="16.5703125" style="6" customWidth="1"/>
    <col min="13203" max="13204" width="7.85546875" style="6" bestFit="1" customWidth="1"/>
    <col min="13205" max="13205" width="8" style="6" bestFit="1" customWidth="1"/>
    <col min="13206" max="13207" width="7.85546875" style="6" bestFit="1" customWidth="1"/>
    <col min="13208" max="13208" width="9.7109375" style="6" customWidth="1"/>
    <col min="13209" max="13209" width="12.85546875" style="6" customWidth="1"/>
    <col min="13210" max="13446" width="9.140625" style="6"/>
    <col min="13447" max="13447" width="9" style="6" bestFit="1" customWidth="1"/>
    <col min="13448" max="13448" width="9.85546875" style="6" bestFit="1" customWidth="1"/>
    <col min="13449" max="13449" width="9.140625" style="6" bestFit="1" customWidth="1"/>
    <col min="13450" max="13450" width="16" style="6" bestFit="1" customWidth="1"/>
    <col min="13451" max="13451" width="9" style="6" bestFit="1" customWidth="1"/>
    <col min="13452" max="13452" width="7.85546875" style="6" bestFit="1" customWidth="1"/>
    <col min="13453" max="13453" width="11.7109375" style="6" bestFit="1" customWidth="1"/>
    <col min="13454" max="13454" width="14.28515625" style="6" customWidth="1"/>
    <col min="13455" max="13455" width="11.7109375" style="6" bestFit="1" customWidth="1"/>
    <col min="13456" max="13456" width="14.140625" style="6" bestFit="1" customWidth="1"/>
    <col min="13457" max="13457" width="16.7109375" style="6" customWidth="1"/>
    <col min="13458" max="13458" width="16.5703125" style="6" customWidth="1"/>
    <col min="13459" max="13460" width="7.85546875" style="6" bestFit="1" customWidth="1"/>
    <col min="13461" max="13461" width="8" style="6" bestFit="1" customWidth="1"/>
    <col min="13462" max="13463" width="7.85546875" style="6" bestFit="1" customWidth="1"/>
    <col min="13464" max="13464" width="9.7109375" style="6" customWidth="1"/>
    <col min="13465" max="13465" width="12.85546875" style="6" customWidth="1"/>
    <col min="13466" max="13702" width="9.140625" style="6"/>
    <col min="13703" max="13703" width="9" style="6" bestFit="1" customWidth="1"/>
    <col min="13704" max="13704" width="9.85546875" style="6" bestFit="1" customWidth="1"/>
    <col min="13705" max="13705" width="9.140625" style="6" bestFit="1" customWidth="1"/>
    <col min="13706" max="13706" width="16" style="6" bestFit="1" customWidth="1"/>
    <col min="13707" max="13707" width="9" style="6" bestFit="1" customWidth="1"/>
    <col min="13708" max="13708" width="7.85546875" style="6" bestFit="1" customWidth="1"/>
    <col min="13709" max="13709" width="11.7109375" style="6" bestFit="1" customWidth="1"/>
    <col min="13710" max="13710" width="14.28515625" style="6" customWidth="1"/>
    <col min="13711" max="13711" width="11.7109375" style="6" bestFit="1" customWidth="1"/>
    <col min="13712" max="13712" width="14.140625" style="6" bestFit="1" customWidth="1"/>
    <col min="13713" max="13713" width="16.7109375" style="6" customWidth="1"/>
    <col min="13714" max="13714" width="16.5703125" style="6" customWidth="1"/>
    <col min="13715" max="13716" width="7.85546875" style="6" bestFit="1" customWidth="1"/>
    <col min="13717" max="13717" width="8" style="6" bestFit="1" customWidth="1"/>
    <col min="13718" max="13719" width="7.85546875" style="6" bestFit="1" customWidth="1"/>
    <col min="13720" max="13720" width="9.7109375" style="6" customWidth="1"/>
    <col min="13721" max="13721" width="12.85546875" style="6" customWidth="1"/>
    <col min="13722" max="13958" width="9.140625" style="6"/>
    <col min="13959" max="13959" width="9" style="6" bestFit="1" customWidth="1"/>
    <col min="13960" max="13960" width="9.85546875" style="6" bestFit="1" customWidth="1"/>
    <col min="13961" max="13961" width="9.140625" style="6" bestFit="1" customWidth="1"/>
    <col min="13962" max="13962" width="16" style="6" bestFit="1" customWidth="1"/>
    <col min="13963" max="13963" width="9" style="6" bestFit="1" customWidth="1"/>
    <col min="13964" max="13964" width="7.85546875" style="6" bestFit="1" customWidth="1"/>
    <col min="13965" max="13965" width="11.7109375" style="6" bestFit="1" customWidth="1"/>
    <col min="13966" max="13966" width="14.28515625" style="6" customWidth="1"/>
    <col min="13967" max="13967" width="11.7109375" style="6" bestFit="1" customWidth="1"/>
    <col min="13968" max="13968" width="14.140625" style="6" bestFit="1" customWidth="1"/>
    <col min="13969" max="13969" width="16.7109375" style="6" customWidth="1"/>
    <col min="13970" max="13970" width="16.5703125" style="6" customWidth="1"/>
    <col min="13971" max="13972" width="7.85546875" style="6" bestFit="1" customWidth="1"/>
    <col min="13973" max="13973" width="8" style="6" bestFit="1" customWidth="1"/>
    <col min="13974" max="13975" width="7.85546875" style="6" bestFit="1" customWidth="1"/>
    <col min="13976" max="13976" width="9.7109375" style="6" customWidth="1"/>
    <col min="13977" max="13977" width="12.85546875" style="6" customWidth="1"/>
    <col min="13978" max="14214" width="9.140625" style="6"/>
    <col min="14215" max="14215" width="9" style="6" bestFit="1" customWidth="1"/>
    <col min="14216" max="14216" width="9.85546875" style="6" bestFit="1" customWidth="1"/>
    <col min="14217" max="14217" width="9.140625" style="6" bestFit="1" customWidth="1"/>
    <col min="14218" max="14218" width="16" style="6" bestFit="1" customWidth="1"/>
    <col min="14219" max="14219" width="9" style="6" bestFit="1" customWidth="1"/>
    <col min="14220" max="14220" width="7.85546875" style="6" bestFit="1" customWidth="1"/>
    <col min="14221" max="14221" width="11.7109375" style="6" bestFit="1" customWidth="1"/>
    <col min="14222" max="14222" width="14.28515625" style="6" customWidth="1"/>
    <col min="14223" max="14223" width="11.7109375" style="6" bestFit="1" customWidth="1"/>
    <col min="14224" max="14224" width="14.140625" style="6" bestFit="1" customWidth="1"/>
    <col min="14225" max="14225" width="16.7109375" style="6" customWidth="1"/>
    <col min="14226" max="14226" width="16.5703125" style="6" customWidth="1"/>
    <col min="14227" max="14228" width="7.85546875" style="6" bestFit="1" customWidth="1"/>
    <col min="14229" max="14229" width="8" style="6" bestFit="1" customWidth="1"/>
    <col min="14230" max="14231" width="7.85546875" style="6" bestFit="1" customWidth="1"/>
    <col min="14232" max="14232" width="9.7109375" style="6" customWidth="1"/>
    <col min="14233" max="14233" width="12.85546875" style="6" customWidth="1"/>
    <col min="14234" max="14470" width="9.140625" style="6"/>
    <col min="14471" max="14471" width="9" style="6" bestFit="1" customWidth="1"/>
    <col min="14472" max="14472" width="9.85546875" style="6" bestFit="1" customWidth="1"/>
    <col min="14473" max="14473" width="9.140625" style="6" bestFit="1" customWidth="1"/>
    <col min="14474" max="14474" width="16" style="6" bestFit="1" customWidth="1"/>
    <col min="14475" max="14475" width="9" style="6" bestFit="1" customWidth="1"/>
    <col min="14476" max="14476" width="7.85546875" style="6" bestFit="1" customWidth="1"/>
    <col min="14477" max="14477" width="11.7109375" style="6" bestFit="1" customWidth="1"/>
    <col min="14478" max="14478" width="14.28515625" style="6" customWidth="1"/>
    <col min="14479" max="14479" width="11.7109375" style="6" bestFit="1" customWidth="1"/>
    <col min="14480" max="14480" width="14.140625" style="6" bestFit="1" customWidth="1"/>
    <col min="14481" max="14481" width="16.7109375" style="6" customWidth="1"/>
    <col min="14482" max="14482" width="16.5703125" style="6" customWidth="1"/>
    <col min="14483" max="14484" width="7.85546875" style="6" bestFit="1" customWidth="1"/>
    <col min="14485" max="14485" width="8" style="6" bestFit="1" customWidth="1"/>
    <col min="14486" max="14487" width="7.85546875" style="6" bestFit="1" customWidth="1"/>
    <col min="14488" max="14488" width="9.7109375" style="6" customWidth="1"/>
    <col min="14489" max="14489" width="12.85546875" style="6" customWidth="1"/>
    <col min="14490" max="14726" width="9.140625" style="6"/>
    <col min="14727" max="14727" width="9" style="6" bestFit="1" customWidth="1"/>
    <col min="14728" max="14728" width="9.85546875" style="6" bestFit="1" customWidth="1"/>
    <col min="14729" max="14729" width="9.140625" style="6" bestFit="1" customWidth="1"/>
    <col min="14730" max="14730" width="16" style="6" bestFit="1" customWidth="1"/>
    <col min="14731" max="14731" width="9" style="6" bestFit="1" customWidth="1"/>
    <col min="14732" max="14732" width="7.85546875" style="6" bestFit="1" customWidth="1"/>
    <col min="14733" max="14733" width="11.7109375" style="6" bestFit="1" customWidth="1"/>
    <col min="14734" max="14734" width="14.28515625" style="6" customWidth="1"/>
    <col min="14735" max="14735" width="11.7109375" style="6" bestFit="1" customWidth="1"/>
    <col min="14736" max="14736" width="14.140625" style="6" bestFit="1" customWidth="1"/>
    <col min="14737" max="14737" width="16.7109375" style="6" customWidth="1"/>
    <col min="14738" max="14738" width="16.5703125" style="6" customWidth="1"/>
    <col min="14739" max="14740" width="7.85546875" style="6" bestFit="1" customWidth="1"/>
    <col min="14741" max="14741" width="8" style="6" bestFit="1" customWidth="1"/>
    <col min="14742" max="14743" width="7.85546875" style="6" bestFit="1" customWidth="1"/>
    <col min="14744" max="14744" width="9.7109375" style="6" customWidth="1"/>
    <col min="14745" max="14745" width="12.85546875" style="6" customWidth="1"/>
    <col min="14746" max="14982" width="9.140625" style="6"/>
    <col min="14983" max="14983" width="9" style="6" bestFit="1" customWidth="1"/>
    <col min="14984" max="14984" width="9.85546875" style="6" bestFit="1" customWidth="1"/>
    <col min="14985" max="14985" width="9.140625" style="6" bestFit="1" customWidth="1"/>
    <col min="14986" max="14986" width="16" style="6" bestFit="1" customWidth="1"/>
    <col min="14987" max="14987" width="9" style="6" bestFit="1" customWidth="1"/>
    <col min="14988" max="14988" width="7.85546875" style="6" bestFit="1" customWidth="1"/>
    <col min="14989" max="14989" width="11.7109375" style="6" bestFit="1" customWidth="1"/>
    <col min="14990" max="14990" width="14.28515625" style="6" customWidth="1"/>
    <col min="14991" max="14991" width="11.7109375" style="6" bestFit="1" customWidth="1"/>
    <col min="14992" max="14992" width="14.140625" style="6" bestFit="1" customWidth="1"/>
    <col min="14993" max="14993" width="16.7109375" style="6" customWidth="1"/>
    <col min="14994" max="14994" width="16.5703125" style="6" customWidth="1"/>
    <col min="14995" max="14996" width="7.85546875" style="6" bestFit="1" customWidth="1"/>
    <col min="14997" max="14997" width="8" style="6" bestFit="1" customWidth="1"/>
    <col min="14998" max="14999" width="7.85546875" style="6" bestFit="1" customWidth="1"/>
    <col min="15000" max="15000" width="9.7109375" style="6" customWidth="1"/>
    <col min="15001" max="15001" width="12.85546875" style="6" customWidth="1"/>
    <col min="15002" max="15238" width="9.140625" style="6"/>
    <col min="15239" max="15239" width="9" style="6" bestFit="1" customWidth="1"/>
    <col min="15240" max="15240" width="9.85546875" style="6" bestFit="1" customWidth="1"/>
    <col min="15241" max="15241" width="9.140625" style="6" bestFit="1" customWidth="1"/>
    <col min="15242" max="15242" width="16" style="6" bestFit="1" customWidth="1"/>
    <col min="15243" max="15243" width="9" style="6" bestFit="1" customWidth="1"/>
    <col min="15244" max="15244" width="7.85546875" style="6" bestFit="1" customWidth="1"/>
    <col min="15245" max="15245" width="11.7109375" style="6" bestFit="1" customWidth="1"/>
    <col min="15246" max="15246" width="14.28515625" style="6" customWidth="1"/>
    <col min="15247" max="15247" width="11.7109375" style="6" bestFit="1" customWidth="1"/>
    <col min="15248" max="15248" width="14.140625" style="6" bestFit="1" customWidth="1"/>
    <col min="15249" max="15249" width="16.7109375" style="6" customWidth="1"/>
    <col min="15250" max="15250" width="16.5703125" style="6" customWidth="1"/>
    <col min="15251" max="15252" width="7.85546875" style="6" bestFit="1" customWidth="1"/>
    <col min="15253" max="15253" width="8" style="6" bestFit="1" customWidth="1"/>
    <col min="15254" max="15255" width="7.85546875" style="6" bestFit="1" customWidth="1"/>
    <col min="15256" max="15256" width="9.7109375" style="6" customWidth="1"/>
    <col min="15257" max="15257" width="12.85546875" style="6" customWidth="1"/>
    <col min="15258" max="15494" width="9.140625" style="6"/>
    <col min="15495" max="15495" width="9" style="6" bestFit="1" customWidth="1"/>
    <col min="15496" max="15496" width="9.85546875" style="6" bestFit="1" customWidth="1"/>
    <col min="15497" max="15497" width="9.140625" style="6" bestFit="1" customWidth="1"/>
    <col min="15498" max="15498" width="16" style="6" bestFit="1" customWidth="1"/>
    <col min="15499" max="15499" width="9" style="6" bestFit="1" customWidth="1"/>
    <col min="15500" max="15500" width="7.85546875" style="6" bestFit="1" customWidth="1"/>
    <col min="15501" max="15501" width="11.7109375" style="6" bestFit="1" customWidth="1"/>
    <col min="15502" max="15502" width="14.28515625" style="6" customWidth="1"/>
    <col min="15503" max="15503" width="11.7109375" style="6" bestFit="1" customWidth="1"/>
    <col min="15504" max="15504" width="14.140625" style="6" bestFit="1" customWidth="1"/>
    <col min="15505" max="15505" width="16.7109375" style="6" customWidth="1"/>
    <col min="15506" max="15506" width="16.5703125" style="6" customWidth="1"/>
    <col min="15507" max="15508" width="7.85546875" style="6" bestFit="1" customWidth="1"/>
    <col min="15509" max="15509" width="8" style="6" bestFit="1" customWidth="1"/>
    <col min="15510" max="15511" width="7.85546875" style="6" bestFit="1" customWidth="1"/>
    <col min="15512" max="15512" width="9.7109375" style="6" customWidth="1"/>
    <col min="15513" max="15513" width="12.85546875" style="6" customWidth="1"/>
    <col min="15514" max="15750" width="9.140625" style="6"/>
    <col min="15751" max="15751" width="9" style="6" bestFit="1" customWidth="1"/>
    <col min="15752" max="15752" width="9.85546875" style="6" bestFit="1" customWidth="1"/>
    <col min="15753" max="15753" width="9.140625" style="6" bestFit="1" customWidth="1"/>
    <col min="15754" max="15754" width="16" style="6" bestFit="1" customWidth="1"/>
    <col min="15755" max="15755" width="9" style="6" bestFit="1" customWidth="1"/>
    <col min="15756" max="15756" width="7.85546875" style="6" bestFit="1" customWidth="1"/>
    <col min="15757" max="15757" width="11.7109375" style="6" bestFit="1" customWidth="1"/>
    <col min="15758" max="15758" width="14.28515625" style="6" customWidth="1"/>
    <col min="15759" max="15759" width="11.7109375" style="6" bestFit="1" customWidth="1"/>
    <col min="15760" max="15760" width="14.140625" style="6" bestFit="1" customWidth="1"/>
    <col min="15761" max="15761" width="16.7109375" style="6" customWidth="1"/>
    <col min="15762" max="15762" width="16.5703125" style="6" customWidth="1"/>
    <col min="15763" max="15764" width="7.85546875" style="6" bestFit="1" customWidth="1"/>
    <col min="15765" max="15765" width="8" style="6" bestFit="1" customWidth="1"/>
    <col min="15766" max="15767" width="7.85546875" style="6" bestFit="1" customWidth="1"/>
    <col min="15768" max="15768" width="9.7109375" style="6" customWidth="1"/>
    <col min="15769" max="15769" width="12.85546875" style="6" customWidth="1"/>
    <col min="15770" max="16006" width="9.140625" style="6"/>
    <col min="16007" max="16007" width="9" style="6" bestFit="1" customWidth="1"/>
    <col min="16008" max="16008" width="9.85546875" style="6" bestFit="1" customWidth="1"/>
    <col min="16009" max="16009" width="9.140625" style="6" bestFit="1" customWidth="1"/>
    <col min="16010" max="16010" width="16" style="6" bestFit="1" customWidth="1"/>
    <col min="16011" max="16011" width="9" style="6" bestFit="1" customWidth="1"/>
    <col min="16012" max="16012" width="7.85546875" style="6" bestFit="1" customWidth="1"/>
    <col min="16013" max="16013" width="11.7109375" style="6" bestFit="1" customWidth="1"/>
    <col min="16014" max="16014" width="14.28515625" style="6" customWidth="1"/>
    <col min="16015" max="16015" width="11.7109375" style="6" bestFit="1" customWidth="1"/>
    <col min="16016" max="16016" width="14.140625" style="6" bestFit="1" customWidth="1"/>
    <col min="16017" max="16017" width="16.7109375" style="6" customWidth="1"/>
    <col min="16018" max="16018" width="16.5703125" style="6" customWidth="1"/>
    <col min="16019" max="16020" width="7.85546875" style="6" bestFit="1" customWidth="1"/>
    <col min="16021" max="16021" width="8" style="6" bestFit="1" customWidth="1"/>
    <col min="16022" max="16023" width="7.85546875" style="6" bestFit="1" customWidth="1"/>
    <col min="16024" max="16024" width="9.7109375" style="6" customWidth="1"/>
    <col min="16025" max="16025" width="12.85546875" style="6" customWidth="1"/>
    <col min="16026" max="16384" width="9.140625" style="6"/>
  </cols>
  <sheetData>
    <row r="1" spans="1:12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86</v>
      </c>
      <c r="L1" s="14" t="s">
        <v>10</v>
      </c>
    </row>
    <row r="2" spans="1:12" s="3" customFormat="1">
      <c r="A2" s="7">
        <v>13303</v>
      </c>
      <c r="B2" s="15">
        <v>35517</v>
      </c>
      <c r="C2" s="7" t="s">
        <v>2</v>
      </c>
      <c r="D2" s="7">
        <v>1</v>
      </c>
      <c r="E2" s="5">
        <f t="shared" ref="E2" si="0">D2/340.75</f>
        <v>2.93470286133529E-3</v>
      </c>
      <c r="F2" s="41">
        <v>37228</v>
      </c>
      <c r="G2" s="7">
        <v>363</v>
      </c>
      <c r="H2" s="7">
        <v>73</v>
      </c>
      <c r="I2" s="5"/>
      <c r="J2" s="5">
        <v>15</v>
      </c>
      <c r="K2" s="5">
        <v>111</v>
      </c>
      <c r="L2" s="12"/>
    </row>
    <row r="3" spans="1:12" s="3" customFormat="1">
      <c r="A3" s="7"/>
      <c r="B3" s="15"/>
      <c r="C3" s="7"/>
      <c r="D3" s="7"/>
      <c r="E3" s="5"/>
      <c r="F3" s="12"/>
      <c r="G3" s="7"/>
      <c r="H3" s="7"/>
      <c r="I3" s="5"/>
      <c r="J3" s="5"/>
      <c r="K3" s="5"/>
      <c r="L3" s="5"/>
    </row>
    <row r="4" spans="1:12">
      <c r="I4" s="11">
        <f t="shared" ref="I4:K4" si="1">SUM(I2:I3)</f>
        <v>0</v>
      </c>
      <c r="J4" s="11">
        <f t="shared" si="1"/>
        <v>15</v>
      </c>
      <c r="K4" s="39">
        <f t="shared" si="1"/>
        <v>111</v>
      </c>
    </row>
    <row r="6" spans="1:12" ht="15.75">
      <c r="A6" s="42"/>
      <c r="B6" s="42"/>
      <c r="C6" s="42"/>
      <c r="D6" s="42"/>
      <c r="E6" s="42"/>
      <c r="F6" s="42"/>
      <c r="G6" s="42"/>
      <c r="H6" s="42"/>
      <c r="I6" s="46" t="s">
        <v>78</v>
      </c>
      <c r="J6" s="45">
        <f>I4+J4</f>
        <v>15</v>
      </c>
    </row>
    <row r="7" spans="1:12" ht="18">
      <c r="A7" s="21"/>
      <c r="B7" s="18"/>
      <c r="C7" s="21"/>
      <c r="D7" s="21"/>
      <c r="E7" s="21"/>
      <c r="K7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K3" sqref="K3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8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87</v>
      </c>
      <c r="L1" s="14" t="s">
        <v>10</v>
      </c>
      <c r="M1" s="14" t="s">
        <v>11</v>
      </c>
    </row>
    <row r="2" spans="1:13" s="3" customFormat="1">
      <c r="A2" s="7">
        <v>13794</v>
      </c>
      <c r="B2" s="15">
        <v>35737</v>
      </c>
      <c r="C2" s="8" t="s">
        <v>79</v>
      </c>
      <c r="D2" s="7">
        <v>1</v>
      </c>
      <c r="E2" s="5">
        <f t="shared" ref="E2" si="0">D2/340.75</f>
        <v>2.93470286133529E-3</v>
      </c>
      <c r="F2" s="41">
        <v>37413</v>
      </c>
      <c r="G2" s="7">
        <v>378</v>
      </c>
      <c r="H2" s="7">
        <v>9</v>
      </c>
      <c r="I2" s="5"/>
      <c r="J2" s="5">
        <v>20</v>
      </c>
      <c r="K2" s="5">
        <v>162</v>
      </c>
      <c r="L2" s="5"/>
      <c r="M2" s="5"/>
    </row>
    <row r="3" spans="1:13" s="3" customFormat="1">
      <c r="A3" s="7"/>
      <c r="B3" s="15"/>
      <c r="C3" s="7"/>
      <c r="D3" s="7"/>
      <c r="E3" s="5"/>
      <c r="F3" s="12"/>
      <c r="G3" s="7"/>
      <c r="H3" s="7"/>
      <c r="I3" s="5"/>
      <c r="J3" s="5"/>
      <c r="K3" s="5"/>
      <c r="L3" s="5"/>
      <c r="M3" s="5"/>
    </row>
    <row r="4" spans="1:13">
      <c r="I4" s="11">
        <f t="shared" ref="I4:K4" si="1">SUM(I2:I3)</f>
        <v>0</v>
      </c>
      <c r="J4" s="11">
        <f t="shared" si="1"/>
        <v>20</v>
      </c>
      <c r="K4" s="39">
        <f t="shared" si="1"/>
        <v>162</v>
      </c>
    </row>
    <row r="6" spans="1:13" ht="15.75">
      <c r="A6" s="42"/>
      <c r="B6" s="42"/>
      <c r="C6" s="42"/>
      <c r="D6" s="42"/>
      <c r="E6" s="42"/>
      <c r="F6" s="42"/>
      <c r="G6" s="42"/>
      <c r="H6" s="42"/>
      <c r="I6" s="46" t="s">
        <v>78</v>
      </c>
      <c r="J6" s="45">
        <f>I4+J4</f>
        <v>20</v>
      </c>
    </row>
    <row r="7" spans="1:13">
      <c r="A7" s="21"/>
      <c r="B7" s="18"/>
      <c r="C7" s="21"/>
      <c r="D7" s="21"/>
      <c r="E7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L4" sqref="L4"/>
    </sheetView>
  </sheetViews>
  <sheetFormatPr defaultRowHeight="11.25"/>
  <cols>
    <col min="1" max="1" width="8.140625" style="1" bestFit="1" customWidth="1"/>
    <col min="2" max="2" width="8.7109375" style="17" bestFit="1" customWidth="1"/>
    <col min="3" max="3" width="28.7109375" style="1" customWidth="1"/>
    <col min="4" max="4" width="12.5703125" style="1" bestFit="1" customWidth="1"/>
    <col min="5" max="5" width="11.140625" style="1" bestFit="1" customWidth="1"/>
    <col min="6" max="6" width="10" style="13" bestFit="1" customWidth="1"/>
    <col min="7" max="7" width="8.140625" style="1" bestFit="1" customWidth="1"/>
    <col min="8" max="8" width="6.5703125" style="1" bestFit="1" customWidth="1"/>
    <col min="9" max="9" width="9.42578125" style="2" bestFit="1" customWidth="1"/>
    <col min="10" max="10" width="14.85546875" style="3" bestFit="1" customWidth="1"/>
    <col min="11" max="11" width="18" style="3" customWidth="1"/>
    <col min="12" max="12" width="15.42578125" style="2" bestFit="1" customWidth="1"/>
    <col min="13" max="13" width="15.28515625" style="2" bestFit="1" customWidth="1"/>
    <col min="14" max="14" width="9.140625" style="6"/>
    <col min="15" max="15" width="10.28515625" style="6" bestFit="1" customWidth="1"/>
    <col min="16" max="135" width="9.140625" style="6"/>
    <col min="136" max="136" width="9" style="6" bestFit="1" customWidth="1"/>
    <col min="137" max="137" width="9.85546875" style="6" bestFit="1" customWidth="1"/>
    <col min="138" max="138" width="9.140625" style="6" bestFit="1" customWidth="1"/>
    <col min="139" max="139" width="16" style="6" bestFit="1" customWidth="1"/>
    <col min="140" max="140" width="9" style="6" bestFit="1" customWidth="1"/>
    <col min="141" max="141" width="7.85546875" style="6" bestFit="1" customWidth="1"/>
    <col min="142" max="142" width="11.7109375" style="6" bestFit="1" customWidth="1"/>
    <col min="143" max="143" width="14.28515625" style="6" customWidth="1"/>
    <col min="144" max="144" width="11.7109375" style="6" bestFit="1" customWidth="1"/>
    <col min="145" max="145" width="14.140625" style="6" bestFit="1" customWidth="1"/>
    <col min="146" max="146" width="16.7109375" style="6" customWidth="1"/>
    <col min="147" max="147" width="16.5703125" style="6" customWidth="1"/>
    <col min="148" max="149" width="7.85546875" style="6" bestFit="1" customWidth="1"/>
    <col min="150" max="150" width="8" style="6" bestFit="1" customWidth="1"/>
    <col min="151" max="152" width="7.85546875" style="6" bestFit="1" customWidth="1"/>
    <col min="153" max="153" width="9.7109375" style="6" customWidth="1"/>
    <col min="154" max="154" width="12.85546875" style="6" customWidth="1"/>
    <col min="155" max="391" width="9.140625" style="6"/>
    <col min="392" max="392" width="9" style="6" bestFit="1" customWidth="1"/>
    <col min="393" max="393" width="9.85546875" style="6" bestFit="1" customWidth="1"/>
    <col min="394" max="394" width="9.140625" style="6" bestFit="1" customWidth="1"/>
    <col min="395" max="395" width="16" style="6" bestFit="1" customWidth="1"/>
    <col min="396" max="396" width="9" style="6" bestFit="1" customWidth="1"/>
    <col min="397" max="397" width="7.85546875" style="6" bestFit="1" customWidth="1"/>
    <col min="398" max="398" width="11.7109375" style="6" bestFit="1" customWidth="1"/>
    <col min="399" max="399" width="14.28515625" style="6" customWidth="1"/>
    <col min="400" max="400" width="11.7109375" style="6" bestFit="1" customWidth="1"/>
    <col min="401" max="401" width="14.140625" style="6" bestFit="1" customWidth="1"/>
    <col min="402" max="402" width="16.7109375" style="6" customWidth="1"/>
    <col min="403" max="403" width="16.5703125" style="6" customWidth="1"/>
    <col min="404" max="405" width="7.85546875" style="6" bestFit="1" customWidth="1"/>
    <col min="406" max="406" width="8" style="6" bestFit="1" customWidth="1"/>
    <col min="407" max="408" width="7.85546875" style="6" bestFit="1" customWidth="1"/>
    <col min="409" max="409" width="9.7109375" style="6" customWidth="1"/>
    <col min="410" max="410" width="12.85546875" style="6" customWidth="1"/>
    <col min="411" max="647" width="9.140625" style="6"/>
    <col min="648" max="648" width="9" style="6" bestFit="1" customWidth="1"/>
    <col min="649" max="649" width="9.85546875" style="6" bestFit="1" customWidth="1"/>
    <col min="650" max="650" width="9.140625" style="6" bestFit="1" customWidth="1"/>
    <col min="651" max="651" width="16" style="6" bestFit="1" customWidth="1"/>
    <col min="652" max="652" width="9" style="6" bestFit="1" customWidth="1"/>
    <col min="653" max="653" width="7.85546875" style="6" bestFit="1" customWidth="1"/>
    <col min="654" max="654" width="11.7109375" style="6" bestFit="1" customWidth="1"/>
    <col min="655" max="655" width="14.28515625" style="6" customWidth="1"/>
    <col min="656" max="656" width="11.7109375" style="6" bestFit="1" customWidth="1"/>
    <col min="657" max="657" width="14.140625" style="6" bestFit="1" customWidth="1"/>
    <col min="658" max="658" width="16.7109375" style="6" customWidth="1"/>
    <col min="659" max="659" width="16.5703125" style="6" customWidth="1"/>
    <col min="660" max="661" width="7.85546875" style="6" bestFit="1" customWidth="1"/>
    <col min="662" max="662" width="8" style="6" bestFit="1" customWidth="1"/>
    <col min="663" max="664" width="7.85546875" style="6" bestFit="1" customWidth="1"/>
    <col min="665" max="665" width="9.7109375" style="6" customWidth="1"/>
    <col min="666" max="666" width="12.85546875" style="6" customWidth="1"/>
    <col min="667" max="903" width="9.140625" style="6"/>
    <col min="904" max="904" width="9" style="6" bestFit="1" customWidth="1"/>
    <col min="905" max="905" width="9.85546875" style="6" bestFit="1" customWidth="1"/>
    <col min="906" max="906" width="9.140625" style="6" bestFit="1" customWidth="1"/>
    <col min="907" max="907" width="16" style="6" bestFit="1" customWidth="1"/>
    <col min="908" max="908" width="9" style="6" bestFit="1" customWidth="1"/>
    <col min="909" max="909" width="7.85546875" style="6" bestFit="1" customWidth="1"/>
    <col min="910" max="910" width="11.7109375" style="6" bestFit="1" customWidth="1"/>
    <col min="911" max="911" width="14.28515625" style="6" customWidth="1"/>
    <col min="912" max="912" width="11.7109375" style="6" bestFit="1" customWidth="1"/>
    <col min="913" max="913" width="14.140625" style="6" bestFit="1" customWidth="1"/>
    <col min="914" max="914" width="16.7109375" style="6" customWidth="1"/>
    <col min="915" max="915" width="16.5703125" style="6" customWidth="1"/>
    <col min="916" max="917" width="7.85546875" style="6" bestFit="1" customWidth="1"/>
    <col min="918" max="918" width="8" style="6" bestFit="1" customWidth="1"/>
    <col min="919" max="920" width="7.85546875" style="6" bestFit="1" customWidth="1"/>
    <col min="921" max="921" width="9.7109375" style="6" customWidth="1"/>
    <col min="922" max="922" width="12.85546875" style="6" customWidth="1"/>
    <col min="923" max="1159" width="9.140625" style="6"/>
    <col min="1160" max="1160" width="9" style="6" bestFit="1" customWidth="1"/>
    <col min="1161" max="1161" width="9.85546875" style="6" bestFit="1" customWidth="1"/>
    <col min="1162" max="1162" width="9.140625" style="6" bestFit="1" customWidth="1"/>
    <col min="1163" max="1163" width="16" style="6" bestFit="1" customWidth="1"/>
    <col min="1164" max="1164" width="9" style="6" bestFit="1" customWidth="1"/>
    <col min="1165" max="1165" width="7.85546875" style="6" bestFit="1" customWidth="1"/>
    <col min="1166" max="1166" width="11.7109375" style="6" bestFit="1" customWidth="1"/>
    <col min="1167" max="1167" width="14.28515625" style="6" customWidth="1"/>
    <col min="1168" max="1168" width="11.7109375" style="6" bestFit="1" customWidth="1"/>
    <col min="1169" max="1169" width="14.140625" style="6" bestFit="1" customWidth="1"/>
    <col min="1170" max="1170" width="16.7109375" style="6" customWidth="1"/>
    <col min="1171" max="1171" width="16.5703125" style="6" customWidth="1"/>
    <col min="1172" max="1173" width="7.85546875" style="6" bestFit="1" customWidth="1"/>
    <col min="1174" max="1174" width="8" style="6" bestFit="1" customWidth="1"/>
    <col min="1175" max="1176" width="7.85546875" style="6" bestFit="1" customWidth="1"/>
    <col min="1177" max="1177" width="9.7109375" style="6" customWidth="1"/>
    <col min="1178" max="1178" width="12.85546875" style="6" customWidth="1"/>
    <col min="1179" max="1415" width="9.140625" style="6"/>
    <col min="1416" max="1416" width="9" style="6" bestFit="1" customWidth="1"/>
    <col min="1417" max="1417" width="9.85546875" style="6" bestFit="1" customWidth="1"/>
    <col min="1418" max="1418" width="9.140625" style="6" bestFit="1" customWidth="1"/>
    <col min="1419" max="1419" width="16" style="6" bestFit="1" customWidth="1"/>
    <col min="1420" max="1420" width="9" style="6" bestFit="1" customWidth="1"/>
    <col min="1421" max="1421" width="7.85546875" style="6" bestFit="1" customWidth="1"/>
    <col min="1422" max="1422" width="11.7109375" style="6" bestFit="1" customWidth="1"/>
    <col min="1423" max="1423" width="14.28515625" style="6" customWidth="1"/>
    <col min="1424" max="1424" width="11.7109375" style="6" bestFit="1" customWidth="1"/>
    <col min="1425" max="1425" width="14.140625" style="6" bestFit="1" customWidth="1"/>
    <col min="1426" max="1426" width="16.7109375" style="6" customWidth="1"/>
    <col min="1427" max="1427" width="16.5703125" style="6" customWidth="1"/>
    <col min="1428" max="1429" width="7.85546875" style="6" bestFit="1" customWidth="1"/>
    <col min="1430" max="1430" width="8" style="6" bestFit="1" customWidth="1"/>
    <col min="1431" max="1432" width="7.85546875" style="6" bestFit="1" customWidth="1"/>
    <col min="1433" max="1433" width="9.7109375" style="6" customWidth="1"/>
    <col min="1434" max="1434" width="12.85546875" style="6" customWidth="1"/>
    <col min="1435" max="1671" width="9.140625" style="6"/>
    <col min="1672" max="1672" width="9" style="6" bestFit="1" customWidth="1"/>
    <col min="1673" max="1673" width="9.85546875" style="6" bestFit="1" customWidth="1"/>
    <col min="1674" max="1674" width="9.140625" style="6" bestFit="1" customWidth="1"/>
    <col min="1675" max="1675" width="16" style="6" bestFit="1" customWidth="1"/>
    <col min="1676" max="1676" width="9" style="6" bestFit="1" customWidth="1"/>
    <col min="1677" max="1677" width="7.85546875" style="6" bestFit="1" customWidth="1"/>
    <col min="1678" max="1678" width="11.7109375" style="6" bestFit="1" customWidth="1"/>
    <col min="1679" max="1679" width="14.28515625" style="6" customWidth="1"/>
    <col min="1680" max="1680" width="11.7109375" style="6" bestFit="1" customWidth="1"/>
    <col min="1681" max="1681" width="14.140625" style="6" bestFit="1" customWidth="1"/>
    <col min="1682" max="1682" width="16.7109375" style="6" customWidth="1"/>
    <col min="1683" max="1683" width="16.5703125" style="6" customWidth="1"/>
    <col min="1684" max="1685" width="7.85546875" style="6" bestFit="1" customWidth="1"/>
    <col min="1686" max="1686" width="8" style="6" bestFit="1" customWidth="1"/>
    <col min="1687" max="1688" width="7.85546875" style="6" bestFit="1" customWidth="1"/>
    <col min="1689" max="1689" width="9.7109375" style="6" customWidth="1"/>
    <col min="1690" max="1690" width="12.85546875" style="6" customWidth="1"/>
    <col min="1691" max="1927" width="9.140625" style="6"/>
    <col min="1928" max="1928" width="9" style="6" bestFit="1" customWidth="1"/>
    <col min="1929" max="1929" width="9.85546875" style="6" bestFit="1" customWidth="1"/>
    <col min="1930" max="1930" width="9.140625" style="6" bestFit="1" customWidth="1"/>
    <col min="1931" max="1931" width="16" style="6" bestFit="1" customWidth="1"/>
    <col min="1932" max="1932" width="9" style="6" bestFit="1" customWidth="1"/>
    <col min="1933" max="1933" width="7.85546875" style="6" bestFit="1" customWidth="1"/>
    <col min="1934" max="1934" width="11.7109375" style="6" bestFit="1" customWidth="1"/>
    <col min="1935" max="1935" width="14.28515625" style="6" customWidth="1"/>
    <col min="1936" max="1936" width="11.7109375" style="6" bestFit="1" customWidth="1"/>
    <col min="1937" max="1937" width="14.140625" style="6" bestFit="1" customWidth="1"/>
    <col min="1938" max="1938" width="16.7109375" style="6" customWidth="1"/>
    <col min="1939" max="1939" width="16.5703125" style="6" customWidth="1"/>
    <col min="1940" max="1941" width="7.85546875" style="6" bestFit="1" customWidth="1"/>
    <col min="1942" max="1942" width="8" style="6" bestFit="1" customWidth="1"/>
    <col min="1943" max="1944" width="7.85546875" style="6" bestFit="1" customWidth="1"/>
    <col min="1945" max="1945" width="9.7109375" style="6" customWidth="1"/>
    <col min="1946" max="1946" width="12.85546875" style="6" customWidth="1"/>
    <col min="1947" max="2183" width="9.140625" style="6"/>
    <col min="2184" max="2184" width="9" style="6" bestFit="1" customWidth="1"/>
    <col min="2185" max="2185" width="9.85546875" style="6" bestFit="1" customWidth="1"/>
    <col min="2186" max="2186" width="9.140625" style="6" bestFit="1" customWidth="1"/>
    <col min="2187" max="2187" width="16" style="6" bestFit="1" customWidth="1"/>
    <col min="2188" max="2188" width="9" style="6" bestFit="1" customWidth="1"/>
    <col min="2189" max="2189" width="7.85546875" style="6" bestFit="1" customWidth="1"/>
    <col min="2190" max="2190" width="11.7109375" style="6" bestFit="1" customWidth="1"/>
    <col min="2191" max="2191" width="14.28515625" style="6" customWidth="1"/>
    <col min="2192" max="2192" width="11.7109375" style="6" bestFit="1" customWidth="1"/>
    <col min="2193" max="2193" width="14.140625" style="6" bestFit="1" customWidth="1"/>
    <col min="2194" max="2194" width="16.7109375" style="6" customWidth="1"/>
    <col min="2195" max="2195" width="16.5703125" style="6" customWidth="1"/>
    <col min="2196" max="2197" width="7.85546875" style="6" bestFit="1" customWidth="1"/>
    <col min="2198" max="2198" width="8" style="6" bestFit="1" customWidth="1"/>
    <col min="2199" max="2200" width="7.85546875" style="6" bestFit="1" customWidth="1"/>
    <col min="2201" max="2201" width="9.7109375" style="6" customWidth="1"/>
    <col min="2202" max="2202" width="12.85546875" style="6" customWidth="1"/>
    <col min="2203" max="2439" width="9.140625" style="6"/>
    <col min="2440" max="2440" width="9" style="6" bestFit="1" customWidth="1"/>
    <col min="2441" max="2441" width="9.85546875" style="6" bestFit="1" customWidth="1"/>
    <col min="2442" max="2442" width="9.140625" style="6" bestFit="1" customWidth="1"/>
    <col min="2443" max="2443" width="16" style="6" bestFit="1" customWidth="1"/>
    <col min="2444" max="2444" width="9" style="6" bestFit="1" customWidth="1"/>
    <col min="2445" max="2445" width="7.85546875" style="6" bestFit="1" customWidth="1"/>
    <col min="2446" max="2446" width="11.7109375" style="6" bestFit="1" customWidth="1"/>
    <col min="2447" max="2447" width="14.28515625" style="6" customWidth="1"/>
    <col min="2448" max="2448" width="11.7109375" style="6" bestFit="1" customWidth="1"/>
    <col min="2449" max="2449" width="14.140625" style="6" bestFit="1" customWidth="1"/>
    <col min="2450" max="2450" width="16.7109375" style="6" customWidth="1"/>
    <col min="2451" max="2451" width="16.5703125" style="6" customWidth="1"/>
    <col min="2452" max="2453" width="7.85546875" style="6" bestFit="1" customWidth="1"/>
    <col min="2454" max="2454" width="8" style="6" bestFit="1" customWidth="1"/>
    <col min="2455" max="2456" width="7.85546875" style="6" bestFit="1" customWidth="1"/>
    <col min="2457" max="2457" width="9.7109375" style="6" customWidth="1"/>
    <col min="2458" max="2458" width="12.85546875" style="6" customWidth="1"/>
    <col min="2459" max="2695" width="9.140625" style="6"/>
    <col min="2696" max="2696" width="9" style="6" bestFit="1" customWidth="1"/>
    <col min="2697" max="2697" width="9.85546875" style="6" bestFit="1" customWidth="1"/>
    <col min="2698" max="2698" width="9.140625" style="6" bestFit="1" customWidth="1"/>
    <col min="2699" max="2699" width="16" style="6" bestFit="1" customWidth="1"/>
    <col min="2700" max="2700" width="9" style="6" bestFit="1" customWidth="1"/>
    <col min="2701" max="2701" width="7.85546875" style="6" bestFit="1" customWidth="1"/>
    <col min="2702" max="2702" width="11.7109375" style="6" bestFit="1" customWidth="1"/>
    <col min="2703" max="2703" width="14.28515625" style="6" customWidth="1"/>
    <col min="2704" max="2704" width="11.7109375" style="6" bestFit="1" customWidth="1"/>
    <col min="2705" max="2705" width="14.140625" style="6" bestFit="1" customWidth="1"/>
    <col min="2706" max="2706" width="16.7109375" style="6" customWidth="1"/>
    <col min="2707" max="2707" width="16.5703125" style="6" customWidth="1"/>
    <col min="2708" max="2709" width="7.85546875" style="6" bestFit="1" customWidth="1"/>
    <col min="2710" max="2710" width="8" style="6" bestFit="1" customWidth="1"/>
    <col min="2711" max="2712" width="7.85546875" style="6" bestFit="1" customWidth="1"/>
    <col min="2713" max="2713" width="9.7109375" style="6" customWidth="1"/>
    <col min="2714" max="2714" width="12.85546875" style="6" customWidth="1"/>
    <col min="2715" max="2951" width="9.140625" style="6"/>
    <col min="2952" max="2952" width="9" style="6" bestFit="1" customWidth="1"/>
    <col min="2953" max="2953" width="9.85546875" style="6" bestFit="1" customWidth="1"/>
    <col min="2954" max="2954" width="9.140625" style="6" bestFit="1" customWidth="1"/>
    <col min="2955" max="2955" width="16" style="6" bestFit="1" customWidth="1"/>
    <col min="2956" max="2956" width="9" style="6" bestFit="1" customWidth="1"/>
    <col min="2957" max="2957" width="7.85546875" style="6" bestFit="1" customWidth="1"/>
    <col min="2958" max="2958" width="11.7109375" style="6" bestFit="1" customWidth="1"/>
    <col min="2959" max="2959" width="14.28515625" style="6" customWidth="1"/>
    <col min="2960" max="2960" width="11.7109375" style="6" bestFit="1" customWidth="1"/>
    <col min="2961" max="2961" width="14.140625" style="6" bestFit="1" customWidth="1"/>
    <col min="2962" max="2962" width="16.7109375" style="6" customWidth="1"/>
    <col min="2963" max="2963" width="16.5703125" style="6" customWidth="1"/>
    <col min="2964" max="2965" width="7.85546875" style="6" bestFit="1" customWidth="1"/>
    <col min="2966" max="2966" width="8" style="6" bestFit="1" customWidth="1"/>
    <col min="2967" max="2968" width="7.85546875" style="6" bestFit="1" customWidth="1"/>
    <col min="2969" max="2969" width="9.7109375" style="6" customWidth="1"/>
    <col min="2970" max="2970" width="12.85546875" style="6" customWidth="1"/>
    <col min="2971" max="3207" width="9.140625" style="6"/>
    <col min="3208" max="3208" width="9" style="6" bestFit="1" customWidth="1"/>
    <col min="3209" max="3209" width="9.85546875" style="6" bestFit="1" customWidth="1"/>
    <col min="3210" max="3210" width="9.140625" style="6" bestFit="1" customWidth="1"/>
    <col min="3211" max="3211" width="16" style="6" bestFit="1" customWidth="1"/>
    <col min="3212" max="3212" width="9" style="6" bestFit="1" customWidth="1"/>
    <col min="3213" max="3213" width="7.85546875" style="6" bestFit="1" customWidth="1"/>
    <col min="3214" max="3214" width="11.7109375" style="6" bestFit="1" customWidth="1"/>
    <col min="3215" max="3215" width="14.28515625" style="6" customWidth="1"/>
    <col min="3216" max="3216" width="11.7109375" style="6" bestFit="1" customWidth="1"/>
    <col min="3217" max="3217" width="14.140625" style="6" bestFit="1" customWidth="1"/>
    <col min="3218" max="3218" width="16.7109375" style="6" customWidth="1"/>
    <col min="3219" max="3219" width="16.5703125" style="6" customWidth="1"/>
    <col min="3220" max="3221" width="7.85546875" style="6" bestFit="1" customWidth="1"/>
    <col min="3222" max="3222" width="8" style="6" bestFit="1" customWidth="1"/>
    <col min="3223" max="3224" width="7.85546875" style="6" bestFit="1" customWidth="1"/>
    <col min="3225" max="3225" width="9.7109375" style="6" customWidth="1"/>
    <col min="3226" max="3226" width="12.85546875" style="6" customWidth="1"/>
    <col min="3227" max="3463" width="9.140625" style="6"/>
    <col min="3464" max="3464" width="9" style="6" bestFit="1" customWidth="1"/>
    <col min="3465" max="3465" width="9.85546875" style="6" bestFit="1" customWidth="1"/>
    <col min="3466" max="3466" width="9.140625" style="6" bestFit="1" customWidth="1"/>
    <col min="3467" max="3467" width="16" style="6" bestFit="1" customWidth="1"/>
    <col min="3468" max="3468" width="9" style="6" bestFit="1" customWidth="1"/>
    <col min="3469" max="3469" width="7.85546875" style="6" bestFit="1" customWidth="1"/>
    <col min="3470" max="3470" width="11.7109375" style="6" bestFit="1" customWidth="1"/>
    <col min="3471" max="3471" width="14.28515625" style="6" customWidth="1"/>
    <col min="3472" max="3472" width="11.7109375" style="6" bestFit="1" customWidth="1"/>
    <col min="3473" max="3473" width="14.140625" style="6" bestFit="1" customWidth="1"/>
    <col min="3474" max="3474" width="16.7109375" style="6" customWidth="1"/>
    <col min="3475" max="3475" width="16.5703125" style="6" customWidth="1"/>
    <col min="3476" max="3477" width="7.85546875" style="6" bestFit="1" customWidth="1"/>
    <col min="3478" max="3478" width="8" style="6" bestFit="1" customWidth="1"/>
    <col min="3479" max="3480" width="7.85546875" style="6" bestFit="1" customWidth="1"/>
    <col min="3481" max="3481" width="9.7109375" style="6" customWidth="1"/>
    <col min="3482" max="3482" width="12.85546875" style="6" customWidth="1"/>
    <col min="3483" max="3719" width="9.140625" style="6"/>
    <col min="3720" max="3720" width="9" style="6" bestFit="1" customWidth="1"/>
    <col min="3721" max="3721" width="9.85546875" style="6" bestFit="1" customWidth="1"/>
    <col min="3722" max="3722" width="9.140625" style="6" bestFit="1" customWidth="1"/>
    <col min="3723" max="3723" width="16" style="6" bestFit="1" customWidth="1"/>
    <col min="3724" max="3724" width="9" style="6" bestFit="1" customWidth="1"/>
    <col min="3725" max="3725" width="7.85546875" style="6" bestFit="1" customWidth="1"/>
    <col min="3726" max="3726" width="11.7109375" style="6" bestFit="1" customWidth="1"/>
    <col min="3727" max="3727" width="14.28515625" style="6" customWidth="1"/>
    <col min="3728" max="3728" width="11.7109375" style="6" bestFit="1" customWidth="1"/>
    <col min="3729" max="3729" width="14.140625" style="6" bestFit="1" customWidth="1"/>
    <col min="3730" max="3730" width="16.7109375" style="6" customWidth="1"/>
    <col min="3731" max="3731" width="16.5703125" style="6" customWidth="1"/>
    <col min="3732" max="3733" width="7.85546875" style="6" bestFit="1" customWidth="1"/>
    <col min="3734" max="3734" width="8" style="6" bestFit="1" customWidth="1"/>
    <col min="3735" max="3736" width="7.85546875" style="6" bestFit="1" customWidth="1"/>
    <col min="3737" max="3737" width="9.7109375" style="6" customWidth="1"/>
    <col min="3738" max="3738" width="12.85546875" style="6" customWidth="1"/>
    <col min="3739" max="3975" width="9.140625" style="6"/>
    <col min="3976" max="3976" width="9" style="6" bestFit="1" customWidth="1"/>
    <col min="3977" max="3977" width="9.85546875" style="6" bestFit="1" customWidth="1"/>
    <col min="3978" max="3978" width="9.140625" style="6" bestFit="1" customWidth="1"/>
    <col min="3979" max="3979" width="16" style="6" bestFit="1" customWidth="1"/>
    <col min="3980" max="3980" width="9" style="6" bestFit="1" customWidth="1"/>
    <col min="3981" max="3981" width="7.85546875" style="6" bestFit="1" customWidth="1"/>
    <col min="3982" max="3982" width="11.7109375" style="6" bestFit="1" customWidth="1"/>
    <col min="3983" max="3983" width="14.28515625" style="6" customWidth="1"/>
    <col min="3984" max="3984" width="11.7109375" style="6" bestFit="1" customWidth="1"/>
    <col min="3985" max="3985" width="14.140625" style="6" bestFit="1" customWidth="1"/>
    <col min="3986" max="3986" width="16.7109375" style="6" customWidth="1"/>
    <col min="3987" max="3987" width="16.5703125" style="6" customWidth="1"/>
    <col min="3988" max="3989" width="7.85546875" style="6" bestFit="1" customWidth="1"/>
    <col min="3990" max="3990" width="8" style="6" bestFit="1" customWidth="1"/>
    <col min="3991" max="3992" width="7.85546875" style="6" bestFit="1" customWidth="1"/>
    <col min="3993" max="3993" width="9.7109375" style="6" customWidth="1"/>
    <col min="3994" max="3994" width="12.85546875" style="6" customWidth="1"/>
    <col min="3995" max="4231" width="9.140625" style="6"/>
    <col min="4232" max="4232" width="9" style="6" bestFit="1" customWidth="1"/>
    <col min="4233" max="4233" width="9.85546875" style="6" bestFit="1" customWidth="1"/>
    <col min="4234" max="4234" width="9.140625" style="6" bestFit="1" customWidth="1"/>
    <col min="4235" max="4235" width="16" style="6" bestFit="1" customWidth="1"/>
    <col min="4236" max="4236" width="9" style="6" bestFit="1" customWidth="1"/>
    <col min="4237" max="4237" width="7.85546875" style="6" bestFit="1" customWidth="1"/>
    <col min="4238" max="4238" width="11.7109375" style="6" bestFit="1" customWidth="1"/>
    <col min="4239" max="4239" width="14.28515625" style="6" customWidth="1"/>
    <col min="4240" max="4240" width="11.7109375" style="6" bestFit="1" customWidth="1"/>
    <col min="4241" max="4241" width="14.140625" style="6" bestFit="1" customWidth="1"/>
    <col min="4242" max="4242" width="16.7109375" style="6" customWidth="1"/>
    <col min="4243" max="4243" width="16.5703125" style="6" customWidth="1"/>
    <col min="4244" max="4245" width="7.85546875" style="6" bestFit="1" customWidth="1"/>
    <col min="4246" max="4246" width="8" style="6" bestFit="1" customWidth="1"/>
    <col min="4247" max="4248" width="7.85546875" style="6" bestFit="1" customWidth="1"/>
    <col min="4249" max="4249" width="9.7109375" style="6" customWidth="1"/>
    <col min="4250" max="4250" width="12.85546875" style="6" customWidth="1"/>
    <col min="4251" max="4487" width="9.140625" style="6"/>
    <col min="4488" max="4488" width="9" style="6" bestFit="1" customWidth="1"/>
    <col min="4489" max="4489" width="9.85546875" style="6" bestFit="1" customWidth="1"/>
    <col min="4490" max="4490" width="9.140625" style="6" bestFit="1" customWidth="1"/>
    <col min="4491" max="4491" width="16" style="6" bestFit="1" customWidth="1"/>
    <col min="4492" max="4492" width="9" style="6" bestFit="1" customWidth="1"/>
    <col min="4493" max="4493" width="7.85546875" style="6" bestFit="1" customWidth="1"/>
    <col min="4494" max="4494" width="11.7109375" style="6" bestFit="1" customWidth="1"/>
    <col min="4495" max="4495" width="14.28515625" style="6" customWidth="1"/>
    <col min="4496" max="4496" width="11.7109375" style="6" bestFit="1" customWidth="1"/>
    <col min="4497" max="4497" width="14.140625" style="6" bestFit="1" customWidth="1"/>
    <col min="4498" max="4498" width="16.7109375" style="6" customWidth="1"/>
    <col min="4499" max="4499" width="16.5703125" style="6" customWidth="1"/>
    <col min="4500" max="4501" width="7.85546875" style="6" bestFit="1" customWidth="1"/>
    <col min="4502" max="4502" width="8" style="6" bestFit="1" customWidth="1"/>
    <col min="4503" max="4504" width="7.85546875" style="6" bestFit="1" customWidth="1"/>
    <col min="4505" max="4505" width="9.7109375" style="6" customWidth="1"/>
    <col min="4506" max="4506" width="12.85546875" style="6" customWidth="1"/>
    <col min="4507" max="4743" width="9.140625" style="6"/>
    <col min="4744" max="4744" width="9" style="6" bestFit="1" customWidth="1"/>
    <col min="4745" max="4745" width="9.85546875" style="6" bestFit="1" customWidth="1"/>
    <col min="4746" max="4746" width="9.140625" style="6" bestFit="1" customWidth="1"/>
    <col min="4747" max="4747" width="16" style="6" bestFit="1" customWidth="1"/>
    <col min="4748" max="4748" width="9" style="6" bestFit="1" customWidth="1"/>
    <col min="4749" max="4749" width="7.85546875" style="6" bestFit="1" customWidth="1"/>
    <col min="4750" max="4750" width="11.7109375" style="6" bestFit="1" customWidth="1"/>
    <col min="4751" max="4751" width="14.28515625" style="6" customWidth="1"/>
    <col min="4752" max="4752" width="11.7109375" style="6" bestFit="1" customWidth="1"/>
    <col min="4753" max="4753" width="14.140625" style="6" bestFit="1" customWidth="1"/>
    <col min="4754" max="4754" width="16.7109375" style="6" customWidth="1"/>
    <col min="4755" max="4755" width="16.5703125" style="6" customWidth="1"/>
    <col min="4756" max="4757" width="7.85546875" style="6" bestFit="1" customWidth="1"/>
    <col min="4758" max="4758" width="8" style="6" bestFit="1" customWidth="1"/>
    <col min="4759" max="4760" width="7.85546875" style="6" bestFit="1" customWidth="1"/>
    <col min="4761" max="4761" width="9.7109375" style="6" customWidth="1"/>
    <col min="4762" max="4762" width="12.85546875" style="6" customWidth="1"/>
    <col min="4763" max="4999" width="9.140625" style="6"/>
    <col min="5000" max="5000" width="9" style="6" bestFit="1" customWidth="1"/>
    <col min="5001" max="5001" width="9.85546875" style="6" bestFit="1" customWidth="1"/>
    <col min="5002" max="5002" width="9.140625" style="6" bestFit="1" customWidth="1"/>
    <col min="5003" max="5003" width="16" style="6" bestFit="1" customWidth="1"/>
    <col min="5004" max="5004" width="9" style="6" bestFit="1" customWidth="1"/>
    <col min="5005" max="5005" width="7.85546875" style="6" bestFit="1" customWidth="1"/>
    <col min="5006" max="5006" width="11.7109375" style="6" bestFit="1" customWidth="1"/>
    <col min="5007" max="5007" width="14.28515625" style="6" customWidth="1"/>
    <col min="5008" max="5008" width="11.7109375" style="6" bestFit="1" customWidth="1"/>
    <col min="5009" max="5009" width="14.140625" style="6" bestFit="1" customWidth="1"/>
    <col min="5010" max="5010" width="16.7109375" style="6" customWidth="1"/>
    <col min="5011" max="5011" width="16.5703125" style="6" customWidth="1"/>
    <col min="5012" max="5013" width="7.85546875" style="6" bestFit="1" customWidth="1"/>
    <col min="5014" max="5014" width="8" style="6" bestFit="1" customWidth="1"/>
    <col min="5015" max="5016" width="7.85546875" style="6" bestFit="1" customWidth="1"/>
    <col min="5017" max="5017" width="9.7109375" style="6" customWidth="1"/>
    <col min="5018" max="5018" width="12.85546875" style="6" customWidth="1"/>
    <col min="5019" max="5255" width="9.140625" style="6"/>
    <col min="5256" max="5256" width="9" style="6" bestFit="1" customWidth="1"/>
    <col min="5257" max="5257" width="9.85546875" style="6" bestFit="1" customWidth="1"/>
    <col min="5258" max="5258" width="9.140625" style="6" bestFit="1" customWidth="1"/>
    <col min="5259" max="5259" width="16" style="6" bestFit="1" customWidth="1"/>
    <col min="5260" max="5260" width="9" style="6" bestFit="1" customWidth="1"/>
    <col min="5261" max="5261" width="7.85546875" style="6" bestFit="1" customWidth="1"/>
    <col min="5262" max="5262" width="11.7109375" style="6" bestFit="1" customWidth="1"/>
    <col min="5263" max="5263" width="14.28515625" style="6" customWidth="1"/>
    <col min="5264" max="5264" width="11.7109375" style="6" bestFit="1" customWidth="1"/>
    <col min="5265" max="5265" width="14.140625" style="6" bestFit="1" customWidth="1"/>
    <col min="5266" max="5266" width="16.7109375" style="6" customWidth="1"/>
    <col min="5267" max="5267" width="16.5703125" style="6" customWidth="1"/>
    <col min="5268" max="5269" width="7.85546875" style="6" bestFit="1" customWidth="1"/>
    <col min="5270" max="5270" width="8" style="6" bestFit="1" customWidth="1"/>
    <col min="5271" max="5272" width="7.85546875" style="6" bestFit="1" customWidth="1"/>
    <col min="5273" max="5273" width="9.7109375" style="6" customWidth="1"/>
    <col min="5274" max="5274" width="12.85546875" style="6" customWidth="1"/>
    <col min="5275" max="5511" width="9.140625" style="6"/>
    <col min="5512" max="5512" width="9" style="6" bestFit="1" customWidth="1"/>
    <col min="5513" max="5513" width="9.85546875" style="6" bestFit="1" customWidth="1"/>
    <col min="5514" max="5514" width="9.140625" style="6" bestFit="1" customWidth="1"/>
    <col min="5515" max="5515" width="16" style="6" bestFit="1" customWidth="1"/>
    <col min="5516" max="5516" width="9" style="6" bestFit="1" customWidth="1"/>
    <col min="5517" max="5517" width="7.85546875" style="6" bestFit="1" customWidth="1"/>
    <col min="5518" max="5518" width="11.7109375" style="6" bestFit="1" customWidth="1"/>
    <col min="5519" max="5519" width="14.28515625" style="6" customWidth="1"/>
    <col min="5520" max="5520" width="11.7109375" style="6" bestFit="1" customWidth="1"/>
    <col min="5521" max="5521" width="14.140625" style="6" bestFit="1" customWidth="1"/>
    <col min="5522" max="5522" width="16.7109375" style="6" customWidth="1"/>
    <col min="5523" max="5523" width="16.5703125" style="6" customWidth="1"/>
    <col min="5524" max="5525" width="7.85546875" style="6" bestFit="1" customWidth="1"/>
    <col min="5526" max="5526" width="8" style="6" bestFit="1" customWidth="1"/>
    <col min="5527" max="5528" width="7.85546875" style="6" bestFit="1" customWidth="1"/>
    <col min="5529" max="5529" width="9.7109375" style="6" customWidth="1"/>
    <col min="5530" max="5530" width="12.85546875" style="6" customWidth="1"/>
    <col min="5531" max="5767" width="9.140625" style="6"/>
    <col min="5768" max="5768" width="9" style="6" bestFit="1" customWidth="1"/>
    <col min="5769" max="5769" width="9.85546875" style="6" bestFit="1" customWidth="1"/>
    <col min="5770" max="5770" width="9.140625" style="6" bestFit="1" customWidth="1"/>
    <col min="5771" max="5771" width="16" style="6" bestFit="1" customWidth="1"/>
    <col min="5772" max="5772" width="9" style="6" bestFit="1" customWidth="1"/>
    <col min="5773" max="5773" width="7.85546875" style="6" bestFit="1" customWidth="1"/>
    <col min="5774" max="5774" width="11.7109375" style="6" bestFit="1" customWidth="1"/>
    <col min="5775" max="5775" width="14.28515625" style="6" customWidth="1"/>
    <col min="5776" max="5776" width="11.7109375" style="6" bestFit="1" customWidth="1"/>
    <col min="5777" max="5777" width="14.140625" style="6" bestFit="1" customWidth="1"/>
    <col min="5778" max="5778" width="16.7109375" style="6" customWidth="1"/>
    <col min="5779" max="5779" width="16.5703125" style="6" customWidth="1"/>
    <col min="5780" max="5781" width="7.85546875" style="6" bestFit="1" customWidth="1"/>
    <col min="5782" max="5782" width="8" style="6" bestFit="1" customWidth="1"/>
    <col min="5783" max="5784" width="7.85546875" style="6" bestFit="1" customWidth="1"/>
    <col min="5785" max="5785" width="9.7109375" style="6" customWidth="1"/>
    <col min="5786" max="5786" width="12.85546875" style="6" customWidth="1"/>
    <col min="5787" max="6023" width="9.140625" style="6"/>
    <col min="6024" max="6024" width="9" style="6" bestFit="1" customWidth="1"/>
    <col min="6025" max="6025" width="9.85546875" style="6" bestFit="1" customWidth="1"/>
    <col min="6026" max="6026" width="9.140625" style="6" bestFit="1" customWidth="1"/>
    <col min="6027" max="6027" width="16" style="6" bestFit="1" customWidth="1"/>
    <col min="6028" max="6028" width="9" style="6" bestFit="1" customWidth="1"/>
    <col min="6029" max="6029" width="7.85546875" style="6" bestFit="1" customWidth="1"/>
    <col min="6030" max="6030" width="11.7109375" style="6" bestFit="1" customWidth="1"/>
    <col min="6031" max="6031" width="14.28515625" style="6" customWidth="1"/>
    <col min="6032" max="6032" width="11.7109375" style="6" bestFit="1" customWidth="1"/>
    <col min="6033" max="6033" width="14.140625" style="6" bestFit="1" customWidth="1"/>
    <col min="6034" max="6034" width="16.7109375" style="6" customWidth="1"/>
    <col min="6035" max="6035" width="16.5703125" style="6" customWidth="1"/>
    <col min="6036" max="6037" width="7.85546875" style="6" bestFit="1" customWidth="1"/>
    <col min="6038" max="6038" width="8" style="6" bestFit="1" customWidth="1"/>
    <col min="6039" max="6040" width="7.85546875" style="6" bestFit="1" customWidth="1"/>
    <col min="6041" max="6041" width="9.7109375" style="6" customWidth="1"/>
    <col min="6042" max="6042" width="12.85546875" style="6" customWidth="1"/>
    <col min="6043" max="6279" width="9.140625" style="6"/>
    <col min="6280" max="6280" width="9" style="6" bestFit="1" customWidth="1"/>
    <col min="6281" max="6281" width="9.85546875" style="6" bestFit="1" customWidth="1"/>
    <col min="6282" max="6282" width="9.140625" style="6" bestFit="1" customWidth="1"/>
    <col min="6283" max="6283" width="16" style="6" bestFit="1" customWidth="1"/>
    <col min="6284" max="6284" width="9" style="6" bestFit="1" customWidth="1"/>
    <col min="6285" max="6285" width="7.85546875" style="6" bestFit="1" customWidth="1"/>
    <col min="6286" max="6286" width="11.7109375" style="6" bestFit="1" customWidth="1"/>
    <col min="6287" max="6287" width="14.28515625" style="6" customWidth="1"/>
    <col min="6288" max="6288" width="11.7109375" style="6" bestFit="1" customWidth="1"/>
    <col min="6289" max="6289" width="14.140625" style="6" bestFit="1" customWidth="1"/>
    <col min="6290" max="6290" width="16.7109375" style="6" customWidth="1"/>
    <col min="6291" max="6291" width="16.5703125" style="6" customWidth="1"/>
    <col min="6292" max="6293" width="7.85546875" style="6" bestFit="1" customWidth="1"/>
    <col min="6294" max="6294" width="8" style="6" bestFit="1" customWidth="1"/>
    <col min="6295" max="6296" width="7.85546875" style="6" bestFit="1" customWidth="1"/>
    <col min="6297" max="6297" width="9.7109375" style="6" customWidth="1"/>
    <col min="6298" max="6298" width="12.85546875" style="6" customWidth="1"/>
    <col min="6299" max="6535" width="9.140625" style="6"/>
    <col min="6536" max="6536" width="9" style="6" bestFit="1" customWidth="1"/>
    <col min="6537" max="6537" width="9.85546875" style="6" bestFit="1" customWidth="1"/>
    <col min="6538" max="6538" width="9.140625" style="6" bestFit="1" customWidth="1"/>
    <col min="6539" max="6539" width="16" style="6" bestFit="1" customWidth="1"/>
    <col min="6540" max="6540" width="9" style="6" bestFit="1" customWidth="1"/>
    <col min="6541" max="6541" width="7.85546875" style="6" bestFit="1" customWidth="1"/>
    <col min="6542" max="6542" width="11.7109375" style="6" bestFit="1" customWidth="1"/>
    <col min="6543" max="6543" width="14.28515625" style="6" customWidth="1"/>
    <col min="6544" max="6544" width="11.7109375" style="6" bestFit="1" customWidth="1"/>
    <col min="6545" max="6545" width="14.140625" style="6" bestFit="1" customWidth="1"/>
    <col min="6546" max="6546" width="16.7109375" style="6" customWidth="1"/>
    <col min="6547" max="6547" width="16.5703125" style="6" customWidth="1"/>
    <col min="6548" max="6549" width="7.85546875" style="6" bestFit="1" customWidth="1"/>
    <col min="6550" max="6550" width="8" style="6" bestFit="1" customWidth="1"/>
    <col min="6551" max="6552" width="7.85546875" style="6" bestFit="1" customWidth="1"/>
    <col min="6553" max="6553" width="9.7109375" style="6" customWidth="1"/>
    <col min="6554" max="6554" width="12.85546875" style="6" customWidth="1"/>
    <col min="6555" max="6791" width="9.140625" style="6"/>
    <col min="6792" max="6792" width="9" style="6" bestFit="1" customWidth="1"/>
    <col min="6793" max="6793" width="9.85546875" style="6" bestFit="1" customWidth="1"/>
    <col min="6794" max="6794" width="9.140625" style="6" bestFit="1" customWidth="1"/>
    <col min="6795" max="6795" width="16" style="6" bestFit="1" customWidth="1"/>
    <col min="6796" max="6796" width="9" style="6" bestFit="1" customWidth="1"/>
    <col min="6797" max="6797" width="7.85546875" style="6" bestFit="1" customWidth="1"/>
    <col min="6798" max="6798" width="11.7109375" style="6" bestFit="1" customWidth="1"/>
    <col min="6799" max="6799" width="14.28515625" style="6" customWidth="1"/>
    <col min="6800" max="6800" width="11.7109375" style="6" bestFit="1" customWidth="1"/>
    <col min="6801" max="6801" width="14.140625" style="6" bestFit="1" customWidth="1"/>
    <col min="6802" max="6802" width="16.7109375" style="6" customWidth="1"/>
    <col min="6803" max="6803" width="16.5703125" style="6" customWidth="1"/>
    <col min="6804" max="6805" width="7.85546875" style="6" bestFit="1" customWidth="1"/>
    <col min="6806" max="6806" width="8" style="6" bestFit="1" customWidth="1"/>
    <col min="6807" max="6808" width="7.85546875" style="6" bestFit="1" customWidth="1"/>
    <col min="6809" max="6809" width="9.7109375" style="6" customWidth="1"/>
    <col min="6810" max="6810" width="12.85546875" style="6" customWidth="1"/>
    <col min="6811" max="7047" width="9.140625" style="6"/>
    <col min="7048" max="7048" width="9" style="6" bestFit="1" customWidth="1"/>
    <col min="7049" max="7049" width="9.85546875" style="6" bestFit="1" customWidth="1"/>
    <col min="7050" max="7050" width="9.140625" style="6" bestFit="1" customWidth="1"/>
    <col min="7051" max="7051" width="16" style="6" bestFit="1" customWidth="1"/>
    <col min="7052" max="7052" width="9" style="6" bestFit="1" customWidth="1"/>
    <col min="7053" max="7053" width="7.85546875" style="6" bestFit="1" customWidth="1"/>
    <col min="7054" max="7054" width="11.7109375" style="6" bestFit="1" customWidth="1"/>
    <col min="7055" max="7055" width="14.28515625" style="6" customWidth="1"/>
    <col min="7056" max="7056" width="11.7109375" style="6" bestFit="1" customWidth="1"/>
    <col min="7057" max="7057" width="14.140625" style="6" bestFit="1" customWidth="1"/>
    <col min="7058" max="7058" width="16.7109375" style="6" customWidth="1"/>
    <col min="7059" max="7059" width="16.5703125" style="6" customWidth="1"/>
    <col min="7060" max="7061" width="7.85546875" style="6" bestFit="1" customWidth="1"/>
    <col min="7062" max="7062" width="8" style="6" bestFit="1" customWidth="1"/>
    <col min="7063" max="7064" width="7.85546875" style="6" bestFit="1" customWidth="1"/>
    <col min="7065" max="7065" width="9.7109375" style="6" customWidth="1"/>
    <col min="7066" max="7066" width="12.85546875" style="6" customWidth="1"/>
    <col min="7067" max="7303" width="9.140625" style="6"/>
    <col min="7304" max="7304" width="9" style="6" bestFit="1" customWidth="1"/>
    <col min="7305" max="7305" width="9.85546875" style="6" bestFit="1" customWidth="1"/>
    <col min="7306" max="7306" width="9.140625" style="6" bestFit="1" customWidth="1"/>
    <col min="7307" max="7307" width="16" style="6" bestFit="1" customWidth="1"/>
    <col min="7308" max="7308" width="9" style="6" bestFit="1" customWidth="1"/>
    <col min="7309" max="7309" width="7.85546875" style="6" bestFit="1" customWidth="1"/>
    <col min="7310" max="7310" width="11.7109375" style="6" bestFit="1" customWidth="1"/>
    <col min="7311" max="7311" width="14.28515625" style="6" customWidth="1"/>
    <col min="7312" max="7312" width="11.7109375" style="6" bestFit="1" customWidth="1"/>
    <col min="7313" max="7313" width="14.140625" style="6" bestFit="1" customWidth="1"/>
    <col min="7314" max="7314" width="16.7109375" style="6" customWidth="1"/>
    <col min="7315" max="7315" width="16.5703125" style="6" customWidth="1"/>
    <col min="7316" max="7317" width="7.85546875" style="6" bestFit="1" customWidth="1"/>
    <col min="7318" max="7318" width="8" style="6" bestFit="1" customWidth="1"/>
    <col min="7319" max="7320" width="7.85546875" style="6" bestFit="1" customWidth="1"/>
    <col min="7321" max="7321" width="9.7109375" style="6" customWidth="1"/>
    <col min="7322" max="7322" width="12.85546875" style="6" customWidth="1"/>
    <col min="7323" max="7559" width="9.140625" style="6"/>
    <col min="7560" max="7560" width="9" style="6" bestFit="1" customWidth="1"/>
    <col min="7561" max="7561" width="9.85546875" style="6" bestFit="1" customWidth="1"/>
    <col min="7562" max="7562" width="9.140625" style="6" bestFit="1" customWidth="1"/>
    <col min="7563" max="7563" width="16" style="6" bestFit="1" customWidth="1"/>
    <col min="7564" max="7564" width="9" style="6" bestFit="1" customWidth="1"/>
    <col min="7565" max="7565" width="7.85546875" style="6" bestFit="1" customWidth="1"/>
    <col min="7566" max="7566" width="11.7109375" style="6" bestFit="1" customWidth="1"/>
    <col min="7567" max="7567" width="14.28515625" style="6" customWidth="1"/>
    <col min="7568" max="7568" width="11.7109375" style="6" bestFit="1" customWidth="1"/>
    <col min="7569" max="7569" width="14.140625" style="6" bestFit="1" customWidth="1"/>
    <col min="7570" max="7570" width="16.7109375" style="6" customWidth="1"/>
    <col min="7571" max="7571" width="16.5703125" style="6" customWidth="1"/>
    <col min="7572" max="7573" width="7.85546875" style="6" bestFit="1" customWidth="1"/>
    <col min="7574" max="7574" width="8" style="6" bestFit="1" customWidth="1"/>
    <col min="7575" max="7576" width="7.85546875" style="6" bestFit="1" customWidth="1"/>
    <col min="7577" max="7577" width="9.7109375" style="6" customWidth="1"/>
    <col min="7578" max="7578" width="12.85546875" style="6" customWidth="1"/>
    <col min="7579" max="7815" width="9.140625" style="6"/>
    <col min="7816" max="7816" width="9" style="6" bestFit="1" customWidth="1"/>
    <col min="7817" max="7817" width="9.85546875" style="6" bestFit="1" customWidth="1"/>
    <col min="7818" max="7818" width="9.140625" style="6" bestFit="1" customWidth="1"/>
    <col min="7819" max="7819" width="16" style="6" bestFit="1" customWidth="1"/>
    <col min="7820" max="7820" width="9" style="6" bestFit="1" customWidth="1"/>
    <col min="7821" max="7821" width="7.85546875" style="6" bestFit="1" customWidth="1"/>
    <col min="7822" max="7822" width="11.7109375" style="6" bestFit="1" customWidth="1"/>
    <col min="7823" max="7823" width="14.28515625" style="6" customWidth="1"/>
    <col min="7824" max="7824" width="11.7109375" style="6" bestFit="1" customWidth="1"/>
    <col min="7825" max="7825" width="14.140625" style="6" bestFit="1" customWidth="1"/>
    <col min="7826" max="7826" width="16.7109375" style="6" customWidth="1"/>
    <col min="7827" max="7827" width="16.5703125" style="6" customWidth="1"/>
    <col min="7828" max="7829" width="7.85546875" style="6" bestFit="1" customWidth="1"/>
    <col min="7830" max="7830" width="8" style="6" bestFit="1" customWidth="1"/>
    <col min="7831" max="7832" width="7.85546875" style="6" bestFit="1" customWidth="1"/>
    <col min="7833" max="7833" width="9.7109375" style="6" customWidth="1"/>
    <col min="7834" max="7834" width="12.85546875" style="6" customWidth="1"/>
    <col min="7835" max="8071" width="9.140625" style="6"/>
    <col min="8072" max="8072" width="9" style="6" bestFit="1" customWidth="1"/>
    <col min="8073" max="8073" width="9.85546875" style="6" bestFit="1" customWidth="1"/>
    <col min="8074" max="8074" width="9.140625" style="6" bestFit="1" customWidth="1"/>
    <col min="8075" max="8075" width="16" style="6" bestFit="1" customWidth="1"/>
    <col min="8076" max="8076" width="9" style="6" bestFit="1" customWidth="1"/>
    <col min="8077" max="8077" width="7.85546875" style="6" bestFit="1" customWidth="1"/>
    <col min="8078" max="8078" width="11.7109375" style="6" bestFit="1" customWidth="1"/>
    <col min="8079" max="8079" width="14.28515625" style="6" customWidth="1"/>
    <col min="8080" max="8080" width="11.7109375" style="6" bestFit="1" customWidth="1"/>
    <col min="8081" max="8081" width="14.140625" style="6" bestFit="1" customWidth="1"/>
    <col min="8082" max="8082" width="16.7109375" style="6" customWidth="1"/>
    <col min="8083" max="8083" width="16.5703125" style="6" customWidth="1"/>
    <col min="8084" max="8085" width="7.85546875" style="6" bestFit="1" customWidth="1"/>
    <col min="8086" max="8086" width="8" style="6" bestFit="1" customWidth="1"/>
    <col min="8087" max="8088" width="7.85546875" style="6" bestFit="1" customWidth="1"/>
    <col min="8089" max="8089" width="9.7109375" style="6" customWidth="1"/>
    <col min="8090" max="8090" width="12.85546875" style="6" customWidth="1"/>
    <col min="8091" max="8327" width="9.140625" style="6"/>
    <col min="8328" max="8328" width="9" style="6" bestFit="1" customWidth="1"/>
    <col min="8329" max="8329" width="9.85546875" style="6" bestFit="1" customWidth="1"/>
    <col min="8330" max="8330" width="9.140625" style="6" bestFit="1" customWidth="1"/>
    <col min="8331" max="8331" width="16" style="6" bestFit="1" customWidth="1"/>
    <col min="8332" max="8332" width="9" style="6" bestFit="1" customWidth="1"/>
    <col min="8333" max="8333" width="7.85546875" style="6" bestFit="1" customWidth="1"/>
    <col min="8334" max="8334" width="11.7109375" style="6" bestFit="1" customWidth="1"/>
    <col min="8335" max="8335" width="14.28515625" style="6" customWidth="1"/>
    <col min="8336" max="8336" width="11.7109375" style="6" bestFit="1" customWidth="1"/>
    <col min="8337" max="8337" width="14.140625" style="6" bestFit="1" customWidth="1"/>
    <col min="8338" max="8338" width="16.7109375" style="6" customWidth="1"/>
    <col min="8339" max="8339" width="16.5703125" style="6" customWidth="1"/>
    <col min="8340" max="8341" width="7.85546875" style="6" bestFit="1" customWidth="1"/>
    <col min="8342" max="8342" width="8" style="6" bestFit="1" customWidth="1"/>
    <col min="8343" max="8344" width="7.85546875" style="6" bestFit="1" customWidth="1"/>
    <col min="8345" max="8345" width="9.7109375" style="6" customWidth="1"/>
    <col min="8346" max="8346" width="12.85546875" style="6" customWidth="1"/>
    <col min="8347" max="8583" width="9.140625" style="6"/>
    <col min="8584" max="8584" width="9" style="6" bestFit="1" customWidth="1"/>
    <col min="8585" max="8585" width="9.85546875" style="6" bestFit="1" customWidth="1"/>
    <col min="8586" max="8586" width="9.140625" style="6" bestFit="1" customWidth="1"/>
    <col min="8587" max="8587" width="16" style="6" bestFit="1" customWidth="1"/>
    <col min="8588" max="8588" width="9" style="6" bestFit="1" customWidth="1"/>
    <col min="8589" max="8589" width="7.85546875" style="6" bestFit="1" customWidth="1"/>
    <col min="8590" max="8590" width="11.7109375" style="6" bestFit="1" customWidth="1"/>
    <col min="8591" max="8591" width="14.28515625" style="6" customWidth="1"/>
    <col min="8592" max="8592" width="11.7109375" style="6" bestFit="1" customWidth="1"/>
    <col min="8593" max="8593" width="14.140625" style="6" bestFit="1" customWidth="1"/>
    <col min="8594" max="8594" width="16.7109375" style="6" customWidth="1"/>
    <col min="8595" max="8595" width="16.5703125" style="6" customWidth="1"/>
    <col min="8596" max="8597" width="7.85546875" style="6" bestFit="1" customWidth="1"/>
    <col min="8598" max="8598" width="8" style="6" bestFit="1" customWidth="1"/>
    <col min="8599" max="8600" width="7.85546875" style="6" bestFit="1" customWidth="1"/>
    <col min="8601" max="8601" width="9.7109375" style="6" customWidth="1"/>
    <col min="8602" max="8602" width="12.85546875" style="6" customWidth="1"/>
    <col min="8603" max="8839" width="9.140625" style="6"/>
    <col min="8840" max="8840" width="9" style="6" bestFit="1" customWidth="1"/>
    <col min="8841" max="8841" width="9.85546875" style="6" bestFit="1" customWidth="1"/>
    <col min="8842" max="8842" width="9.140625" style="6" bestFit="1" customWidth="1"/>
    <col min="8843" max="8843" width="16" style="6" bestFit="1" customWidth="1"/>
    <col min="8844" max="8844" width="9" style="6" bestFit="1" customWidth="1"/>
    <col min="8845" max="8845" width="7.85546875" style="6" bestFit="1" customWidth="1"/>
    <col min="8846" max="8846" width="11.7109375" style="6" bestFit="1" customWidth="1"/>
    <col min="8847" max="8847" width="14.28515625" style="6" customWidth="1"/>
    <col min="8848" max="8848" width="11.7109375" style="6" bestFit="1" customWidth="1"/>
    <col min="8849" max="8849" width="14.140625" style="6" bestFit="1" customWidth="1"/>
    <col min="8850" max="8850" width="16.7109375" style="6" customWidth="1"/>
    <col min="8851" max="8851" width="16.5703125" style="6" customWidth="1"/>
    <col min="8852" max="8853" width="7.85546875" style="6" bestFit="1" customWidth="1"/>
    <col min="8854" max="8854" width="8" style="6" bestFit="1" customWidth="1"/>
    <col min="8855" max="8856" width="7.85546875" style="6" bestFit="1" customWidth="1"/>
    <col min="8857" max="8857" width="9.7109375" style="6" customWidth="1"/>
    <col min="8858" max="8858" width="12.85546875" style="6" customWidth="1"/>
    <col min="8859" max="9095" width="9.140625" style="6"/>
    <col min="9096" max="9096" width="9" style="6" bestFit="1" customWidth="1"/>
    <col min="9097" max="9097" width="9.85546875" style="6" bestFit="1" customWidth="1"/>
    <col min="9098" max="9098" width="9.140625" style="6" bestFit="1" customWidth="1"/>
    <col min="9099" max="9099" width="16" style="6" bestFit="1" customWidth="1"/>
    <col min="9100" max="9100" width="9" style="6" bestFit="1" customWidth="1"/>
    <col min="9101" max="9101" width="7.85546875" style="6" bestFit="1" customWidth="1"/>
    <col min="9102" max="9102" width="11.7109375" style="6" bestFit="1" customWidth="1"/>
    <col min="9103" max="9103" width="14.28515625" style="6" customWidth="1"/>
    <col min="9104" max="9104" width="11.7109375" style="6" bestFit="1" customWidth="1"/>
    <col min="9105" max="9105" width="14.140625" style="6" bestFit="1" customWidth="1"/>
    <col min="9106" max="9106" width="16.7109375" style="6" customWidth="1"/>
    <col min="9107" max="9107" width="16.5703125" style="6" customWidth="1"/>
    <col min="9108" max="9109" width="7.85546875" style="6" bestFit="1" customWidth="1"/>
    <col min="9110" max="9110" width="8" style="6" bestFit="1" customWidth="1"/>
    <col min="9111" max="9112" width="7.85546875" style="6" bestFit="1" customWidth="1"/>
    <col min="9113" max="9113" width="9.7109375" style="6" customWidth="1"/>
    <col min="9114" max="9114" width="12.85546875" style="6" customWidth="1"/>
    <col min="9115" max="9351" width="9.140625" style="6"/>
    <col min="9352" max="9352" width="9" style="6" bestFit="1" customWidth="1"/>
    <col min="9353" max="9353" width="9.85546875" style="6" bestFit="1" customWidth="1"/>
    <col min="9354" max="9354" width="9.140625" style="6" bestFit="1" customWidth="1"/>
    <col min="9355" max="9355" width="16" style="6" bestFit="1" customWidth="1"/>
    <col min="9356" max="9356" width="9" style="6" bestFit="1" customWidth="1"/>
    <col min="9357" max="9357" width="7.85546875" style="6" bestFit="1" customWidth="1"/>
    <col min="9358" max="9358" width="11.7109375" style="6" bestFit="1" customWidth="1"/>
    <col min="9359" max="9359" width="14.28515625" style="6" customWidth="1"/>
    <col min="9360" max="9360" width="11.7109375" style="6" bestFit="1" customWidth="1"/>
    <col min="9361" max="9361" width="14.140625" style="6" bestFit="1" customWidth="1"/>
    <col min="9362" max="9362" width="16.7109375" style="6" customWidth="1"/>
    <col min="9363" max="9363" width="16.5703125" style="6" customWidth="1"/>
    <col min="9364" max="9365" width="7.85546875" style="6" bestFit="1" customWidth="1"/>
    <col min="9366" max="9366" width="8" style="6" bestFit="1" customWidth="1"/>
    <col min="9367" max="9368" width="7.85546875" style="6" bestFit="1" customWidth="1"/>
    <col min="9369" max="9369" width="9.7109375" style="6" customWidth="1"/>
    <col min="9370" max="9370" width="12.85546875" style="6" customWidth="1"/>
    <col min="9371" max="9607" width="9.140625" style="6"/>
    <col min="9608" max="9608" width="9" style="6" bestFit="1" customWidth="1"/>
    <col min="9609" max="9609" width="9.85546875" style="6" bestFit="1" customWidth="1"/>
    <col min="9610" max="9610" width="9.140625" style="6" bestFit="1" customWidth="1"/>
    <col min="9611" max="9611" width="16" style="6" bestFit="1" customWidth="1"/>
    <col min="9612" max="9612" width="9" style="6" bestFit="1" customWidth="1"/>
    <col min="9613" max="9613" width="7.85546875" style="6" bestFit="1" customWidth="1"/>
    <col min="9614" max="9614" width="11.7109375" style="6" bestFit="1" customWidth="1"/>
    <col min="9615" max="9615" width="14.28515625" style="6" customWidth="1"/>
    <col min="9616" max="9616" width="11.7109375" style="6" bestFit="1" customWidth="1"/>
    <col min="9617" max="9617" width="14.140625" style="6" bestFit="1" customWidth="1"/>
    <col min="9618" max="9618" width="16.7109375" style="6" customWidth="1"/>
    <col min="9619" max="9619" width="16.5703125" style="6" customWidth="1"/>
    <col min="9620" max="9621" width="7.85546875" style="6" bestFit="1" customWidth="1"/>
    <col min="9622" max="9622" width="8" style="6" bestFit="1" customWidth="1"/>
    <col min="9623" max="9624" width="7.85546875" style="6" bestFit="1" customWidth="1"/>
    <col min="9625" max="9625" width="9.7109375" style="6" customWidth="1"/>
    <col min="9626" max="9626" width="12.85546875" style="6" customWidth="1"/>
    <col min="9627" max="9863" width="9.140625" style="6"/>
    <col min="9864" max="9864" width="9" style="6" bestFit="1" customWidth="1"/>
    <col min="9865" max="9865" width="9.85546875" style="6" bestFit="1" customWidth="1"/>
    <col min="9866" max="9866" width="9.140625" style="6" bestFit="1" customWidth="1"/>
    <col min="9867" max="9867" width="16" style="6" bestFit="1" customWidth="1"/>
    <col min="9868" max="9868" width="9" style="6" bestFit="1" customWidth="1"/>
    <col min="9869" max="9869" width="7.85546875" style="6" bestFit="1" customWidth="1"/>
    <col min="9870" max="9870" width="11.7109375" style="6" bestFit="1" customWidth="1"/>
    <col min="9871" max="9871" width="14.28515625" style="6" customWidth="1"/>
    <col min="9872" max="9872" width="11.7109375" style="6" bestFit="1" customWidth="1"/>
    <col min="9873" max="9873" width="14.140625" style="6" bestFit="1" customWidth="1"/>
    <col min="9874" max="9874" width="16.7109375" style="6" customWidth="1"/>
    <col min="9875" max="9875" width="16.5703125" style="6" customWidth="1"/>
    <col min="9876" max="9877" width="7.85546875" style="6" bestFit="1" customWidth="1"/>
    <col min="9878" max="9878" width="8" style="6" bestFit="1" customWidth="1"/>
    <col min="9879" max="9880" width="7.85546875" style="6" bestFit="1" customWidth="1"/>
    <col min="9881" max="9881" width="9.7109375" style="6" customWidth="1"/>
    <col min="9882" max="9882" width="12.85546875" style="6" customWidth="1"/>
    <col min="9883" max="10119" width="9.140625" style="6"/>
    <col min="10120" max="10120" width="9" style="6" bestFit="1" customWidth="1"/>
    <col min="10121" max="10121" width="9.85546875" style="6" bestFit="1" customWidth="1"/>
    <col min="10122" max="10122" width="9.140625" style="6" bestFit="1" customWidth="1"/>
    <col min="10123" max="10123" width="16" style="6" bestFit="1" customWidth="1"/>
    <col min="10124" max="10124" width="9" style="6" bestFit="1" customWidth="1"/>
    <col min="10125" max="10125" width="7.85546875" style="6" bestFit="1" customWidth="1"/>
    <col min="10126" max="10126" width="11.7109375" style="6" bestFit="1" customWidth="1"/>
    <col min="10127" max="10127" width="14.28515625" style="6" customWidth="1"/>
    <col min="10128" max="10128" width="11.7109375" style="6" bestFit="1" customWidth="1"/>
    <col min="10129" max="10129" width="14.140625" style="6" bestFit="1" customWidth="1"/>
    <col min="10130" max="10130" width="16.7109375" style="6" customWidth="1"/>
    <col min="10131" max="10131" width="16.5703125" style="6" customWidth="1"/>
    <col min="10132" max="10133" width="7.85546875" style="6" bestFit="1" customWidth="1"/>
    <col min="10134" max="10134" width="8" style="6" bestFit="1" customWidth="1"/>
    <col min="10135" max="10136" width="7.85546875" style="6" bestFit="1" customWidth="1"/>
    <col min="10137" max="10137" width="9.7109375" style="6" customWidth="1"/>
    <col min="10138" max="10138" width="12.85546875" style="6" customWidth="1"/>
    <col min="10139" max="10375" width="9.140625" style="6"/>
    <col min="10376" max="10376" width="9" style="6" bestFit="1" customWidth="1"/>
    <col min="10377" max="10377" width="9.85546875" style="6" bestFit="1" customWidth="1"/>
    <col min="10378" max="10378" width="9.140625" style="6" bestFit="1" customWidth="1"/>
    <col min="10379" max="10379" width="16" style="6" bestFit="1" customWidth="1"/>
    <col min="10380" max="10380" width="9" style="6" bestFit="1" customWidth="1"/>
    <col min="10381" max="10381" width="7.85546875" style="6" bestFit="1" customWidth="1"/>
    <col min="10382" max="10382" width="11.7109375" style="6" bestFit="1" customWidth="1"/>
    <col min="10383" max="10383" width="14.28515625" style="6" customWidth="1"/>
    <col min="10384" max="10384" width="11.7109375" style="6" bestFit="1" customWidth="1"/>
    <col min="10385" max="10385" width="14.140625" style="6" bestFit="1" customWidth="1"/>
    <col min="10386" max="10386" width="16.7109375" style="6" customWidth="1"/>
    <col min="10387" max="10387" width="16.5703125" style="6" customWidth="1"/>
    <col min="10388" max="10389" width="7.85546875" style="6" bestFit="1" customWidth="1"/>
    <col min="10390" max="10390" width="8" style="6" bestFit="1" customWidth="1"/>
    <col min="10391" max="10392" width="7.85546875" style="6" bestFit="1" customWidth="1"/>
    <col min="10393" max="10393" width="9.7109375" style="6" customWidth="1"/>
    <col min="10394" max="10394" width="12.85546875" style="6" customWidth="1"/>
    <col min="10395" max="10631" width="9.140625" style="6"/>
    <col min="10632" max="10632" width="9" style="6" bestFit="1" customWidth="1"/>
    <col min="10633" max="10633" width="9.85546875" style="6" bestFit="1" customWidth="1"/>
    <col min="10634" max="10634" width="9.140625" style="6" bestFit="1" customWidth="1"/>
    <col min="10635" max="10635" width="16" style="6" bestFit="1" customWidth="1"/>
    <col min="10636" max="10636" width="9" style="6" bestFit="1" customWidth="1"/>
    <col min="10637" max="10637" width="7.85546875" style="6" bestFit="1" customWidth="1"/>
    <col min="10638" max="10638" width="11.7109375" style="6" bestFit="1" customWidth="1"/>
    <col min="10639" max="10639" width="14.28515625" style="6" customWidth="1"/>
    <col min="10640" max="10640" width="11.7109375" style="6" bestFit="1" customWidth="1"/>
    <col min="10641" max="10641" width="14.140625" style="6" bestFit="1" customWidth="1"/>
    <col min="10642" max="10642" width="16.7109375" style="6" customWidth="1"/>
    <col min="10643" max="10643" width="16.5703125" style="6" customWidth="1"/>
    <col min="10644" max="10645" width="7.85546875" style="6" bestFit="1" customWidth="1"/>
    <col min="10646" max="10646" width="8" style="6" bestFit="1" customWidth="1"/>
    <col min="10647" max="10648" width="7.85546875" style="6" bestFit="1" customWidth="1"/>
    <col min="10649" max="10649" width="9.7109375" style="6" customWidth="1"/>
    <col min="10650" max="10650" width="12.85546875" style="6" customWidth="1"/>
    <col min="10651" max="10887" width="9.140625" style="6"/>
    <col min="10888" max="10888" width="9" style="6" bestFit="1" customWidth="1"/>
    <col min="10889" max="10889" width="9.85546875" style="6" bestFit="1" customWidth="1"/>
    <col min="10890" max="10890" width="9.140625" style="6" bestFit="1" customWidth="1"/>
    <col min="10891" max="10891" width="16" style="6" bestFit="1" customWidth="1"/>
    <col min="10892" max="10892" width="9" style="6" bestFit="1" customWidth="1"/>
    <col min="10893" max="10893" width="7.85546875" style="6" bestFit="1" customWidth="1"/>
    <col min="10894" max="10894" width="11.7109375" style="6" bestFit="1" customWidth="1"/>
    <col min="10895" max="10895" width="14.28515625" style="6" customWidth="1"/>
    <col min="10896" max="10896" width="11.7109375" style="6" bestFit="1" customWidth="1"/>
    <col min="10897" max="10897" width="14.140625" style="6" bestFit="1" customWidth="1"/>
    <col min="10898" max="10898" width="16.7109375" style="6" customWidth="1"/>
    <col min="10899" max="10899" width="16.5703125" style="6" customWidth="1"/>
    <col min="10900" max="10901" width="7.85546875" style="6" bestFit="1" customWidth="1"/>
    <col min="10902" max="10902" width="8" style="6" bestFit="1" customWidth="1"/>
    <col min="10903" max="10904" width="7.85546875" style="6" bestFit="1" customWidth="1"/>
    <col min="10905" max="10905" width="9.7109375" style="6" customWidth="1"/>
    <col min="10906" max="10906" width="12.85546875" style="6" customWidth="1"/>
    <col min="10907" max="11143" width="9.140625" style="6"/>
    <col min="11144" max="11144" width="9" style="6" bestFit="1" customWidth="1"/>
    <col min="11145" max="11145" width="9.85546875" style="6" bestFit="1" customWidth="1"/>
    <col min="11146" max="11146" width="9.140625" style="6" bestFit="1" customWidth="1"/>
    <col min="11147" max="11147" width="16" style="6" bestFit="1" customWidth="1"/>
    <col min="11148" max="11148" width="9" style="6" bestFit="1" customWidth="1"/>
    <col min="11149" max="11149" width="7.85546875" style="6" bestFit="1" customWidth="1"/>
    <col min="11150" max="11150" width="11.7109375" style="6" bestFit="1" customWidth="1"/>
    <col min="11151" max="11151" width="14.28515625" style="6" customWidth="1"/>
    <col min="11152" max="11152" width="11.7109375" style="6" bestFit="1" customWidth="1"/>
    <col min="11153" max="11153" width="14.140625" style="6" bestFit="1" customWidth="1"/>
    <col min="11154" max="11154" width="16.7109375" style="6" customWidth="1"/>
    <col min="11155" max="11155" width="16.5703125" style="6" customWidth="1"/>
    <col min="11156" max="11157" width="7.85546875" style="6" bestFit="1" customWidth="1"/>
    <col min="11158" max="11158" width="8" style="6" bestFit="1" customWidth="1"/>
    <col min="11159" max="11160" width="7.85546875" style="6" bestFit="1" customWidth="1"/>
    <col min="11161" max="11161" width="9.7109375" style="6" customWidth="1"/>
    <col min="11162" max="11162" width="12.85546875" style="6" customWidth="1"/>
    <col min="11163" max="11399" width="9.140625" style="6"/>
    <col min="11400" max="11400" width="9" style="6" bestFit="1" customWidth="1"/>
    <col min="11401" max="11401" width="9.85546875" style="6" bestFit="1" customWidth="1"/>
    <col min="11402" max="11402" width="9.140625" style="6" bestFit="1" customWidth="1"/>
    <col min="11403" max="11403" width="16" style="6" bestFit="1" customWidth="1"/>
    <col min="11404" max="11404" width="9" style="6" bestFit="1" customWidth="1"/>
    <col min="11405" max="11405" width="7.85546875" style="6" bestFit="1" customWidth="1"/>
    <col min="11406" max="11406" width="11.7109375" style="6" bestFit="1" customWidth="1"/>
    <col min="11407" max="11407" width="14.28515625" style="6" customWidth="1"/>
    <col min="11408" max="11408" width="11.7109375" style="6" bestFit="1" customWidth="1"/>
    <col min="11409" max="11409" width="14.140625" style="6" bestFit="1" customWidth="1"/>
    <col min="11410" max="11410" width="16.7109375" style="6" customWidth="1"/>
    <col min="11411" max="11411" width="16.5703125" style="6" customWidth="1"/>
    <col min="11412" max="11413" width="7.85546875" style="6" bestFit="1" customWidth="1"/>
    <col min="11414" max="11414" width="8" style="6" bestFit="1" customWidth="1"/>
    <col min="11415" max="11416" width="7.85546875" style="6" bestFit="1" customWidth="1"/>
    <col min="11417" max="11417" width="9.7109375" style="6" customWidth="1"/>
    <col min="11418" max="11418" width="12.85546875" style="6" customWidth="1"/>
    <col min="11419" max="11655" width="9.140625" style="6"/>
    <col min="11656" max="11656" width="9" style="6" bestFit="1" customWidth="1"/>
    <col min="11657" max="11657" width="9.85546875" style="6" bestFit="1" customWidth="1"/>
    <col min="11658" max="11658" width="9.140625" style="6" bestFit="1" customWidth="1"/>
    <col min="11659" max="11659" width="16" style="6" bestFit="1" customWidth="1"/>
    <col min="11660" max="11660" width="9" style="6" bestFit="1" customWidth="1"/>
    <col min="11661" max="11661" width="7.85546875" style="6" bestFit="1" customWidth="1"/>
    <col min="11662" max="11662" width="11.7109375" style="6" bestFit="1" customWidth="1"/>
    <col min="11663" max="11663" width="14.28515625" style="6" customWidth="1"/>
    <col min="11664" max="11664" width="11.7109375" style="6" bestFit="1" customWidth="1"/>
    <col min="11665" max="11665" width="14.140625" style="6" bestFit="1" customWidth="1"/>
    <col min="11666" max="11666" width="16.7109375" style="6" customWidth="1"/>
    <col min="11667" max="11667" width="16.5703125" style="6" customWidth="1"/>
    <col min="11668" max="11669" width="7.85546875" style="6" bestFit="1" customWidth="1"/>
    <col min="11670" max="11670" width="8" style="6" bestFit="1" customWidth="1"/>
    <col min="11671" max="11672" width="7.85546875" style="6" bestFit="1" customWidth="1"/>
    <col min="11673" max="11673" width="9.7109375" style="6" customWidth="1"/>
    <col min="11674" max="11674" width="12.85546875" style="6" customWidth="1"/>
    <col min="11675" max="11911" width="9.140625" style="6"/>
    <col min="11912" max="11912" width="9" style="6" bestFit="1" customWidth="1"/>
    <col min="11913" max="11913" width="9.85546875" style="6" bestFit="1" customWidth="1"/>
    <col min="11914" max="11914" width="9.140625" style="6" bestFit="1" customWidth="1"/>
    <col min="11915" max="11915" width="16" style="6" bestFit="1" customWidth="1"/>
    <col min="11916" max="11916" width="9" style="6" bestFit="1" customWidth="1"/>
    <col min="11917" max="11917" width="7.85546875" style="6" bestFit="1" customWidth="1"/>
    <col min="11918" max="11918" width="11.7109375" style="6" bestFit="1" customWidth="1"/>
    <col min="11919" max="11919" width="14.28515625" style="6" customWidth="1"/>
    <col min="11920" max="11920" width="11.7109375" style="6" bestFit="1" customWidth="1"/>
    <col min="11921" max="11921" width="14.140625" style="6" bestFit="1" customWidth="1"/>
    <col min="11922" max="11922" width="16.7109375" style="6" customWidth="1"/>
    <col min="11923" max="11923" width="16.5703125" style="6" customWidth="1"/>
    <col min="11924" max="11925" width="7.85546875" style="6" bestFit="1" customWidth="1"/>
    <col min="11926" max="11926" width="8" style="6" bestFit="1" customWidth="1"/>
    <col min="11927" max="11928" width="7.85546875" style="6" bestFit="1" customWidth="1"/>
    <col min="11929" max="11929" width="9.7109375" style="6" customWidth="1"/>
    <col min="11930" max="11930" width="12.85546875" style="6" customWidth="1"/>
    <col min="11931" max="12167" width="9.140625" style="6"/>
    <col min="12168" max="12168" width="9" style="6" bestFit="1" customWidth="1"/>
    <col min="12169" max="12169" width="9.85546875" style="6" bestFit="1" customWidth="1"/>
    <col min="12170" max="12170" width="9.140625" style="6" bestFit="1" customWidth="1"/>
    <col min="12171" max="12171" width="16" style="6" bestFit="1" customWidth="1"/>
    <col min="12172" max="12172" width="9" style="6" bestFit="1" customWidth="1"/>
    <col min="12173" max="12173" width="7.85546875" style="6" bestFit="1" customWidth="1"/>
    <col min="12174" max="12174" width="11.7109375" style="6" bestFit="1" customWidth="1"/>
    <col min="12175" max="12175" width="14.28515625" style="6" customWidth="1"/>
    <col min="12176" max="12176" width="11.7109375" style="6" bestFit="1" customWidth="1"/>
    <col min="12177" max="12177" width="14.140625" style="6" bestFit="1" customWidth="1"/>
    <col min="12178" max="12178" width="16.7109375" style="6" customWidth="1"/>
    <col min="12179" max="12179" width="16.5703125" style="6" customWidth="1"/>
    <col min="12180" max="12181" width="7.85546875" style="6" bestFit="1" customWidth="1"/>
    <col min="12182" max="12182" width="8" style="6" bestFit="1" customWidth="1"/>
    <col min="12183" max="12184" width="7.85546875" style="6" bestFit="1" customWidth="1"/>
    <col min="12185" max="12185" width="9.7109375" style="6" customWidth="1"/>
    <col min="12186" max="12186" width="12.85546875" style="6" customWidth="1"/>
    <col min="12187" max="12423" width="9.140625" style="6"/>
    <col min="12424" max="12424" width="9" style="6" bestFit="1" customWidth="1"/>
    <col min="12425" max="12425" width="9.85546875" style="6" bestFit="1" customWidth="1"/>
    <col min="12426" max="12426" width="9.140625" style="6" bestFit="1" customWidth="1"/>
    <col min="12427" max="12427" width="16" style="6" bestFit="1" customWidth="1"/>
    <col min="12428" max="12428" width="9" style="6" bestFit="1" customWidth="1"/>
    <col min="12429" max="12429" width="7.85546875" style="6" bestFit="1" customWidth="1"/>
    <col min="12430" max="12430" width="11.7109375" style="6" bestFit="1" customWidth="1"/>
    <col min="12431" max="12431" width="14.28515625" style="6" customWidth="1"/>
    <col min="12432" max="12432" width="11.7109375" style="6" bestFit="1" customWidth="1"/>
    <col min="12433" max="12433" width="14.140625" style="6" bestFit="1" customWidth="1"/>
    <col min="12434" max="12434" width="16.7109375" style="6" customWidth="1"/>
    <col min="12435" max="12435" width="16.5703125" style="6" customWidth="1"/>
    <col min="12436" max="12437" width="7.85546875" style="6" bestFit="1" customWidth="1"/>
    <col min="12438" max="12438" width="8" style="6" bestFit="1" customWidth="1"/>
    <col min="12439" max="12440" width="7.85546875" style="6" bestFit="1" customWidth="1"/>
    <col min="12441" max="12441" width="9.7109375" style="6" customWidth="1"/>
    <col min="12442" max="12442" width="12.85546875" style="6" customWidth="1"/>
    <col min="12443" max="12679" width="9.140625" style="6"/>
    <col min="12680" max="12680" width="9" style="6" bestFit="1" customWidth="1"/>
    <col min="12681" max="12681" width="9.85546875" style="6" bestFit="1" customWidth="1"/>
    <col min="12682" max="12682" width="9.140625" style="6" bestFit="1" customWidth="1"/>
    <col min="12683" max="12683" width="16" style="6" bestFit="1" customWidth="1"/>
    <col min="12684" max="12684" width="9" style="6" bestFit="1" customWidth="1"/>
    <col min="12685" max="12685" width="7.85546875" style="6" bestFit="1" customWidth="1"/>
    <col min="12686" max="12686" width="11.7109375" style="6" bestFit="1" customWidth="1"/>
    <col min="12687" max="12687" width="14.28515625" style="6" customWidth="1"/>
    <col min="12688" max="12688" width="11.7109375" style="6" bestFit="1" customWidth="1"/>
    <col min="12689" max="12689" width="14.140625" style="6" bestFit="1" customWidth="1"/>
    <col min="12690" max="12690" width="16.7109375" style="6" customWidth="1"/>
    <col min="12691" max="12691" width="16.5703125" style="6" customWidth="1"/>
    <col min="12692" max="12693" width="7.85546875" style="6" bestFit="1" customWidth="1"/>
    <col min="12694" max="12694" width="8" style="6" bestFit="1" customWidth="1"/>
    <col min="12695" max="12696" width="7.85546875" style="6" bestFit="1" customWidth="1"/>
    <col min="12697" max="12697" width="9.7109375" style="6" customWidth="1"/>
    <col min="12698" max="12698" width="12.85546875" style="6" customWidth="1"/>
    <col min="12699" max="12935" width="9.140625" style="6"/>
    <col min="12936" max="12936" width="9" style="6" bestFit="1" customWidth="1"/>
    <col min="12937" max="12937" width="9.85546875" style="6" bestFit="1" customWidth="1"/>
    <col min="12938" max="12938" width="9.140625" style="6" bestFit="1" customWidth="1"/>
    <col min="12939" max="12939" width="16" style="6" bestFit="1" customWidth="1"/>
    <col min="12940" max="12940" width="9" style="6" bestFit="1" customWidth="1"/>
    <col min="12941" max="12941" width="7.85546875" style="6" bestFit="1" customWidth="1"/>
    <col min="12942" max="12942" width="11.7109375" style="6" bestFit="1" customWidth="1"/>
    <col min="12943" max="12943" width="14.28515625" style="6" customWidth="1"/>
    <col min="12944" max="12944" width="11.7109375" style="6" bestFit="1" customWidth="1"/>
    <col min="12945" max="12945" width="14.140625" style="6" bestFit="1" customWidth="1"/>
    <col min="12946" max="12946" width="16.7109375" style="6" customWidth="1"/>
    <col min="12947" max="12947" width="16.5703125" style="6" customWidth="1"/>
    <col min="12948" max="12949" width="7.85546875" style="6" bestFit="1" customWidth="1"/>
    <col min="12950" max="12950" width="8" style="6" bestFit="1" customWidth="1"/>
    <col min="12951" max="12952" width="7.85546875" style="6" bestFit="1" customWidth="1"/>
    <col min="12953" max="12953" width="9.7109375" style="6" customWidth="1"/>
    <col min="12954" max="12954" width="12.85546875" style="6" customWidth="1"/>
    <col min="12955" max="13191" width="9.140625" style="6"/>
    <col min="13192" max="13192" width="9" style="6" bestFit="1" customWidth="1"/>
    <col min="13193" max="13193" width="9.85546875" style="6" bestFit="1" customWidth="1"/>
    <col min="13194" max="13194" width="9.140625" style="6" bestFit="1" customWidth="1"/>
    <col min="13195" max="13195" width="16" style="6" bestFit="1" customWidth="1"/>
    <col min="13196" max="13196" width="9" style="6" bestFit="1" customWidth="1"/>
    <col min="13197" max="13197" width="7.85546875" style="6" bestFit="1" customWidth="1"/>
    <col min="13198" max="13198" width="11.7109375" style="6" bestFit="1" customWidth="1"/>
    <col min="13199" max="13199" width="14.28515625" style="6" customWidth="1"/>
    <col min="13200" max="13200" width="11.7109375" style="6" bestFit="1" customWidth="1"/>
    <col min="13201" max="13201" width="14.140625" style="6" bestFit="1" customWidth="1"/>
    <col min="13202" max="13202" width="16.7109375" style="6" customWidth="1"/>
    <col min="13203" max="13203" width="16.5703125" style="6" customWidth="1"/>
    <col min="13204" max="13205" width="7.85546875" style="6" bestFit="1" customWidth="1"/>
    <col min="13206" max="13206" width="8" style="6" bestFit="1" customWidth="1"/>
    <col min="13207" max="13208" width="7.85546875" style="6" bestFit="1" customWidth="1"/>
    <col min="13209" max="13209" width="9.7109375" style="6" customWidth="1"/>
    <col min="13210" max="13210" width="12.85546875" style="6" customWidth="1"/>
    <col min="13211" max="13447" width="9.140625" style="6"/>
    <col min="13448" max="13448" width="9" style="6" bestFit="1" customWidth="1"/>
    <col min="13449" max="13449" width="9.85546875" style="6" bestFit="1" customWidth="1"/>
    <col min="13450" max="13450" width="9.140625" style="6" bestFit="1" customWidth="1"/>
    <col min="13451" max="13451" width="16" style="6" bestFit="1" customWidth="1"/>
    <col min="13452" max="13452" width="9" style="6" bestFit="1" customWidth="1"/>
    <col min="13453" max="13453" width="7.85546875" style="6" bestFit="1" customWidth="1"/>
    <col min="13454" max="13454" width="11.7109375" style="6" bestFit="1" customWidth="1"/>
    <col min="13455" max="13455" width="14.28515625" style="6" customWidth="1"/>
    <col min="13456" max="13456" width="11.7109375" style="6" bestFit="1" customWidth="1"/>
    <col min="13457" max="13457" width="14.140625" style="6" bestFit="1" customWidth="1"/>
    <col min="13458" max="13458" width="16.7109375" style="6" customWidth="1"/>
    <col min="13459" max="13459" width="16.5703125" style="6" customWidth="1"/>
    <col min="13460" max="13461" width="7.85546875" style="6" bestFit="1" customWidth="1"/>
    <col min="13462" max="13462" width="8" style="6" bestFit="1" customWidth="1"/>
    <col min="13463" max="13464" width="7.85546875" style="6" bestFit="1" customWidth="1"/>
    <col min="13465" max="13465" width="9.7109375" style="6" customWidth="1"/>
    <col min="13466" max="13466" width="12.85546875" style="6" customWidth="1"/>
    <col min="13467" max="13703" width="9.140625" style="6"/>
    <col min="13704" max="13704" width="9" style="6" bestFit="1" customWidth="1"/>
    <col min="13705" max="13705" width="9.85546875" style="6" bestFit="1" customWidth="1"/>
    <col min="13706" max="13706" width="9.140625" style="6" bestFit="1" customWidth="1"/>
    <col min="13707" max="13707" width="16" style="6" bestFit="1" customWidth="1"/>
    <col min="13708" max="13708" width="9" style="6" bestFit="1" customWidth="1"/>
    <col min="13709" max="13709" width="7.85546875" style="6" bestFit="1" customWidth="1"/>
    <col min="13710" max="13710" width="11.7109375" style="6" bestFit="1" customWidth="1"/>
    <col min="13711" max="13711" width="14.28515625" style="6" customWidth="1"/>
    <col min="13712" max="13712" width="11.7109375" style="6" bestFit="1" customWidth="1"/>
    <col min="13713" max="13713" width="14.140625" style="6" bestFit="1" customWidth="1"/>
    <col min="13714" max="13714" width="16.7109375" style="6" customWidth="1"/>
    <col min="13715" max="13715" width="16.5703125" style="6" customWidth="1"/>
    <col min="13716" max="13717" width="7.85546875" style="6" bestFit="1" customWidth="1"/>
    <col min="13718" max="13718" width="8" style="6" bestFit="1" customWidth="1"/>
    <col min="13719" max="13720" width="7.85546875" style="6" bestFit="1" customWidth="1"/>
    <col min="13721" max="13721" width="9.7109375" style="6" customWidth="1"/>
    <col min="13722" max="13722" width="12.85546875" style="6" customWidth="1"/>
    <col min="13723" max="13959" width="9.140625" style="6"/>
    <col min="13960" max="13960" width="9" style="6" bestFit="1" customWidth="1"/>
    <col min="13961" max="13961" width="9.85546875" style="6" bestFit="1" customWidth="1"/>
    <col min="13962" max="13962" width="9.140625" style="6" bestFit="1" customWidth="1"/>
    <col min="13963" max="13963" width="16" style="6" bestFit="1" customWidth="1"/>
    <col min="13964" max="13964" width="9" style="6" bestFit="1" customWidth="1"/>
    <col min="13965" max="13965" width="7.85546875" style="6" bestFit="1" customWidth="1"/>
    <col min="13966" max="13966" width="11.7109375" style="6" bestFit="1" customWidth="1"/>
    <col min="13967" max="13967" width="14.28515625" style="6" customWidth="1"/>
    <col min="13968" max="13968" width="11.7109375" style="6" bestFit="1" customWidth="1"/>
    <col min="13969" max="13969" width="14.140625" style="6" bestFit="1" customWidth="1"/>
    <col min="13970" max="13970" width="16.7109375" style="6" customWidth="1"/>
    <col min="13971" max="13971" width="16.5703125" style="6" customWidth="1"/>
    <col min="13972" max="13973" width="7.85546875" style="6" bestFit="1" customWidth="1"/>
    <col min="13974" max="13974" width="8" style="6" bestFit="1" customWidth="1"/>
    <col min="13975" max="13976" width="7.85546875" style="6" bestFit="1" customWidth="1"/>
    <col min="13977" max="13977" width="9.7109375" style="6" customWidth="1"/>
    <col min="13978" max="13978" width="12.85546875" style="6" customWidth="1"/>
    <col min="13979" max="14215" width="9.140625" style="6"/>
    <col min="14216" max="14216" width="9" style="6" bestFit="1" customWidth="1"/>
    <col min="14217" max="14217" width="9.85546875" style="6" bestFit="1" customWidth="1"/>
    <col min="14218" max="14218" width="9.140625" style="6" bestFit="1" customWidth="1"/>
    <col min="14219" max="14219" width="16" style="6" bestFit="1" customWidth="1"/>
    <col min="14220" max="14220" width="9" style="6" bestFit="1" customWidth="1"/>
    <col min="14221" max="14221" width="7.85546875" style="6" bestFit="1" customWidth="1"/>
    <col min="14222" max="14222" width="11.7109375" style="6" bestFit="1" customWidth="1"/>
    <col min="14223" max="14223" width="14.28515625" style="6" customWidth="1"/>
    <col min="14224" max="14224" width="11.7109375" style="6" bestFit="1" customWidth="1"/>
    <col min="14225" max="14225" width="14.140625" style="6" bestFit="1" customWidth="1"/>
    <col min="14226" max="14226" width="16.7109375" style="6" customWidth="1"/>
    <col min="14227" max="14227" width="16.5703125" style="6" customWidth="1"/>
    <col min="14228" max="14229" width="7.85546875" style="6" bestFit="1" customWidth="1"/>
    <col min="14230" max="14230" width="8" style="6" bestFit="1" customWidth="1"/>
    <col min="14231" max="14232" width="7.85546875" style="6" bestFit="1" customWidth="1"/>
    <col min="14233" max="14233" width="9.7109375" style="6" customWidth="1"/>
    <col min="14234" max="14234" width="12.85546875" style="6" customWidth="1"/>
    <col min="14235" max="14471" width="9.140625" style="6"/>
    <col min="14472" max="14472" width="9" style="6" bestFit="1" customWidth="1"/>
    <col min="14473" max="14473" width="9.85546875" style="6" bestFit="1" customWidth="1"/>
    <col min="14474" max="14474" width="9.140625" style="6" bestFit="1" customWidth="1"/>
    <col min="14475" max="14475" width="16" style="6" bestFit="1" customWidth="1"/>
    <col min="14476" max="14476" width="9" style="6" bestFit="1" customWidth="1"/>
    <col min="14477" max="14477" width="7.85546875" style="6" bestFit="1" customWidth="1"/>
    <col min="14478" max="14478" width="11.7109375" style="6" bestFit="1" customWidth="1"/>
    <col min="14479" max="14479" width="14.28515625" style="6" customWidth="1"/>
    <col min="14480" max="14480" width="11.7109375" style="6" bestFit="1" customWidth="1"/>
    <col min="14481" max="14481" width="14.140625" style="6" bestFit="1" customWidth="1"/>
    <col min="14482" max="14482" width="16.7109375" style="6" customWidth="1"/>
    <col min="14483" max="14483" width="16.5703125" style="6" customWidth="1"/>
    <col min="14484" max="14485" width="7.85546875" style="6" bestFit="1" customWidth="1"/>
    <col min="14486" max="14486" width="8" style="6" bestFit="1" customWidth="1"/>
    <col min="14487" max="14488" width="7.85546875" style="6" bestFit="1" customWidth="1"/>
    <col min="14489" max="14489" width="9.7109375" style="6" customWidth="1"/>
    <col min="14490" max="14490" width="12.85546875" style="6" customWidth="1"/>
    <col min="14491" max="14727" width="9.140625" style="6"/>
    <col min="14728" max="14728" width="9" style="6" bestFit="1" customWidth="1"/>
    <col min="14729" max="14729" width="9.85546875" style="6" bestFit="1" customWidth="1"/>
    <col min="14730" max="14730" width="9.140625" style="6" bestFit="1" customWidth="1"/>
    <col min="14731" max="14731" width="16" style="6" bestFit="1" customWidth="1"/>
    <col min="14732" max="14732" width="9" style="6" bestFit="1" customWidth="1"/>
    <col min="14733" max="14733" width="7.85546875" style="6" bestFit="1" customWidth="1"/>
    <col min="14734" max="14734" width="11.7109375" style="6" bestFit="1" customWidth="1"/>
    <col min="14735" max="14735" width="14.28515625" style="6" customWidth="1"/>
    <col min="14736" max="14736" width="11.7109375" style="6" bestFit="1" customWidth="1"/>
    <col min="14737" max="14737" width="14.140625" style="6" bestFit="1" customWidth="1"/>
    <col min="14738" max="14738" width="16.7109375" style="6" customWidth="1"/>
    <col min="14739" max="14739" width="16.5703125" style="6" customWidth="1"/>
    <col min="14740" max="14741" width="7.85546875" style="6" bestFit="1" customWidth="1"/>
    <col min="14742" max="14742" width="8" style="6" bestFit="1" customWidth="1"/>
    <col min="14743" max="14744" width="7.85546875" style="6" bestFit="1" customWidth="1"/>
    <col min="14745" max="14745" width="9.7109375" style="6" customWidth="1"/>
    <col min="14746" max="14746" width="12.85546875" style="6" customWidth="1"/>
    <col min="14747" max="14983" width="9.140625" style="6"/>
    <col min="14984" max="14984" width="9" style="6" bestFit="1" customWidth="1"/>
    <col min="14985" max="14985" width="9.85546875" style="6" bestFit="1" customWidth="1"/>
    <col min="14986" max="14986" width="9.140625" style="6" bestFit="1" customWidth="1"/>
    <col min="14987" max="14987" width="16" style="6" bestFit="1" customWidth="1"/>
    <col min="14988" max="14988" width="9" style="6" bestFit="1" customWidth="1"/>
    <col min="14989" max="14989" width="7.85546875" style="6" bestFit="1" customWidth="1"/>
    <col min="14990" max="14990" width="11.7109375" style="6" bestFit="1" customWidth="1"/>
    <col min="14991" max="14991" width="14.28515625" style="6" customWidth="1"/>
    <col min="14992" max="14992" width="11.7109375" style="6" bestFit="1" customWidth="1"/>
    <col min="14993" max="14993" width="14.140625" style="6" bestFit="1" customWidth="1"/>
    <col min="14994" max="14994" width="16.7109375" style="6" customWidth="1"/>
    <col min="14995" max="14995" width="16.5703125" style="6" customWidth="1"/>
    <col min="14996" max="14997" width="7.85546875" style="6" bestFit="1" customWidth="1"/>
    <col min="14998" max="14998" width="8" style="6" bestFit="1" customWidth="1"/>
    <col min="14999" max="15000" width="7.85546875" style="6" bestFit="1" customWidth="1"/>
    <col min="15001" max="15001" width="9.7109375" style="6" customWidth="1"/>
    <col min="15002" max="15002" width="12.85546875" style="6" customWidth="1"/>
    <col min="15003" max="15239" width="9.140625" style="6"/>
    <col min="15240" max="15240" width="9" style="6" bestFit="1" customWidth="1"/>
    <col min="15241" max="15241" width="9.85546875" style="6" bestFit="1" customWidth="1"/>
    <col min="15242" max="15242" width="9.140625" style="6" bestFit="1" customWidth="1"/>
    <col min="15243" max="15243" width="16" style="6" bestFit="1" customWidth="1"/>
    <col min="15244" max="15244" width="9" style="6" bestFit="1" customWidth="1"/>
    <col min="15245" max="15245" width="7.85546875" style="6" bestFit="1" customWidth="1"/>
    <col min="15246" max="15246" width="11.7109375" style="6" bestFit="1" customWidth="1"/>
    <col min="15247" max="15247" width="14.28515625" style="6" customWidth="1"/>
    <col min="15248" max="15248" width="11.7109375" style="6" bestFit="1" customWidth="1"/>
    <col min="15249" max="15249" width="14.140625" style="6" bestFit="1" customWidth="1"/>
    <col min="15250" max="15250" width="16.7109375" style="6" customWidth="1"/>
    <col min="15251" max="15251" width="16.5703125" style="6" customWidth="1"/>
    <col min="15252" max="15253" width="7.85546875" style="6" bestFit="1" customWidth="1"/>
    <col min="15254" max="15254" width="8" style="6" bestFit="1" customWidth="1"/>
    <col min="15255" max="15256" width="7.85546875" style="6" bestFit="1" customWidth="1"/>
    <col min="15257" max="15257" width="9.7109375" style="6" customWidth="1"/>
    <col min="15258" max="15258" width="12.85546875" style="6" customWidth="1"/>
    <col min="15259" max="15495" width="9.140625" style="6"/>
    <col min="15496" max="15496" width="9" style="6" bestFit="1" customWidth="1"/>
    <col min="15497" max="15497" width="9.85546875" style="6" bestFit="1" customWidth="1"/>
    <col min="15498" max="15498" width="9.140625" style="6" bestFit="1" customWidth="1"/>
    <col min="15499" max="15499" width="16" style="6" bestFit="1" customWidth="1"/>
    <col min="15500" max="15500" width="9" style="6" bestFit="1" customWidth="1"/>
    <col min="15501" max="15501" width="7.85546875" style="6" bestFit="1" customWidth="1"/>
    <col min="15502" max="15502" width="11.7109375" style="6" bestFit="1" customWidth="1"/>
    <col min="15503" max="15503" width="14.28515625" style="6" customWidth="1"/>
    <col min="15504" max="15504" width="11.7109375" style="6" bestFit="1" customWidth="1"/>
    <col min="15505" max="15505" width="14.140625" style="6" bestFit="1" customWidth="1"/>
    <col min="15506" max="15506" width="16.7109375" style="6" customWidth="1"/>
    <col min="15507" max="15507" width="16.5703125" style="6" customWidth="1"/>
    <col min="15508" max="15509" width="7.85546875" style="6" bestFit="1" customWidth="1"/>
    <col min="15510" max="15510" width="8" style="6" bestFit="1" customWidth="1"/>
    <col min="15511" max="15512" width="7.85546875" style="6" bestFit="1" customWidth="1"/>
    <col min="15513" max="15513" width="9.7109375" style="6" customWidth="1"/>
    <col min="15514" max="15514" width="12.85546875" style="6" customWidth="1"/>
    <col min="15515" max="15751" width="9.140625" style="6"/>
    <col min="15752" max="15752" width="9" style="6" bestFit="1" customWidth="1"/>
    <col min="15753" max="15753" width="9.85546875" style="6" bestFit="1" customWidth="1"/>
    <col min="15754" max="15754" width="9.140625" style="6" bestFit="1" customWidth="1"/>
    <col min="15755" max="15755" width="16" style="6" bestFit="1" customWidth="1"/>
    <col min="15756" max="15756" width="9" style="6" bestFit="1" customWidth="1"/>
    <col min="15757" max="15757" width="7.85546875" style="6" bestFit="1" customWidth="1"/>
    <col min="15758" max="15758" width="11.7109375" style="6" bestFit="1" customWidth="1"/>
    <col min="15759" max="15759" width="14.28515625" style="6" customWidth="1"/>
    <col min="15760" max="15760" width="11.7109375" style="6" bestFit="1" customWidth="1"/>
    <col min="15761" max="15761" width="14.140625" style="6" bestFit="1" customWidth="1"/>
    <col min="15762" max="15762" width="16.7109375" style="6" customWidth="1"/>
    <col min="15763" max="15763" width="16.5703125" style="6" customWidth="1"/>
    <col min="15764" max="15765" width="7.85546875" style="6" bestFit="1" customWidth="1"/>
    <col min="15766" max="15766" width="8" style="6" bestFit="1" customWidth="1"/>
    <col min="15767" max="15768" width="7.85546875" style="6" bestFit="1" customWidth="1"/>
    <col min="15769" max="15769" width="9.7109375" style="6" customWidth="1"/>
    <col min="15770" max="15770" width="12.85546875" style="6" customWidth="1"/>
    <col min="15771" max="16007" width="9.140625" style="6"/>
    <col min="16008" max="16008" width="9" style="6" bestFit="1" customWidth="1"/>
    <col min="16009" max="16009" width="9.85546875" style="6" bestFit="1" customWidth="1"/>
    <col min="16010" max="16010" width="9.140625" style="6" bestFit="1" customWidth="1"/>
    <col min="16011" max="16011" width="16" style="6" bestFit="1" customWidth="1"/>
    <col min="16012" max="16012" width="9" style="6" bestFit="1" customWidth="1"/>
    <col min="16013" max="16013" width="7.85546875" style="6" bestFit="1" customWidth="1"/>
    <col min="16014" max="16014" width="11.7109375" style="6" bestFit="1" customWidth="1"/>
    <col min="16015" max="16015" width="14.28515625" style="6" customWidth="1"/>
    <col min="16016" max="16016" width="11.7109375" style="6" bestFit="1" customWidth="1"/>
    <col min="16017" max="16017" width="14.140625" style="6" bestFit="1" customWidth="1"/>
    <col min="16018" max="16018" width="16.7109375" style="6" customWidth="1"/>
    <col min="16019" max="16019" width="16.5703125" style="6" customWidth="1"/>
    <col min="16020" max="16021" width="7.85546875" style="6" bestFit="1" customWidth="1"/>
    <col min="16022" max="16022" width="8" style="6" bestFit="1" customWidth="1"/>
    <col min="16023" max="16024" width="7.85546875" style="6" bestFit="1" customWidth="1"/>
    <col min="16025" max="16025" width="9.7109375" style="6" customWidth="1"/>
    <col min="16026" max="16026" width="12.85546875" style="6" customWidth="1"/>
    <col min="16027" max="16384" width="9.140625" style="6"/>
  </cols>
  <sheetData>
    <row r="1" spans="1:13" s="3" customFormat="1" ht="22.5">
      <c r="A1" s="31" t="s">
        <v>59</v>
      </c>
      <c r="B1" s="32" t="s">
        <v>3</v>
      </c>
      <c r="C1" s="31" t="s">
        <v>4</v>
      </c>
      <c r="D1" s="31" t="s">
        <v>6</v>
      </c>
      <c r="E1" s="31" t="s">
        <v>13</v>
      </c>
      <c r="F1" s="22" t="s">
        <v>5</v>
      </c>
      <c r="G1" s="24" t="s">
        <v>7</v>
      </c>
      <c r="H1" s="24" t="s">
        <v>8</v>
      </c>
      <c r="I1" s="23" t="s">
        <v>9</v>
      </c>
      <c r="J1" s="36" t="s">
        <v>77</v>
      </c>
      <c r="K1" s="37" t="s">
        <v>88</v>
      </c>
      <c r="L1" s="57" t="s">
        <v>10</v>
      </c>
      <c r="M1" s="57" t="s">
        <v>11</v>
      </c>
    </row>
    <row r="2" spans="1:13">
      <c r="A2" s="7"/>
      <c r="B2" s="15"/>
      <c r="C2" s="7"/>
      <c r="D2" s="7"/>
      <c r="E2" s="4"/>
      <c r="F2" s="12"/>
      <c r="G2" s="7"/>
      <c r="H2" s="7"/>
      <c r="I2" s="5"/>
      <c r="J2" s="5"/>
      <c r="K2" s="5"/>
      <c r="L2" s="4"/>
      <c r="M2" s="4"/>
    </row>
    <row r="3" spans="1:13">
      <c r="A3" s="7"/>
      <c r="B3" s="15"/>
      <c r="C3" s="7"/>
      <c r="D3" s="7"/>
      <c r="E3" s="4"/>
      <c r="F3" s="12"/>
      <c r="G3" s="7"/>
      <c r="H3" s="7"/>
      <c r="I3" s="5"/>
      <c r="J3" s="5"/>
      <c r="K3" s="5"/>
      <c r="L3" s="4"/>
      <c r="M3" s="4"/>
    </row>
    <row r="4" spans="1:13">
      <c r="A4" s="7">
        <v>13135</v>
      </c>
      <c r="B4" s="15">
        <v>35362</v>
      </c>
      <c r="C4" s="7" t="s">
        <v>79</v>
      </c>
      <c r="D4" s="7">
        <v>1</v>
      </c>
      <c r="E4" s="5">
        <f t="shared" ref="E4" si="0">D4/340.75</f>
        <v>2.93470286133529E-3</v>
      </c>
      <c r="F4" s="12">
        <v>37683</v>
      </c>
      <c r="G4" s="7">
        <v>367</v>
      </c>
      <c r="H4" s="7">
        <v>42</v>
      </c>
      <c r="I4" s="5"/>
      <c r="J4" s="5">
        <v>15</v>
      </c>
      <c r="K4" s="5">
        <v>133</v>
      </c>
      <c r="L4" s="4"/>
      <c r="M4" s="4"/>
    </row>
    <row r="5" spans="1:13">
      <c r="A5" s="7"/>
      <c r="B5" s="15"/>
      <c r="C5" s="7"/>
      <c r="D5" s="7"/>
      <c r="E5" s="4"/>
      <c r="F5" s="12"/>
      <c r="G5" s="7"/>
      <c r="H5" s="7"/>
      <c r="I5" s="5"/>
      <c r="J5" s="5"/>
      <c r="K5" s="5"/>
      <c r="L5" s="4"/>
      <c r="M5" s="4"/>
    </row>
    <row r="6" spans="1:13">
      <c r="A6" s="7"/>
      <c r="B6" s="15"/>
      <c r="C6" s="7"/>
      <c r="D6" s="7"/>
      <c r="E6" s="4"/>
      <c r="F6" s="12"/>
      <c r="G6" s="7"/>
      <c r="H6" s="7"/>
      <c r="I6" s="5"/>
      <c r="J6" s="5"/>
      <c r="K6" s="5"/>
      <c r="L6" s="4"/>
      <c r="M6" s="4"/>
    </row>
    <row r="7" spans="1:13">
      <c r="A7" s="7"/>
      <c r="B7" s="15"/>
      <c r="C7" s="7"/>
      <c r="D7" s="7"/>
      <c r="E7" s="5"/>
      <c r="F7" s="12"/>
      <c r="G7" s="7"/>
      <c r="H7" s="7"/>
      <c r="I7" s="5"/>
      <c r="J7" s="5"/>
      <c r="K7" s="5"/>
      <c r="L7" s="4"/>
      <c r="M7" s="4"/>
    </row>
    <row r="8" spans="1:13">
      <c r="I8" s="3">
        <f>SUM(I2:I7)</f>
        <v>0</v>
      </c>
      <c r="J8" s="3">
        <f>SUM(J2:J7)</f>
        <v>15</v>
      </c>
      <c r="K8" s="69">
        <f>SUM(K3:K7)</f>
        <v>133</v>
      </c>
    </row>
    <row r="9" spans="1:13">
      <c r="J9" s="69">
        <f>I8+J8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29</vt:i4>
      </vt:variant>
    </vt:vector>
  </HeadingPairs>
  <TitlesOfParts>
    <vt:vector size="29" baseType="lpstr">
      <vt:lpstr>56</vt:lpstr>
      <vt:lpstr>1998</vt:lpstr>
      <vt:lpstr>1998μηνες</vt:lpstr>
      <vt:lpstr>1999</vt:lpstr>
      <vt:lpstr>1999μηνες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2024-02-18T02:39:37Z</dcterms:modified>
</cp:coreProperties>
</file>