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5" sheetId="5" r:id="rId1"/>
  </sheets>
  <calcPr calcId="125725"/>
</workbook>
</file>

<file path=xl/calcChain.xml><?xml version="1.0" encoding="utf-8"?>
<calcChain xmlns="http://schemas.openxmlformats.org/spreadsheetml/2006/main">
  <c r="W39" i="5"/>
  <c r="AI40"/>
  <c r="AI39"/>
  <c r="AI38"/>
  <c r="AK38" l="1"/>
  <c r="AI45"/>
  <c r="AI44"/>
  <c r="AI34"/>
  <c r="W34"/>
  <c r="AI33"/>
  <c r="AI29"/>
  <c r="AI28"/>
  <c r="AI27"/>
  <c r="AK44" l="1"/>
  <c r="AK33"/>
  <c r="AH18"/>
  <c r="AI18" s="1"/>
  <c r="AH19"/>
  <c r="AI19" s="1"/>
  <c r="AH17"/>
  <c r="AI17" s="1"/>
  <c r="AG18"/>
  <c r="AG19"/>
  <c r="AG17"/>
  <c r="AI12"/>
  <c r="AI13"/>
  <c r="AI11"/>
  <c r="AI10"/>
  <c r="AH6"/>
  <c r="AI6" s="1"/>
  <c r="AH5"/>
  <c r="AI5" s="1"/>
  <c r="AA72"/>
  <c r="AB72"/>
  <c r="AC72"/>
  <c r="AD72"/>
  <c r="AE72"/>
  <c r="AF72"/>
  <c r="V72"/>
  <c r="W72"/>
  <c r="O72"/>
  <c r="P72"/>
  <c r="Q6"/>
  <c r="Q72" s="1"/>
  <c r="AK17" l="1"/>
  <c r="T27"/>
  <c r="AK27" l="1"/>
  <c r="AK4" l="1"/>
  <c r="R72"/>
  <c r="S72"/>
  <c r="U72"/>
  <c r="X72"/>
  <c r="Y72"/>
  <c r="Z72"/>
  <c r="AG72"/>
  <c r="AH72"/>
  <c r="T6" l="1"/>
  <c r="T72" l="1"/>
  <c r="AI72" l="1"/>
  <c r="N72" l="1"/>
  <c r="M72"/>
</calcChain>
</file>

<file path=xl/sharedStrings.xml><?xml version="1.0" encoding="utf-8"?>
<sst xmlns="http://schemas.openxmlformats.org/spreadsheetml/2006/main" count="141" uniqueCount="100">
  <si>
    <t>αΑ</t>
  </si>
  <si>
    <t>αρ. συμβολ</t>
  </si>
  <si>
    <t>ημερο μηνία</t>
  </si>
  <si>
    <t>πράξη</t>
  </si>
  <si>
    <t>υπόλογος</t>
  </si>
  <si>
    <t>περιοχή</t>
  </si>
  <si>
    <t>θέση στο 219γ</t>
  </si>
  <si>
    <t>με ΖΗΛ π.χ.-1</t>
  </si>
  <si>
    <t>ηθικώς πρέπει</t>
  </si>
  <si>
    <t>…. ΥΠΟ ΧΡΕΩΤΙΚΑ</t>
  </si>
  <si>
    <t>σύνολα</t>
  </si>
  <si>
    <t>ΣΥΝΟΛΑ</t>
  </si>
  <si>
    <t>αγοραπωλησία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</si>
  <si>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</si>
  <si>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</si>
  <si>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</si>
  <si>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</si>
  <si>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κακώς ζητάει κ-15-17</t>
  </si>
  <si>
    <t>Θεσσαλονίκη ( εκ Τρικάλων )</t>
  </si>
  <si>
    <t>διόρθωση 4476</t>
  </si>
  <si>
    <t>ακύρωση 4476 αγοραπωλησίας</t>
  </si>
  <si>
    <t>**2** = έστειλα eMail ΑΛΛΑήταν λάθος μου . Το έστειλα στον ανηψιό του πωλητή { ΔΕΝ μιλιούνται } . Πρέπει να βρώ την καραγιάννη άννα . … ΙΣΩΣ να έχω λάθος , ΚΑΙ δίκιο η ΑΓΑΠΕ &amp; ο έλεγχος του ΤΑΝ , και να μην έπρεπε να ζητηθεί το κ-15 { = νομικό κόλυμα λόγω ΜΗ λήψης του δανείου αγοράς } .   ΑΛΛΑ ο έλεγχος ζητάει κ-18 = 65,88 ΔΗΛΑΔΗ ως μη πάγια πράξη</t>
  </si>
  <si>
    <t>ΔΟΛΟΣ</t>
  </si>
  <si>
    <t>219-16</t>
  </si>
  <si>
    <t>σύμβαση εκχώρησης απαιήσεων πληρεξούσιο</t>
  </si>
  <si>
    <t>;;;???;;;</t>
  </si>
  <si>
    <t>Θάσος Θάσου</t>
  </si>
  <si>
    <t>219-16 = είναι ΑΝΑΛΟΓΙΚΗ πράξη , αλλά κρύβουν την απαίτηση = ;;;??;;;</t>
  </si>
  <si>
    <t>;;??;;</t>
  </si>
  <si>
    <t>θέση 219 -16</t>
  </si>
  <si>
    <t>θέση 219 -12</t>
  </si>
  <si>
    <t>θέση 219 -13</t>
  </si>
  <si>
    <t>Παναγία Θάσου</t>
  </si>
  <si>
    <t>**219-17** = μέσα από ψυχαναλυτικές διαδικασίες &amp; μεθόδους ύπνωσης ΒΓΗΚΕ το συμπέρασμα πως κάποιοι έχουν πληρώσει &amp; κάποιοι όχι</t>
  </si>
  <si>
    <t>τροποποίηση 6.479</t>
  </si>
  <si>
    <t>219-12</t>
  </si>
  <si>
    <t>219-13</t>
  </si>
  <si>
    <t>κ-15 ελέγχου ΤΑΝ</t>
  </si>
  <si>
    <t>κ-17 ελέγχου ΤΑΝ</t>
  </si>
  <si>
    <t>219-7-1</t>
  </si>
  <si>
    <t>θέση 219-7-1</t>
  </si>
  <si>
    <t>κ-15 βάσει  zηλ</t>
  </si>
  <si>
    <t>κ-17 βάσει  zηλ</t>
  </si>
  <si>
    <t>προσύμφωνο ποσοστών &amp; εργολαβικό</t>
  </si>
  <si>
    <t>κακώς ο έλεγχος ΤΑΝ ορίζει ως ποσό πράξης 1.500</t>
  </si>
  <si>
    <t>σύσταση καθέτου συνιδιοκτησίας &amp; κανονισμός χρήσης</t>
  </si>
  <si>
    <t>εργολαβικό - προσύμφωνο μεταβιβάσεως ποσοστών οικοπέδου = 200</t>
  </si>
  <si>
    <t>Θάσος</t>
  </si>
  <si>
    <t>πληρεξούσιο</t>
  </si>
  <si>
    <t>ποιος ο sef;;;</t>
  </si>
  <si>
    <t>Λιμενάρια</t>
  </si>
  <si>
    <t>δωρεά χρημάτων σε περιοδικές παροχές ( εφ' όρου ζωής 2*10.000 ανά έτος { ΑΓΑΠΕ = 0 [ έλεγχος ΤΑΝ = 20.000</t>
  </si>
  <si>
    <t xml:space="preserve">δωρεά χρημάτων σε περιοδικές παροχές 6.883 ΠΑΥΣΗ  ( εφ' όρου ζωής 2*10.000 ανά έτος { ΑΓΑΠΕ = λύση προσυμφώνου  </t>
  </si>
  <si>
    <t>το ΤΑΝ πήρε 1 έτος</t>
  </si>
  <si>
    <t>219-51</t>
  </si>
  <si>
    <t>θέση 219-51</t>
  </si>
  <si>
    <t>ΤΟΓΚΑ</t>
  </si>
  <si>
    <t>ΘΑ έρθει</t>
  </si>
  <si>
    <t>ημερομηνία απαίτησης</t>
  </si>
  <si>
    <t>ΚΑΚΩΣ ΔΕΝ υπάρχει χρονικός ορίζοντας</t>
  </si>
  <si>
    <t>στις 2 δηλΦορΔωρ η Δ.Ο.Υ. = 0 [χωρίς αξία  /// αρνητική ///παύει η πρόσοδος</t>
  </si>
  <si>
    <t>επαναΠΡΟΣΔΙΟΡΙΣΜΟΣ</t>
  </si>
  <si>
    <t>ΔΕΝ πήγε ΠΟΤΕ στην Δ.Ο.Υ. η παρακράτηση ΕΠΙΚΑΡΠΙΑΣ διαμερίσματος</t>
  </si>
  <si>
    <t>ΔΕΝ πήγε ΠΟΤΕ σρην Δ.Ο.Υ. δήλωση φόρου ΔΩΡΕΑΣ</t>
  </si>
  <si>
    <t>ΤΑΝ-κ-18 &amp; ΤΑΣ &amp; χαρτ</t>
  </si>
  <si>
    <t>σύνολον</t>
  </si>
  <si>
    <t>εργολαβικό</t>
  </si>
  <si>
    <t>οικοπέδου ΠΡΟΣΥΜΦΩΝΟ μεταβιβάσεως ποσοστών ΜΕΤΑ δικαιώματος ανεγέρσεως</t>
  </si>
  <si>
    <t>πράξη βάσει ΤΑΝ</t>
  </si>
  <si>
    <t>πράξη βάσει ΑΓΑΠΕ</t>
  </si>
  <si>
    <t>δωρεά</t>
  </si>
  <si>
    <t xml:space="preserve">δωρεά χρημάτων σε περιοδικές παροχές ( εφ' όρου ζωής </t>
  </si>
  <si>
    <t>λύση προσυμφώνου</t>
  </si>
  <si>
    <t>ποσό πράξης ΒΑΣΕΙ zηλ</t>
  </si>
  <si>
    <t>ποσό πράξης βάσει ΤΑΝ</t>
  </si>
  <si>
    <t>ποσό πράξης βάσει ΑΓΑΠΕ</t>
  </si>
  <si>
    <t>δαιφυγών ΦΠΑ</t>
  </si>
  <si>
    <t>διαφυγών φόρος εισοδήματος</t>
  </si>
  <si>
    <t>ΔΕΝ υφίσταται</t>
  </si>
  <si>
    <t>219-108</t>
  </si>
  <si>
    <t>χρησικτησία οικοπεδου = 1952 &amp; 1967 πατεράδων ΔΩΡΕΑ &amp; ΚΛΗΡΟΝΟΜΙΑ άτυπη = 264.195δρχ</t>
  </si>
  <si>
    <t>αγοραπωλησία τίμημα 2.000.000 Δ.Ο.Υ. = 2.850.000δρχ</t>
  </si>
  <si>
    <t>αγοραπωλησία = 2.850.000δρχ</t>
  </si>
  <si>
    <t>ΔΕΝ</t>
  </si>
  <si>
    <t>θέση 219 -108</t>
  </si>
  <si>
    <t>ΤΟΓΚΑΣ καθεστώς</t>
  </si>
  <si>
    <t>219-113</t>
  </si>
  <si>
    <t>κληρονομιάς ΑΠΟΔΟΧΗ</t>
  </si>
  <si>
    <t>χρησικτησία αγροτεμαχίων {0,7 &amp; 1,8στρ} = 19?? πατρός ΔΩΡΕΑ άτυπη</t>
  </si>
  <si>
    <t>Ραχώνι</t>
  </si>
  <si>
    <t>θέση 219 -113</t>
  </si>
  <si>
    <t>έπρεπε να χρεώσει</t>
  </si>
  <si>
    <t>χρέωσε</t>
  </si>
  <si>
    <t>διανομή</t>
  </si>
  <si>
    <t>219-117</t>
  </si>
  <si>
    <t>διανομή αγροτεμαχίου 17,98στρ [2 ίσα μερίδια [= 7.751.600δρχ</t>
  </si>
  <si>
    <t>χρησικτησία αγροτεμαχίου = 1984 ΑΝΑΔΑΣΜΟΣ [= 1.111.111δρχ</t>
  </si>
  <si>
    <t>Θεολόγος</t>
  </si>
  <si>
    <t>χρησικτησία οικοπέδου [0,5στρ] , [όπου κτίσθηκε οίκημα [71μ2] {Ραχώνι} = …... ΑΝΤΑΛΑΓΗ άτυπη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</si>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</sst>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6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2">
    <xf numFmtId="0" fontId="0" fillId="0" borderId="0" xfId="0"/>
    <xf numFmtId="0" fontId="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9" fillId="0" borderId="0" xfId="0" applyFont="1"/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0" xfId="0" applyFont="1" applyFill="1"/>
    <xf numFmtId="43" fontId="10" fillId="0" borderId="9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43" fontId="11" fillId="5" borderId="1" xfId="1" applyFont="1" applyFill="1" applyBorder="1" applyAlignment="1">
      <alignment horizontal="center"/>
    </xf>
    <xf numFmtId="43" fontId="11" fillId="5" borderId="1" xfId="1" applyFont="1" applyFill="1" applyBorder="1"/>
    <xf numFmtId="164" fontId="11" fillId="0" borderId="0" xfId="0" applyNumberFormat="1" applyFont="1"/>
    <xf numFmtId="14" fontId="10" fillId="0" borderId="1" xfId="0" applyNumberFormat="1" applyFont="1" applyFill="1" applyBorder="1" applyAlignment="1">
      <alignment vertical="center"/>
    </xf>
    <xf numFmtId="43" fontId="11" fillId="5" borderId="8" xfId="1" applyFont="1" applyFill="1" applyBorder="1" applyAlignment="1">
      <alignment horizontal="center"/>
    </xf>
    <xf numFmtId="0" fontId="11" fillId="0" borderId="0" xfId="0" applyFont="1" applyFill="1" applyAlignment="1"/>
    <xf numFmtId="43" fontId="11" fillId="5" borderId="8" xfId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left" wrapText="1"/>
    </xf>
    <xf numFmtId="43" fontId="11" fillId="0" borderId="16" xfId="1" applyFont="1" applyFill="1" applyBorder="1" applyAlignment="1">
      <alignment horizontal="center"/>
    </xf>
    <xf numFmtId="43" fontId="11" fillId="0" borderId="16" xfId="1" applyFont="1" applyFill="1" applyBorder="1"/>
    <xf numFmtId="43" fontId="11" fillId="5" borderId="16" xfId="1" applyFont="1" applyFill="1" applyBorder="1" applyAlignment="1">
      <alignment horizontal="center"/>
    </xf>
    <xf numFmtId="43" fontId="11" fillId="5" borderId="16" xfId="1" applyFont="1" applyFill="1" applyBorder="1"/>
    <xf numFmtId="0" fontId="11" fillId="0" borderId="0" xfId="0" applyFont="1" applyFill="1" applyBorder="1"/>
    <xf numFmtId="43" fontId="10" fillId="5" borderId="8" xfId="1" applyFont="1" applyFill="1" applyBorder="1" applyAlignment="1">
      <alignment horizontal="right" vertical="center"/>
    </xf>
    <xf numFmtId="0" fontId="11" fillId="0" borderId="0" xfId="0" applyFont="1" applyFill="1" applyAlignment="1">
      <alignment wrapText="1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/>
    </xf>
    <xf numFmtId="43" fontId="10" fillId="0" borderId="16" xfId="1" applyFont="1" applyFill="1" applyBorder="1" applyAlignment="1">
      <alignment horizontal="right" vertical="center"/>
    </xf>
    <xf numFmtId="14" fontId="11" fillId="0" borderId="8" xfId="0" applyNumberFormat="1" applyFont="1" applyFill="1" applyBorder="1" applyAlignment="1">
      <alignment horizontal="left" wrapText="1"/>
    </xf>
    <xf numFmtId="0" fontId="11" fillId="0" borderId="9" xfId="0" applyFont="1" applyFill="1" applyBorder="1" applyAlignment="1">
      <alignment wrapText="1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14" fontId="10" fillId="0" borderId="15" xfId="0" applyNumberFormat="1" applyFont="1" applyFill="1" applyBorder="1" applyAlignment="1">
      <alignment vertical="center"/>
    </xf>
    <xf numFmtId="164" fontId="10" fillId="0" borderId="20" xfId="1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43" fontId="15" fillId="0" borderId="20" xfId="1" applyFont="1" applyFill="1" applyBorder="1" applyAlignment="1">
      <alignment horizontal="center" vertical="center"/>
    </xf>
    <xf numFmtId="0" fontId="3" fillId="0" borderId="20" xfId="0" quotePrefix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0" fontId="11" fillId="8" borderId="20" xfId="0" applyFont="1" applyFill="1" applyBorder="1" applyAlignment="1">
      <alignment horizontal="center" wrapText="1"/>
    </xf>
    <xf numFmtId="43" fontId="11" fillId="0" borderId="20" xfId="1" applyFont="1" applyFill="1" applyBorder="1"/>
    <xf numFmtId="43" fontId="11" fillId="3" borderId="20" xfId="1" applyFont="1" applyFill="1" applyBorder="1" applyAlignment="1">
      <alignment horizontal="center"/>
    </xf>
    <xf numFmtId="43" fontId="11" fillId="5" borderId="20" xfId="1" applyFont="1" applyFill="1" applyBorder="1" applyAlignment="1">
      <alignment horizontal="center"/>
    </xf>
    <xf numFmtId="43" fontId="11" fillId="0" borderId="12" xfId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wrapText="1"/>
    </xf>
    <xf numFmtId="43" fontId="11" fillId="0" borderId="13" xfId="1" applyFont="1" applyFill="1" applyBorder="1" applyAlignment="1">
      <alignment horizontal="center"/>
    </xf>
    <xf numFmtId="43" fontId="10" fillId="3" borderId="20" xfId="1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/>
    </xf>
    <xf numFmtId="43" fontId="10" fillId="5" borderId="12" xfId="1" applyFont="1" applyFill="1" applyBorder="1" applyAlignment="1">
      <alignment horizontal="right" vertical="center"/>
    </xf>
    <xf numFmtId="43" fontId="11" fillId="0" borderId="12" xfId="1" applyFont="1" applyFill="1" applyBorder="1"/>
    <xf numFmtId="43" fontId="11" fillId="5" borderId="12" xfId="1" applyFont="1" applyFill="1" applyBorder="1"/>
    <xf numFmtId="43" fontId="11" fillId="5" borderId="12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right" vertical="center"/>
    </xf>
    <xf numFmtId="164" fontId="10" fillId="5" borderId="7" xfId="1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wrapText="1"/>
    </xf>
    <xf numFmtId="43" fontId="10" fillId="5" borderId="1" xfId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wrapText="1"/>
    </xf>
    <xf numFmtId="0" fontId="11" fillId="5" borderId="9" xfId="0" applyFont="1" applyFill="1" applyBorder="1" applyAlignment="1">
      <alignment horizontal="center" wrapText="1"/>
    </xf>
    <xf numFmtId="43" fontId="11" fillId="5" borderId="11" xfId="1" applyFont="1" applyFill="1" applyBorder="1" applyAlignment="1">
      <alignment horizontal="center"/>
    </xf>
    <xf numFmtId="43" fontId="11" fillId="5" borderId="11" xfId="1" applyFont="1" applyFill="1" applyBorder="1"/>
    <xf numFmtId="43" fontId="11" fillId="5" borderId="9" xfId="1" applyFont="1" applyFill="1" applyBorder="1" applyAlignment="1">
      <alignment horizontal="center"/>
    </xf>
    <xf numFmtId="43" fontId="11" fillId="5" borderId="9" xfId="1" applyFont="1" applyFill="1" applyBorder="1"/>
    <xf numFmtId="0" fontId="3" fillId="0" borderId="0" xfId="0" applyFont="1" applyFill="1" applyBorder="1"/>
    <xf numFmtId="164" fontId="10" fillId="0" borderId="13" xfId="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wrapText="1"/>
    </xf>
    <xf numFmtId="43" fontId="10" fillId="0" borderId="13" xfId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wrapText="1"/>
    </xf>
    <xf numFmtId="43" fontId="10" fillId="0" borderId="13" xfId="1" applyFont="1" applyFill="1" applyBorder="1" applyAlignment="1">
      <alignment horizontal="center" vertical="center"/>
    </xf>
    <xf numFmtId="43" fontId="11" fillId="0" borderId="13" xfId="1" applyFont="1" applyFill="1" applyBorder="1"/>
    <xf numFmtId="43" fontId="11" fillId="2" borderId="13" xfId="1" applyFont="1" applyFill="1" applyBorder="1" applyAlignment="1">
      <alignment horizontal="center"/>
    </xf>
    <xf numFmtId="43" fontId="11" fillId="5" borderId="13" xfId="1" applyFont="1" applyFill="1" applyBorder="1" applyAlignment="1">
      <alignment horizontal="center"/>
    </xf>
    <xf numFmtId="164" fontId="10" fillId="0" borderId="30" xfId="1" applyNumberFormat="1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wrapText="1"/>
    </xf>
    <xf numFmtId="43" fontId="10" fillId="0" borderId="30" xfId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left" wrapText="1"/>
    </xf>
    <xf numFmtId="43" fontId="11" fillId="0" borderId="30" xfId="1" applyFont="1" applyFill="1" applyBorder="1" applyAlignment="1">
      <alignment horizontal="center"/>
    </xf>
    <xf numFmtId="43" fontId="11" fillId="0" borderId="30" xfId="1" applyFont="1" applyFill="1" applyBorder="1"/>
    <xf numFmtId="43" fontId="10" fillId="0" borderId="1" xfId="1" applyFont="1" applyFill="1" applyBorder="1" applyAlignment="1">
      <alignment horizontal="center" wrapText="1"/>
    </xf>
    <xf numFmtId="43" fontId="10" fillId="5" borderId="9" xfId="1" applyFont="1" applyFill="1" applyBorder="1" applyAlignment="1">
      <alignment horizontal="right" vertical="center"/>
    </xf>
    <xf numFmtId="43" fontId="10" fillId="3" borderId="16" xfId="1" applyFont="1" applyFill="1" applyBorder="1" applyAlignment="1">
      <alignment horizontal="right" vertical="center"/>
    </xf>
    <xf numFmtId="43" fontId="11" fillId="3" borderId="16" xfId="1" applyFont="1" applyFill="1" applyBorder="1"/>
    <xf numFmtId="0" fontId="11" fillId="9" borderId="0" xfId="0" applyFont="1" applyFill="1" applyBorder="1"/>
    <xf numFmtId="0" fontId="3" fillId="0" borderId="16" xfId="0" applyFont="1" applyFill="1" applyBorder="1" applyAlignment="1">
      <alignment wrapText="1"/>
    </xf>
    <xf numFmtId="0" fontId="11" fillId="6" borderId="0" xfId="0" applyFont="1" applyFill="1" applyAlignment="1">
      <alignment horizontal="center" wrapText="1"/>
    </xf>
    <xf numFmtId="43" fontId="12" fillId="6" borderId="8" xfId="1" applyFont="1" applyFill="1" applyBorder="1" applyAlignment="1">
      <alignment horizontal="center"/>
    </xf>
    <xf numFmtId="43" fontId="11" fillId="0" borderId="15" xfId="1" applyFont="1" applyFill="1" applyBorder="1"/>
    <xf numFmtId="14" fontId="11" fillId="0" borderId="9" xfId="1" applyNumberFormat="1" applyFont="1" applyFill="1" applyBorder="1"/>
    <xf numFmtId="14" fontId="11" fillId="0" borderId="5" xfId="1" applyNumberFormat="1" applyFont="1" applyFill="1" applyBorder="1"/>
    <xf numFmtId="14" fontId="10" fillId="0" borderId="29" xfId="1" applyNumberFormat="1" applyFont="1" applyFill="1" applyBorder="1" applyAlignment="1">
      <alignment horizontal="center"/>
    </xf>
    <xf numFmtId="14" fontId="11" fillId="0" borderId="1" xfId="1" applyNumberFormat="1" applyFont="1" applyFill="1" applyBorder="1"/>
    <xf numFmtId="14" fontId="10" fillId="0" borderId="1" xfId="1" applyNumberFormat="1" applyFont="1" applyFill="1" applyBorder="1"/>
    <xf numFmtId="0" fontId="17" fillId="8" borderId="1" xfId="0" applyFont="1" applyFill="1" applyBorder="1" applyAlignment="1">
      <alignment horizontal="left"/>
    </xf>
    <xf numFmtId="14" fontId="11" fillId="0" borderId="8" xfId="1" applyNumberFormat="1" applyFont="1" applyFill="1" applyBorder="1"/>
    <xf numFmtId="14" fontId="11" fillId="3" borderId="1" xfId="1" applyNumberFormat="1" applyFont="1" applyFill="1" applyBorder="1" applyAlignment="1">
      <alignment horizontal="center"/>
    </xf>
    <xf numFmtId="14" fontId="10" fillId="0" borderId="8" xfId="1" applyNumberFormat="1" applyFont="1" applyFill="1" applyBorder="1"/>
    <xf numFmtId="14" fontId="10" fillId="0" borderId="9" xfId="1" applyNumberFormat="1" applyFont="1" applyFill="1" applyBorder="1"/>
    <xf numFmtId="43" fontId="10" fillId="0" borderId="8" xfId="1" applyFont="1" applyFill="1" applyBorder="1" applyAlignment="1">
      <alignment horizontal="right" vertical="center"/>
    </xf>
    <xf numFmtId="0" fontId="15" fillId="0" borderId="0" xfId="0" applyFont="1" applyFill="1" applyBorder="1"/>
    <xf numFmtId="164" fontId="10" fillId="0" borderId="36" xfId="1" applyNumberFormat="1" applyFont="1" applyFill="1" applyBorder="1" applyAlignment="1">
      <alignment horizontal="center" vertical="center"/>
    </xf>
    <xf numFmtId="14" fontId="10" fillId="0" borderId="3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8" fillId="0" borderId="0" xfId="0" applyFont="1" applyFill="1" applyBorder="1"/>
    <xf numFmtId="164" fontId="11" fillId="0" borderId="9" xfId="1" applyNumberFormat="1" applyFont="1" applyFill="1" applyBorder="1"/>
    <xf numFmtId="164" fontId="11" fillId="0" borderId="12" xfId="1" applyNumberFormat="1" applyFont="1" applyFill="1" applyBorder="1"/>
    <xf numFmtId="164" fontId="11" fillId="0" borderId="8" xfId="1" applyNumberFormat="1" applyFont="1" applyFill="1" applyBorder="1"/>
    <xf numFmtId="164" fontId="11" fillId="0" borderId="16" xfId="1" applyNumberFormat="1" applyFont="1" applyFill="1" applyBorder="1"/>
    <xf numFmtId="0" fontId="2" fillId="0" borderId="8" xfId="0" applyFont="1" applyFill="1" applyBorder="1" applyAlignment="1">
      <alignment horizont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164" fontId="9" fillId="0" borderId="0" xfId="1" applyNumberFormat="1" applyFont="1"/>
    <xf numFmtId="164" fontId="11" fillId="0" borderId="0" xfId="1" applyNumberFormat="1" applyFont="1" applyFill="1" applyBorder="1"/>
    <xf numFmtId="164" fontId="12" fillId="6" borderId="32" xfId="1" applyNumberFormat="1" applyFont="1" applyFill="1" applyBorder="1"/>
    <xf numFmtId="164" fontId="12" fillId="6" borderId="33" xfId="1" applyNumberFormat="1" applyFont="1" applyFill="1" applyBorder="1"/>
    <xf numFmtId="164" fontId="12" fillId="6" borderId="34" xfId="1" applyNumberFormat="1" applyFont="1" applyFill="1" applyBorder="1"/>
    <xf numFmtId="164" fontId="11" fillId="0" borderId="0" xfId="1" applyNumberFormat="1" applyFont="1" applyFill="1"/>
    <xf numFmtId="164" fontId="8" fillId="0" borderId="8" xfId="1" applyNumberFormat="1" applyFont="1" applyBorder="1" applyAlignment="1">
      <alignment horizontal="center" wrapText="1"/>
    </xf>
    <xf numFmtId="164" fontId="11" fillId="0" borderId="30" xfId="1" applyNumberFormat="1" applyFont="1" applyFill="1" applyBorder="1"/>
    <xf numFmtId="164" fontId="11" fillId="0" borderId="5" xfId="1" applyNumberFormat="1" applyFont="1" applyFill="1" applyBorder="1"/>
    <xf numFmtId="164" fontId="11" fillId="3" borderId="35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wrapText="1"/>
    </xf>
    <xf numFmtId="164" fontId="11" fillId="0" borderId="3" xfId="1" applyNumberFormat="1" applyFont="1" applyFill="1" applyBorder="1"/>
    <xf numFmtId="164" fontId="11" fillId="5" borderId="2" xfId="1" applyNumberFormat="1" applyFont="1" applyFill="1" applyBorder="1"/>
    <xf numFmtId="164" fontId="6" fillId="0" borderId="3" xfId="1" applyNumberFormat="1" applyFont="1" applyBorder="1"/>
    <xf numFmtId="164" fontId="6" fillId="7" borderId="8" xfId="1" applyNumberFormat="1" applyFont="1" applyFill="1" applyBorder="1" applyAlignment="1">
      <alignment horizontal="center" wrapText="1"/>
    </xf>
    <xf numFmtId="164" fontId="11" fillId="5" borderId="9" xfId="1" applyNumberFormat="1" applyFont="1" applyFill="1" applyBorder="1"/>
    <xf numFmtId="164" fontId="11" fillId="0" borderId="13" xfId="1" applyNumberFormat="1" applyFont="1" applyFill="1" applyBorder="1" applyAlignment="1">
      <alignment horizontal="center"/>
    </xf>
    <xf numFmtId="164" fontId="11" fillId="5" borderId="16" xfId="1" applyNumberFormat="1" applyFont="1" applyFill="1" applyBorder="1"/>
    <xf numFmtId="164" fontId="11" fillId="0" borderId="1" xfId="1" applyNumberFormat="1" applyFont="1" applyFill="1" applyBorder="1"/>
    <xf numFmtId="164" fontId="11" fillId="5" borderId="8" xfId="1" applyNumberFormat="1" applyFont="1" applyFill="1" applyBorder="1"/>
    <xf numFmtId="164" fontId="11" fillId="3" borderId="20" xfId="1" applyNumberFormat="1" applyFont="1" applyFill="1" applyBorder="1" applyAlignment="1">
      <alignment horizontal="center"/>
    </xf>
    <xf numFmtId="164" fontId="11" fillId="5" borderId="11" xfId="1" applyNumberFormat="1" applyFont="1" applyFill="1" applyBorder="1"/>
    <xf numFmtId="164" fontId="6" fillId="0" borderId="1" xfId="1" applyNumberFormat="1" applyFont="1" applyBorder="1"/>
    <xf numFmtId="164" fontId="11" fillId="0" borderId="0" xfId="1" applyNumberFormat="1" applyFont="1" applyFill="1" applyAlignment="1"/>
    <xf numFmtId="164" fontId="11" fillId="0" borderId="15" xfId="1" applyNumberFormat="1" applyFont="1" applyFill="1" applyBorder="1"/>
    <xf numFmtId="164" fontId="11" fillId="0" borderId="13" xfId="1" applyNumberFormat="1" applyFont="1" applyFill="1" applyBorder="1"/>
    <xf numFmtId="164" fontId="11" fillId="5" borderId="8" xfId="1" applyNumberFormat="1" applyFont="1" applyFill="1" applyBorder="1" applyAlignment="1">
      <alignment horizontal="center"/>
    </xf>
    <xf numFmtId="164" fontId="11" fillId="5" borderId="1" xfId="1" applyNumberFormat="1" applyFont="1" applyFill="1" applyBorder="1"/>
    <xf numFmtId="164" fontId="11" fillId="5" borderId="12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1" fillId="0" borderId="30" xfId="1" applyNumberFormat="1" applyFont="1" applyFill="1" applyBorder="1" applyAlignment="1">
      <alignment horizontal="center"/>
    </xf>
    <xf numFmtId="164" fontId="11" fillId="5" borderId="9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5" borderId="16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1" fillId="0" borderId="16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6" borderId="0" xfId="1" applyNumberFormat="1" applyFont="1" applyFill="1" applyAlignment="1">
      <alignment horizontal="center" wrapText="1"/>
    </xf>
    <xf numFmtId="43" fontId="10" fillId="0" borderId="15" xfId="1" applyFont="1" applyFill="1" applyBorder="1" applyAlignment="1">
      <alignment horizontal="right" vertical="center"/>
    </xf>
    <xf numFmtId="43" fontId="10" fillId="0" borderId="12" xfId="1" applyFont="1" applyFill="1" applyBorder="1" applyAlignment="1">
      <alignment horizontal="center" vertical="center"/>
    </xf>
    <xf numFmtId="43" fontId="10" fillId="5" borderId="13" xfId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center" wrapText="1"/>
    </xf>
    <xf numFmtId="164" fontId="11" fillId="0" borderId="37" xfId="1" applyNumberFormat="1" applyFont="1" applyFill="1" applyBorder="1"/>
    <xf numFmtId="164" fontId="19" fillId="8" borderId="19" xfId="1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11" fillId="3" borderId="11" xfId="0" applyFont="1" applyFill="1" applyBorder="1" applyAlignment="1">
      <alignment horizontal="center" textRotation="92" wrapText="1"/>
    </xf>
    <xf numFmtId="0" fontId="11" fillId="3" borderId="13" xfId="0" applyFont="1" applyFill="1" applyBorder="1" applyAlignment="1">
      <alignment horizontal="center" textRotation="92" wrapText="1"/>
    </xf>
    <xf numFmtId="0" fontId="10" fillId="3" borderId="16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4" fontId="11" fillId="3" borderId="8" xfId="0" applyNumberFormat="1" applyFont="1" applyFill="1" applyBorder="1" applyAlignment="1">
      <alignment horizontal="left" wrapText="1"/>
    </xf>
    <xf numFmtId="0" fontId="11" fillId="3" borderId="20" xfId="0" applyFont="1" applyFill="1" applyBorder="1" applyAlignment="1">
      <alignment horizontal="left" wrapText="1"/>
    </xf>
    <xf numFmtId="0" fontId="3" fillId="10" borderId="13" xfId="0" applyFont="1" applyFill="1" applyBorder="1" applyAlignment="1">
      <alignment horizontal="center" wrapText="1"/>
    </xf>
    <xf numFmtId="164" fontId="10" fillId="10" borderId="0" xfId="1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wrapText="1"/>
    </xf>
    <xf numFmtId="43" fontId="10" fillId="10" borderId="0" xfId="1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left" wrapText="1"/>
    </xf>
    <xf numFmtId="43" fontId="11" fillId="10" borderId="0" xfId="1" applyFont="1" applyFill="1" applyBorder="1" applyAlignment="1">
      <alignment horizontal="center"/>
    </xf>
    <xf numFmtId="43" fontId="11" fillId="10" borderId="0" xfId="1" applyFont="1" applyFill="1" applyBorder="1"/>
    <xf numFmtId="164" fontId="11" fillId="10" borderId="0" xfId="1" applyNumberFormat="1" applyFont="1" applyFill="1" applyBorder="1" applyAlignment="1">
      <alignment horizontal="center"/>
    </xf>
    <xf numFmtId="164" fontId="11" fillId="10" borderId="0" xfId="1" applyNumberFormat="1" applyFont="1" applyFill="1" applyBorder="1"/>
    <xf numFmtId="0" fontId="11" fillId="10" borderId="0" xfId="0" applyFont="1" applyFill="1" applyBorder="1"/>
    <xf numFmtId="164" fontId="11" fillId="10" borderId="0" xfId="1" applyNumberFormat="1" applyFont="1" applyFill="1" applyBorder="1" applyAlignment="1">
      <alignment horizontal="center" wrapText="1"/>
    </xf>
    <xf numFmtId="14" fontId="11" fillId="8" borderId="8" xfId="0" applyNumberFormat="1" applyFont="1" applyFill="1" applyBorder="1" applyAlignment="1">
      <alignment horizontal="center" wrapText="1"/>
    </xf>
    <xf numFmtId="14" fontId="15" fillId="0" borderId="8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14" fontId="3" fillId="0" borderId="8" xfId="0" applyNumberFormat="1" applyFont="1" applyFill="1" applyBorder="1" applyAlignment="1">
      <alignment horizontal="left" wrapText="1"/>
    </xf>
    <xf numFmtId="43" fontId="10" fillId="3" borderId="1" xfId="1" applyFont="1" applyFill="1" applyBorder="1" applyAlignment="1">
      <alignment horizontal="right" vertical="center"/>
    </xf>
    <xf numFmtId="43" fontId="10" fillId="3" borderId="13" xfId="1" applyFont="1" applyFill="1" applyBorder="1" applyAlignment="1">
      <alignment horizontal="right" vertical="center"/>
    </xf>
    <xf numFmtId="14" fontId="11" fillId="8" borderId="13" xfId="0" applyNumberFormat="1" applyFont="1" applyFill="1" applyBorder="1" applyAlignment="1">
      <alignment horizontal="center" wrapText="1"/>
    </xf>
    <xf numFmtId="14" fontId="11" fillId="8" borderId="1" xfId="0" applyNumberFormat="1" applyFont="1" applyFill="1" applyBorder="1" applyAlignment="1">
      <alignment horizontal="center" wrapText="1"/>
    </xf>
    <xf numFmtId="14" fontId="15" fillId="0" borderId="13" xfId="0" applyNumberFormat="1" applyFont="1" applyFill="1" applyBorder="1" applyAlignment="1">
      <alignment horizontal="center" wrapText="1"/>
    </xf>
    <xf numFmtId="14" fontId="15" fillId="0" borderId="1" xfId="0" applyNumberFormat="1" applyFont="1" applyFill="1" applyBorder="1" applyAlignment="1">
      <alignment horizontal="center" wrapText="1"/>
    </xf>
    <xf numFmtId="164" fontId="11" fillId="0" borderId="21" xfId="1" applyNumberFormat="1" applyFont="1" applyFill="1" applyBorder="1"/>
    <xf numFmtId="164" fontId="11" fillId="0" borderId="30" xfId="1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14" fontId="13" fillId="0" borderId="15" xfId="1" applyNumberFormat="1" applyFont="1" applyFill="1" applyBorder="1" applyAlignment="1">
      <alignment horizontal="center"/>
    </xf>
    <xf numFmtId="14" fontId="13" fillId="0" borderId="13" xfId="1" applyNumberFormat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right" textRotation="8"/>
    </xf>
    <xf numFmtId="164" fontId="12" fillId="6" borderId="34" xfId="1" applyNumberFormat="1" applyFont="1" applyFill="1" applyBorder="1" applyAlignment="1">
      <alignment horizontal="right" textRotation="8"/>
    </xf>
    <xf numFmtId="164" fontId="19" fillId="8" borderId="25" xfId="1" applyNumberFormat="1" applyFont="1" applyFill="1" applyBorder="1" applyAlignment="1">
      <alignment horizontal="center" vertical="center"/>
    </xf>
    <xf numFmtId="164" fontId="19" fillId="8" borderId="27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8" borderId="15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 wrapText="1"/>
    </xf>
    <xf numFmtId="43" fontId="12" fillId="6" borderId="37" xfId="1" applyFont="1" applyFill="1" applyBorder="1" applyAlignment="1">
      <alignment horizontal="center"/>
    </xf>
    <xf numFmtId="43" fontId="12" fillId="6" borderId="38" xfId="1" applyFont="1" applyFill="1" applyBorder="1" applyAlignment="1">
      <alignment horizontal="center"/>
    </xf>
    <xf numFmtId="43" fontId="12" fillId="6" borderId="29" xfId="1" applyFont="1" applyFill="1" applyBorder="1" applyAlignment="1">
      <alignment horizontal="center"/>
    </xf>
    <xf numFmtId="43" fontId="12" fillId="6" borderId="39" xfId="1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6" fillId="4" borderId="3" xfId="1" applyNumberFormat="1" applyFont="1" applyFill="1" applyBorder="1" applyAlignment="1">
      <alignment horizontal="right"/>
    </xf>
    <xf numFmtId="164" fontId="6" fillId="4" borderId="4" xfId="1" applyNumberFormat="1" applyFont="1" applyFill="1" applyBorder="1" applyAlignment="1">
      <alignment horizontal="right"/>
    </xf>
    <xf numFmtId="164" fontId="6" fillId="4" borderId="10" xfId="1" applyNumberFormat="1" applyFont="1" applyFill="1" applyBorder="1" applyAlignment="1">
      <alignment horizontal="right"/>
    </xf>
    <xf numFmtId="164" fontId="6" fillId="4" borderId="7" xfId="1" applyNumberFormat="1" applyFont="1" applyFill="1" applyBorder="1" applyAlignment="1">
      <alignment horizontal="right"/>
    </xf>
    <xf numFmtId="0" fontId="11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left" wrapText="1"/>
    </xf>
    <xf numFmtId="0" fontId="17" fillId="8" borderId="17" xfId="0" applyFont="1" applyFill="1" applyBorder="1" applyAlignment="1">
      <alignment horizontal="left"/>
    </xf>
    <xf numFmtId="0" fontId="17" fillId="8" borderId="18" xfId="0" applyFont="1" applyFill="1" applyBorder="1" applyAlignment="1">
      <alignment horizontal="left"/>
    </xf>
    <xf numFmtId="164" fontId="19" fillId="8" borderId="26" xfId="1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textRotation="12" wrapText="1"/>
    </xf>
    <xf numFmtId="0" fontId="3" fillId="0" borderId="12" xfId="0" applyFont="1" applyFill="1" applyBorder="1" applyAlignment="1">
      <alignment horizontal="center" textRotation="12" wrapText="1"/>
    </xf>
    <xf numFmtId="0" fontId="3" fillId="0" borderId="13" xfId="0" applyFont="1" applyFill="1" applyBorder="1" applyAlignment="1">
      <alignment horizontal="center" textRotation="12" wrapText="1"/>
    </xf>
    <xf numFmtId="0" fontId="11" fillId="0" borderId="15" xfId="0" applyFont="1" applyFill="1" applyBorder="1" applyAlignment="1">
      <alignment horizontal="center" textRotation="14" wrapText="1"/>
    </xf>
    <xf numFmtId="0" fontId="11" fillId="0" borderId="12" xfId="0" applyFont="1" applyFill="1" applyBorder="1" applyAlignment="1">
      <alignment horizontal="center" textRotation="14" wrapText="1"/>
    </xf>
    <xf numFmtId="0" fontId="11" fillId="0" borderId="13" xfId="0" applyFont="1" applyFill="1" applyBorder="1" applyAlignment="1">
      <alignment horizontal="center" textRotation="14" wrapText="1"/>
    </xf>
    <xf numFmtId="0" fontId="11" fillId="8" borderId="15" xfId="0" applyFont="1" applyFill="1" applyBorder="1" applyAlignment="1">
      <alignment horizontal="center" textRotation="58" wrapText="1"/>
    </xf>
    <xf numFmtId="0" fontId="11" fillId="8" borderId="12" xfId="0" applyFont="1" applyFill="1" applyBorder="1" applyAlignment="1">
      <alignment horizontal="center" textRotation="58" wrapText="1"/>
    </xf>
    <xf numFmtId="0" fontId="11" fillId="8" borderId="13" xfId="0" applyFont="1" applyFill="1" applyBorder="1" applyAlignment="1">
      <alignment horizontal="center" textRotation="58" wrapText="1"/>
    </xf>
    <xf numFmtId="164" fontId="10" fillId="0" borderId="11" xfId="1" applyNumberFormat="1" applyFont="1" applyFill="1" applyBorder="1" applyAlignment="1">
      <alignment horizontal="right" vertical="center" textRotation="12"/>
    </xf>
    <xf numFmtId="164" fontId="10" fillId="0" borderId="13" xfId="1" applyNumberFormat="1" applyFont="1" applyFill="1" applyBorder="1" applyAlignment="1">
      <alignment horizontal="right" vertical="center" textRotation="12"/>
    </xf>
    <xf numFmtId="14" fontId="10" fillId="0" borderId="11" xfId="0" applyNumberFormat="1" applyFont="1" applyFill="1" applyBorder="1" applyAlignment="1">
      <alignment horizontal="center" vertical="center" textRotation="11"/>
    </xf>
    <xf numFmtId="14" fontId="10" fillId="0" borderId="13" xfId="0" applyNumberFormat="1" applyFont="1" applyFill="1" applyBorder="1" applyAlignment="1">
      <alignment horizontal="center" vertical="center" textRotation="11"/>
    </xf>
    <xf numFmtId="0" fontId="11" fillId="0" borderId="11" xfId="0" applyFont="1" applyFill="1" applyBorder="1" applyAlignment="1">
      <alignment horizontal="center" textRotation="92" wrapText="1"/>
    </xf>
    <xf numFmtId="0" fontId="11" fillId="0" borderId="13" xfId="0" applyFont="1" applyFill="1" applyBorder="1" applyAlignment="1">
      <alignment horizontal="center" textRotation="92" wrapText="1"/>
    </xf>
    <xf numFmtId="43" fontId="10" fillId="0" borderId="1" xfId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right" textRotation="10"/>
    </xf>
    <xf numFmtId="43" fontId="11" fillId="0" borderId="13" xfId="1" applyFont="1" applyFill="1" applyBorder="1" applyAlignment="1">
      <alignment horizontal="right" textRotation="10"/>
    </xf>
    <xf numFmtId="0" fontId="11" fillId="8" borderId="1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164" fontId="12" fillId="6" borderId="32" xfId="1" applyNumberFormat="1" applyFont="1" applyFill="1" applyBorder="1" applyAlignment="1">
      <alignment horizontal="center"/>
    </xf>
    <xf numFmtId="164" fontId="12" fillId="6" borderId="33" xfId="1" applyNumberFormat="1" applyFont="1" applyFill="1" applyBorder="1" applyAlignment="1">
      <alignment horizontal="center"/>
    </xf>
    <xf numFmtId="164" fontId="12" fillId="6" borderId="34" xfId="1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wrapText="1"/>
    </xf>
    <xf numFmtId="0" fontId="11" fillId="0" borderId="29" xfId="0" applyFont="1" applyFill="1" applyBorder="1" applyAlignment="1">
      <alignment horizontal="center" wrapText="1"/>
    </xf>
    <xf numFmtId="164" fontId="19" fillId="8" borderId="31" xfId="1" applyNumberFormat="1" applyFont="1" applyFill="1" applyBorder="1" applyAlignment="1">
      <alignment horizontal="center" vertical="center"/>
    </xf>
    <xf numFmtId="164" fontId="19" fillId="8" borderId="0" xfId="1" applyNumberFormat="1" applyFont="1" applyFill="1" applyBorder="1" applyAlignment="1">
      <alignment horizontal="center" vertical="center"/>
    </xf>
    <xf numFmtId="164" fontId="19" fillId="8" borderId="30" xfId="1" applyNumberFormat="1" applyFont="1" applyFill="1" applyBorder="1" applyAlignment="1">
      <alignment horizontal="center" vertical="center"/>
    </xf>
    <xf numFmtId="164" fontId="12" fillId="6" borderId="22" xfId="1" applyNumberFormat="1" applyFont="1" applyFill="1" applyBorder="1" applyAlignment="1">
      <alignment horizontal="right" textRotation="8"/>
    </xf>
    <xf numFmtId="164" fontId="12" fillId="6" borderId="23" xfId="1" applyNumberFormat="1" applyFont="1" applyFill="1" applyBorder="1" applyAlignment="1">
      <alignment horizontal="right" textRotation="8"/>
    </xf>
    <xf numFmtId="164" fontId="12" fillId="6" borderId="24" xfId="1" applyNumberFormat="1" applyFont="1" applyFill="1" applyBorder="1" applyAlignment="1">
      <alignment horizontal="right" textRotation="8"/>
    </xf>
    <xf numFmtId="164" fontId="12" fillId="6" borderId="33" xfId="1" applyNumberFormat="1" applyFont="1" applyFill="1" applyBorder="1" applyAlignment="1">
      <alignment horizontal="right" textRotation="8"/>
    </xf>
    <xf numFmtId="14" fontId="13" fillId="0" borderId="12" xfId="1" applyNumberFormat="1" applyFont="1" applyFill="1" applyBorder="1" applyAlignment="1">
      <alignment horizontal="center"/>
    </xf>
    <xf numFmtId="43" fontId="12" fillId="6" borderId="21" xfId="1" applyFont="1" applyFill="1" applyBorder="1" applyAlignment="1">
      <alignment horizontal="center"/>
    </xf>
    <xf numFmtId="43" fontId="12" fillId="6" borderId="36" xfId="1" applyFont="1" applyFill="1" applyBorder="1" applyAlignment="1">
      <alignment horizontal="center"/>
    </xf>
    <xf numFmtId="43" fontId="12" fillId="6" borderId="35" xfId="1" applyFont="1" applyFill="1" applyBorder="1" applyAlignment="1">
      <alignment horizontal="center"/>
    </xf>
    <xf numFmtId="43" fontId="12" fillId="6" borderId="40" xfId="1" applyFont="1" applyFill="1" applyBorder="1" applyAlignment="1">
      <alignment horizontal="center"/>
    </xf>
    <xf numFmtId="43" fontId="12" fillId="6" borderId="2" xfId="1" applyFont="1" applyFill="1" applyBorder="1" applyAlignment="1">
      <alignment horizontal="center"/>
    </xf>
    <xf numFmtId="43" fontId="12" fillId="6" borderId="14" xfId="1" applyFont="1" applyFill="1" applyBorder="1" applyAlignment="1">
      <alignment horizontal="center"/>
    </xf>
  </cellXfs>
  <cellStyles count="3">
    <cellStyle name="Κανονικό" xfId="0" builtinId="0"/>
    <cellStyle name="Κόμμα" xfId="1" builtinId="3"/>
    <cellStyle name="Κόμμα 3" xfId="2"/>
  </cellStyles>
  <dxfs count="0"/>
  <tableStyles count="0" defaultTableStyle="TableStyleMedium9" defaultPivotStyle="PivotStyleLight16"/>
  <colors>
    <mruColors>
      <color rgb="FF00FFFF"/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04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2.75"/>
  <cols>
    <col min="1" max="1" width="7.6640625" style="26" customWidth="1"/>
    <col min="2" max="2" width="7" style="26" customWidth="1"/>
    <col min="3" max="3" width="8.44140625" style="26" bestFit="1" customWidth="1"/>
    <col min="4" max="4" width="70.109375" style="26" customWidth="1"/>
    <col min="5" max="5" width="28.77734375" style="26" customWidth="1"/>
    <col min="6" max="6" width="34.21875" style="26" customWidth="1"/>
    <col min="7" max="9" width="12.44140625" style="26" customWidth="1"/>
    <col min="10" max="10" width="46.6640625" style="26" bestFit="1" customWidth="1"/>
    <col min="11" max="11" width="20.33203125" style="26" customWidth="1"/>
    <col min="12" max="12" width="12" style="26" customWidth="1"/>
    <col min="13" max="13" width="10" style="26" customWidth="1"/>
    <col min="14" max="14" width="8.44140625" style="26" customWidth="1"/>
    <col min="15" max="15" width="9.21875" style="26" bestFit="1" customWidth="1"/>
    <col min="16" max="16" width="8.33203125" style="27" customWidth="1"/>
    <col min="17" max="17" width="8.44140625" style="26" bestFit="1" customWidth="1"/>
    <col min="18" max="18" width="8.109375" style="27" customWidth="1"/>
    <col min="19" max="19" width="11.77734375" style="26" customWidth="1"/>
    <col min="20" max="20" width="8.88671875" style="26" customWidth="1"/>
    <col min="21" max="21" width="11.77734375" style="26" customWidth="1"/>
    <col min="22" max="23" width="8.88671875" style="26" customWidth="1"/>
    <col min="24" max="24" width="7.6640625" style="27" customWidth="1"/>
    <col min="25" max="25" width="8.44140625" style="26" customWidth="1"/>
    <col min="26" max="26" width="8.44140625" style="27" customWidth="1"/>
    <col min="27" max="27" width="8.44140625" style="26" customWidth="1"/>
    <col min="28" max="28" width="8.44140625" style="27" customWidth="1"/>
    <col min="29" max="29" width="8.44140625" style="26" customWidth="1"/>
    <col min="30" max="30" width="8.44140625" style="27" customWidth="1"/>
    <col min="31" max="31" width="8.5546875" style="26" customWidth="1"/>
    <col min="32" max="32" width="8.5546875" style="27" customWidth="1"/>
    <col min="33" max="33" width="9.21875" style="26" bestFit="1" customWidth="1"/>
    <col min="34" max="34" width="8.33203125" style="27" customWidth="1"/>
    <col min="35" max="35" width="9.33203125" style="27" bestFit="1" customWidth="1"/>
    <col min="36" max="36" width="9.21875" style="26" customWidth="1"/>
    <col min="37" max="37" width="10.33203125" style="27" customWidth="1"/>
    <col min="38" max="38" width="51.6640625" style="26" bestFit="1" customWidth="1"/>
    <col min="39" max="39" width="27.6640625" style="26" bestFit="1" customWidth="1"/>
    <col min="40" max="40" width="13.44140625" style="26" bestFit="1" customWidth="1"/>
    <col min="41" max="16384" width="8.88671875" style="26"/>
  </cols>
  <sheetData>
    <row r="1" spans="1:38" s="11" customFormat="1" ht="49.5" thickBot="1">
      <c r="A1" s="1" t="s">
        <v>0</v>
      </c>
      <c r="B1" s="1" t="s">
        <v>1</v>
      </c>
      <c r="C1" s="2" t="s">
        <v>2</v>
      </c>
      <c r="D1" s="3" t="s">
        <v>3</v>
      </c>
      <c r="E1" s="3" t="s">
        <v>68</v>
      </c>
      <c r="F1" s="3" t="s">
        <v>69</v>
      </c>
      <c r="G1" s="195" t="s">
        <v>73</v>
      </c>
      <c r="H1" s="195" t="s">
        <v>74</v>
      </c>
      <c r="I1" s="195" t="s">
        <v>75</v>
      </c>
      <c r="J1" s="3" t="s">
        <v>4</v>
      </c>
      <c r="K1" s="3" t="s">
        <v>5</v>
      </c>
      <c r="L1" s="4" t="s">
        <v>6</v>
      </c>
      <c r="M1" s="5" t="s">
        <v>91</v>
      </c>
      <c r="N1" s="6" t="s">
        <v>92</v>
      </c>
      <c r="O1" s="7" t="s">
        <v>85</v>
      </c>
      <c r="P1" s="166" t="s">
        <v>7</v>
      </c>
      <c r="Q1" s="7" t="s">
        <v>22</v>
      </c>
      <c r="R1" s="166" t="s">
        <v>7</v>
      </c>
      <c r="S1" s="8" t="s">
        <v>37</v>
      </c>
      <c r="T1" s="9" t="s">
        <v>41</v>
      </c>
      <c r="U1" s="8" t="s">
        <v>38</v>
      </c>
      <c r="V1" s="9" t="s">
        <v>42</v>
      </c>
      <c r="W1" s="148" t="s">
        <v>65</v>
      </c>
      <c r="X1" s="166" t="s">
        <v>7</v>
      </c>
      <c r="Y1" s="7" t="s">
        <v>64</v>
      </c>
      <c r="Z1" s="166" t="s">
        <v>7</v>
      </c>
      <c r="AA1" s="10" t="s">
        <v>76</v>
      </c>
      <c r="AB1" s="166" t="s">
        <v>7</v>
      </c>
      <c r="AC1" s="7" t="s">
        <v>77</v>
      </c>
      <c r="AD1" s="166" t="s">
        <v>7</v>
      </c>
      <c r="AE1" s="1" t="s">
        <v>8</v>
      </c>
      <c r="AF1" s="166" t="s">
        <v>7</v>
      </c>
      <c r="AG1" s="10" t="s">
        <v>9</v>
      </c>
      <c r="AH1" s="166" t="s">
        <v>7</v>
      </c>
      <c r="AI1" s="158" t="s">
        <v>10</v>
      </c>
      <c r="AJ1" s="1" t="s">
        <v>58</v>
      </c>
      <c r="AK1" s="152"/>
    </row>
    <row r="2" spans="1:38" s="45" customFormat="1">
      <c r="A2" s="61"/>
      <c r="B2" s="61"/>
      <c r="C2" s="62"/>
      <c r="D2" s="63"/>
      <c r="E2" s="63"/>
      <c r="F2" s="63"/>
      <c r="G2" s="64"/>
      <c r="H2" s="64"/>
      <c r="I2" s="64"/>
      <c r="J2" s="65"/>
      <c r="K2" s="65"/>
      <c r="L2" s="63"/>
      <c r="M2" s="66"/>
      <c r="N2" s="67"/>
      <c r="O2" s="66"/>
      <c r="P2" s="181"/>
      <c r="Q2" s="66"/>
      <c r="R2" s="181"/>
      <c r="S2" s="66"/>
      <c r="T2" s="66"/>
      <c r="U2" s="66"/>
      <c r="V2" s="66"/>
      <c r="W2" s="66"/>
      <c r="X2" s="153"/>
      <c r="Y2" s="67"/>
      <c r="Z2" s="153"/>
      <c r="AA2" s="67"/>
      <c r="AB2" s="153"/>
      <c r="AC2" s="67"/>
      <c r="AD2" s="153"/>
      <c r="AE2" s="67"/>
      <c r="AF2" s="153"/>
      <c r="AG2" s="67"/>
      <c r="AH2" s="153"/>
      <c r="AI2" s="153"/>
      <c r="AJ2" s="67"/>
      <c r="AK2" s="153"/>
    </row>
    <row r="3" spans="1:38" s="45" customFormat="1" ht="13.5" thickBot="1">
      <c r="A3" s="111"/>
      <c r="B3" s="111"/>
      <c r="C3" s="112"/>
      <c r="D3" s="113"/>
      <c r="E3" s="113"/>
      <c r="F3" s="113"/>
      <c r="G3" s="114"/>
      <c r="H3" s="114"/>
      <c r="I3" s="114"/>
      <c r="J3" s="115"/>
      <c r="K3" s="115"/>
      <c r="L3" s="113"/>
      <c r="M3" s="116"/>
      <c r="N3" s="117"/>
      <c r="O3" s="116"/>
      <c r="P3" s="182"/>
      <c r="Q3" s="116"/>
      <c r="R3" s="182"/>
      <c r="S3" s="116"/>
      <c r="T3" s="116"/>
      <c r="U3" s="116"/>
      <c r="V3" s="116"/>
      <c r="W3" s="116"/>
      <c r="X3" s="159"/>
      <c r="Y3" s="117"/>
      <c r="Z3" s="159"/>
      <c r="AA3" s="117"/>
      <c r="AB3" s="159"/>
      <c r="AC3" s="117"/>
      <c r="AD3" s="159"/>
      <c r="AE3" s="117"/>
      <c r="AF3" s="159"/>
      <c r="AG3" s="117"/>
      <c r="AH3" s="159"/>
      <c r="AI3" s="159"/>
      <c r="AJ3" s="117"/>
      <c r="AK3" s="153"/>
    </row>
    <row r="4" spans="1:38" s="45" customFormat="1">
      <c r="A4" s="288" t="s">
        <v>39</v>
      </c>
      <c r="B4" s="52"/>
      <c r="C4" s="59">
        <v>37910</v>
      </c>
      <c r="D4" s="23" t="s">
        <v>48</v>
      </c>
      <c r="E4" s="198"/>
      <c r="F4" s="198"/>
      <c r="G4" s="119"/>
      <c r="H4" s="119"/>
      <c r="I4" s="119"/>
      <c r="J4" s="23"/>
      <c r="K4" s="286" t="s">
        <v>47</v>
      </c>
      <c r="L4" s="243" t="s">
        <v>40</v>
      </c>
      <c r="M4" s="20">
        <v>17.61</v>
      </c>
      <c r="N4" s="24">
        <v>20.54</v>
      </c>
      <c r="O4" s="99"/>
      <c r="P4" s="183"/>
      <c r="Q4" s="99"/>
      <c r="R4" s="183"/>
      <c r="S4" s="99"/>
      <c r="T4" s="99"/>
      <c r="U4" s="99"/>
      <c r="V4" s="99"/>
      <c r="W4" s="99"/>
      <c r="X4" s="167"/>
      <c r="Y4" s="100"/>
      <c r="Z4" s="167"/>
      <c r="AA4" s="100"/>
      <c r="AB4" s="167"/>
      <c r="AC4" s="100"/>
      <c r="AD4" s="167"/>
      <c r="AE4" s="100"/>
      <c r="AF4" s="167"/>
      <c r="AG4" s="100"/>
      <c r="AH4" s="167"/>
      <c r="AI4" s="144">
        <v>-0.03</v>
      </c>
      <c r="AJ4" s="127"/>
      <c r="AK4" s="291">
        <f>AI4+AI5+AI6</f>
        <v>2754.55</v>
      </c>
    </row>
    <row r="5" spans="1:38" s="45" customFormat="1" ht="15" customHeight="1">
      <c r="A5" s="289"/>
      <c r="B5" s="48"/>
      <c r="C5" s="60">
        <v>38400</v>
      </c>
      <c r="D5" s="17" t="s">
        <v>46</v>
      </c>
      <c r="E5" s="199"/>
      <c r="F5" s="199"/>
      <c r="G5" s="118">
        <v>200</v>
      </c>
      <c r="H5" s="118"/>
      <c r="I5" s="118"/>
      <c r="J5" s="17"/>
      <c r="K5" s="286"/>
      <c r="L5" s="281"/>
      <c r="M5" s="20">
        <v>150.82</v>
      </c>
      <c r="N5" s="20">
        <v>51.53</v>
      </c>
      <c r="O5" s="20"/>
      <c r="P5" s="184"/>
      <c r="Q5" s="20">
        <v>101.89</v>
      </c>
      <c r="R5" s="184">
        <v>768.9</v>
      </c>
      <c r="S5" s="100"/>
      <c r="T5" s="20">
        <v>2.6</v>
      </c>
      <c r="U5" s="99"/>
      <c r="V5" s="99"/>
      <c r="W5" s="99"/>
      <c r="X5" s="144">
        <v>34.49</v>
      </c>
      <c r="Y5" s="24">
        <v>4.57</v>
      </c>
      <c r="Z5" s="144">
        <v>34.39</v>
      </c>
      <c r="AA5" s="88"/>
      <c r="AB5" s="145"/>
      <c r="AC5" s="88"/>
      <c r="AD5" s="145"/>
      <c r="AE5" s="300" t="s">
        <v>22</v>
      </c>
      <c r="AF5" s="301"/>
      <c r="AG5" s="24">
        <v>94.72</v>
      </c>
      <c r="AH5" s="144">
        <f>P5+R5+X5+Z5</f>
        <v>837.78</v>
      </c>
      <c r="AI5" s="160">
        <f>AH5</f>
        <v>837.78</v>
      </c>
      <c r="AJ5" s="128"/>
      <c r="AK5" s="292"/>
    </row>
    <row r="6" spans="1:38" s="45" customFormat="1" ht="15.75" customHeight="1" thickBot="1">
      <c r="A6" s="290"/>
      <c r="B6" s="102"/>
      <c r="C6" s="103">
        <v>39149</v>
      </c>
      <c r="D6" s="104" t="s">
        <v>43</v>
      </c>
      <c r="E6" s="200"/>
      <c r="F6" s="200"/>
      <c r="G6" s="105">
        <v>1356</v>
      </c>
      <c r="H6" s="105"/>
      <c r="I6" s="105"/>
      <c r="J6" s="106"/>
      <c r="K6" s="287"/>
      <c r="L6" s="244"/>
      <c r="M6" s="107">
        <v>363.87</v>
      </c>
      <c r="N6" s="108">
        <v>128.71</v>
      </c>
      <c r="O6" s="82"/>
      <c r="P6" s="168"/>
      <c r="Q6" s="82">
        <f>O6-P6+V6</f>
        <v>0</v>
      </c>
      <c r="R6" s="168">
        <v>1520.63</v>
      </c>
      <c r="S6" s="109">
        <v>19.5</v>
      </c>
      <c r="T6" s="82">
        <f>G6*1.3%</f>
        <v>17.628</v>
      </c>
      <c r="U6" s="110"/>
      <c r="V6" s="110"/>
      <c r="W6" s="110"/>
      <c r="X6" s="168">
        <v>106.05</v>
      </c>
      <c r="Y6" s="82">
        <v>48.23</v>
      </c>
      <c r="Z6" s="168">
        <v>290.12</v>
      </c>
      <c r="AA6" s="82"/>
      <c r="AB6" s="168"/>
      <c r="AC6" s="82"/>
      <c r="AD6" s="168"/>
      <c r="AE6" s="247"/>
      <c r="AF6" s="248"/>
      <c r="AG6" s="82">
        <v>186.93</v>
      </c>
      <c r="AH6" s="146">
        <f>P6+R6+X6+Z6</f>
        <v>1916.8000000000002</v>
      </c>
      <c r="AI6" s="146">
        <f>AH6</f>
        <v>1916.8000000000002</v>
      </c>
      <c r="AJ6" s="129"/>
      <c r="AK6" s="293"/>
      <c r="AL6" s="45" t="s">
        <v>44</v>
      </c>
    </row>
    <row r="7" spans="1:38" s="45" customFormat="1">
      <c r="A7" s="61"/>
      <c r="B7" s="61"/>
      <c r="C7" s="62"/>
      <c r="D7" s="63"/>
      <c r="E7" s="63"/>
      <c r="F7" s="63"/>
      <c r="G7" s="64"/>
      <c r="H7" s="64"/>
      <c r="I7" s="64"/>
      <c r="J7" s="65"/>
      <c r="K7" s="65"/>
      <c r="L7" s="63"/>
      <c r="M7" s="66"/>
      <c r="N7" s="67"/>
      <c r="O7" s="66"/>
      <c r="P7" s="181"/>
      <c r="Q7" s="66"/>
      <c r="R7" s="181"/>
      <c r="S7" s="66"/>
      <c r="T7" s="66"/>
      <c r="U7" s="66"/>
      <c r="V7" s="66"/>
      <c r="W7" s="66"/>
      <c r="X7" s="153"/>
      <c r="Y7" s="67"/>
      <c r="Z7" s="153"/>
      <c r="AA7" s="67"/>
      <c r="AB7" s="153"/>
      <c r="AC7" s="67"/>
      <c r="AD7" s="153"/>
      <c r="AE7" s="67"/>
      <c r="AF7" s="153"/>
      <c r="AG7" s="67"/>
      <c r="AH7" s="153"/>
      <c r="AI7" s="153"/>
      <c r="AJ7" s="67"/>
      <c r="AK7" s="153"/>
    </row>
    <row r="8" spans="1:38" s="218" customFormat="1">
      <c r="A8" s="209"/>
      <c r="B8" s="209"/>
      <c r="C8" s="210"/>
      <c r="D8" s="211"/>
      <c r="E8" s="211"/>
      <c r="F8" s="211"/>
      <c r="G8" s="212"/>
      <c r="H8" s="212"/>
      <c r="I8" s="212"/>
      <c r="J8" s="213"/>
      <c r="K8" s="213"/>
      <c r="L8" s="211"/>
      <c r="M8" s="214"/>
      <c r="N8" s="215"/>
      <c r="O8" s="214"/>
      <c r="P8" s="216"/>
      <c r="Q8" s="214"/>
      <c r="R8" s="216"/>
      <c r="S8" s="214"/>
      <c r="T8" s="214"/>
      <c r="U8" s="214"/>
      <c r="V8" s="214"/>
      <c r="W8" s="214"/>
      <c r="X8" s="217"/>
      <c r="Y8" s="215"/>
      <c r="Z8" s="217"/>
      <c r="AA8" s="215"/>
      <c r="AB8" s="217"/>
      <c r="AC8" s="215"/>
      <c r="AD8" s="217"/>
      <c r="AE8" s="215"/>
      <c r="AF8" s="217"/>
      <c r="AG8" s="215"/>
      <c r="AH8" s="217"/>
      <c r="AI8" s="217"/>
      <c r="AJ8" s="215"/>
      <c r="AK8" s="217"/>
    </row>
    <row r="9" spans="1:38" s="45" customFormat="1" ht="13.5" thickBot="1">
      <c r="A9" s="61"/>
      <c r="B9" s="61"/>
      <c r="C9" s="62"/>
      <c r="D9" s="63"/>
      <c r="E9" s="63"/>
      <c r="F9" s="63"/>
      <c r="G9" s="64"/>
      <c r="H9" s="64"/>
      <c r="I9" s="64"/>
      <c r="J9" s="65"/>
      <c r="K9" s="65"/>
      <c r="L9" s="63"/>
      <c r="M9" s="66"/>
      <c r="N9" s="67"/>
      <c r="O9" s="66"/>
      <c r="P9" s="181"/>
      <c r="Q9" s="66"/>
      <c r="R9" s="181"/>
      <c r="S9" s="66"/>
      <c r="T9" s="66"/>
      <c r="U9" s="66"/>
      <c r="V9" s="66"/>
      <c r="W9" s="66"/>
      <c r="X9" s="153"/>
      <c r="Y9" s="67"/>
      <c r="Z9" s="153"/>
      <c r="AA9" s="67"/>
      <c r="AB9" s="153"/>
      <c r="AC9" s="67"/>
      <c r="AD9" s="153"/>
      <c r="AE9" s="67"/>
      <c r="AF9" s="153"/>
      <c r="AG9" s="67"/>
      <c r="AH9" s="153"/>
      <c r="AI9" s="159"/>
      <c r="AJ9" s="117"/>
      <c r="AK9" s="153"/>
    </row>
    <row r="10" spans="1:38" s="45" customFormat="1">
      <c r="A10" s="239" t="s">
        <v>35</v>
      </c>
      <c r="B10" s="53"/>
      <c r="C10" s="68">
        <v>38322</v>
      </c>
      <c r="D10" s="40" t="s">
        <v>12</v>
      </c>
      <c r="E10" s="201"/>
      <c r="F10" s="201"/>
      <c r="G10" s="56">
        <v>60000</v>
      </c>
      <c r="H10" s="192"/>
      <c r="I10" s="192"/>
      <c r="J10" s="262"/>
      <c r="K10" s="265" t="s">
        <v>18</v>
      </c>
      <c r="L10" s="268" t="s">
        <v>30</v>
      </c>
      <c r="M10" s="41">
        <v>847.87</v>
      </c>
      <c r="N10" s="42">
        <v>764</v>
      </c>
      <c r="O10" s="43"/>
      <c r="P10" s="185"/>
      <c r="Q10" s="43"/>
      <c r="R10" s="185"/>
      <c r="S10" s="43"/>
      <c r="T10" s="43"/>
      <c r="U10" s="43"/>
      <c r="V10" s="43"/>
      <c r="W10" s="43"/>
      <c r="X10" s="169"/>
      <c r="Y10" s="42">
        <v>83.87</v>
      </c>
      <c r="Z10" s="147">
        <v>625.04</v>
      </c>
      <c r="AA10" s="42"/>
      <c r="AB10" s="147"/>
      <c r="AC10" s="42"/>
      <c r="AD10" s="147"/>
      <c r="AE10" s="44"/>
      <c r="AF10" s="169"/>
      <c r="AG10" s="42">
        <v>83.87</v>
      </c>
      <c r="AH10" s="147">
        <v>625</v>
      </c>
      <c r="AI10" s="160">
        <f>AH10</f>
        <v>625</v>
      </c>
      <c r="AJ10" s="127"/>
      <c r="AK10" s="154"/>
    </row>
    <row r="11" spans="1:38" s="45" customFormat="1">
      <c r="A11" s="261"/>
      <c r="B11" s="48"/>
      <c r="C11" s="35">
        <v>38377</v>
      </c>
      <c r="D11" s="17" t="s">
        <v>19</v>
      </c>
      <c r="E11" s="199"/>
      <c r="F11" s="199"/>
      <c r="G11" s="39">
        <v>0</v>
      </c>
      <c r="H11" s="150"/>
      <c r="I11" s="150"/>
      <c r="J11" s="263"/>
      <c r="K11" s="266"/>
      <c r="L11" s="269"/>
      <c r="M11" s="18">
        <v>103.85999999999999</v>
      </c>
      <c r="N11" s="19">
        <v>36.950000000000003</v>
      </c>
      <c r="O11" s="32"/>
      <c r="P11" s="186"/>
      <c r="Q11" s="32"/>
      <c r="R11" s="186"/>
      <c r="S11" s="32"/>
      <c r="T11" s="32"/>
      <c r="U11" s="32"/>
      <c r="V11" s="32"/>
      <c r="W11" s="32"/>
      <c r="X11" s="179"/>
      <c r="Y11" s="19">
        <v>8.841800000000001</v>
      </c>
      <c r="Z11" s="170">
        <v>65.34</v>
      </c>
      <c r="AA11" s="19"/>
      <c r="AB11" s="170"/>
      <c r="AC11" s="19"/>
      <c r="AD11" s="170"/>
      <c r="AE11" s="19">
        <v>58.07</v>
      </c>
      <c r="AF11" s="170">
        <v>216.38</v>
      </c>
      <c r="AG11" s="19">
        <v>8.84</v>
      </c>
      <c r="AH11" s="170">
        <v>282</v>
      </c>
      <c r="AI11" s="160">
        <f>AF11+AH11</f>
        <v>498.38</v>
      </c>
      <c r="AJ11" s="130"/>
      <c r="AK11" s="155"/>
    </row>
    <row r="12" spans="1:38" s="45" customFormat="1">
      <c r="A12" s="261"/>
      <c r="B12" s="271"/>
      <c r="C12" s="273">
        <v>38660</v>
      </c>
      <c r="D12" s="275" t="s">
        <v>20</v>
      </c>
      <c r="E12" s="202"/>
      <c r="F12" s="202"/>
      <c r="G12" s="277">
        <v>60000</v>
      </c>
      <c r="H12" s="193"/>
      <c r="I12" s="193"/>
      <c r="J12" s="263"/>
      <c r="K12" s="266"/>
      <c r="L12" s="269"/>
      <c r="M12" s="18">
        <v>863.59999999999991</v>
      </c>
      <c r="N12" s="279">
        <v>52</v>
      </c>
      <c r="O12" s="32"/>
      <c r="P12" s="186"/>
      <c r="Q12" s="32"/>
      <c r="R12" s="186"/>
      <c r="S12" s="32"/>
      <c r="T12" s="32"/>
      <c r="U12" s="32"/>
      <c r="V12" s="32"/>
      <c r="W12" s="32"/>
      <c r="X12" s="179"/>
      <c r="Y12" s="19">
        <v>117.23999999999998</v>
      </c>
      <c r="Z12" s="170">
        <v>804.17</v>
      </c>
      <c r="AA12" s="19"/>
      <c r="AB12" s="170"/>
      <c r="AC12" s="19"/>
      <c r="AD12" s="170"/>
      <c r="AE12" s="19">
        <v>694.36</v>
      </c>
      <c r="AF12" s="170">
        <v>2401.7199999999998</v>
      </c>
      <c r="AG12" s="19">
        <v>117.24</v>
      </c>
      <c r="AH12" s="170">
        <v>804</v>
      </c>
      <c r="AI12" s="160">
        <f>AF12+AH12</f>
        <v>3205.72</v>
      </c>
      <c r="AJ12" s="130"/>
      <c r="AK12" s="155">
        <v>9462.84</v>
      </c>
    </row>
    <row r="13" spans="1:38" s="45" customFormat="1" ht="13.5" thickBot="1">
      <c r="A13" s="240"/>
      <c r="B13" s="272"/>
      <c r="C13" s="274"/>
      <c r="D13" s="276"/>
      <c r="E13" s="203"/>
      <c r="F13" s="203"/>
      <c r="G13" s="278"/>
      <c r="H13" s="107"/>
      <c r="I13" s="107"/>
      <c r="J13" s="264"/>
      <c r="K13" s="267"/>
      <c r="L13" s="270"/>
      <c r="M13" s="30">
        <v>780</v>
      </c>
      <c r="N13" s="280"/>
      <c r="O13" s="36"/>
      <c r="P13" s="178"/>
      <c r="Q13" s="36"/>
      <c r="R13" s="178"/>
      <c r="S13" s="36"/>
      <c r="T13" s="30">
        <v>780</v>
      </c>
      <c r="U13" s="36"/>
      <c r="V13" s="36"/>
      <c r="W13" s="36"/>
      <c r="X13" s="146">
        <v>5350.19</v>
      </c>
      <c r="Y13" s="38"/>
      <c r="Z13" s="171"/>
      <c r="AA13" s="38"/>
      <c r="AB13" s="171"/>
      <c r="AC13" s="38"/>
      <c r="AD13" s="171"/>
      <c r="AE13" s="38"/>
      <c r="AF13" s="171"/>
      <c r="AG13" s="31">
        <v>780</v>
      </c>
      <c r="AH13" s="146">
        <v>5350</v>
      </c>
      <c r="AI13" s="146">
        <f>AH13</f>
        <v>5350</v>
      </c>
      <c r="AJ13" s="133"/>
      <c r="AK13" s="156"/>
    </row>
    <row r="14" spans="1:38" s="45" customFormat="1">
      <c r="A14" s="61"/>
      <c r="B14" s="61"/>
      <c r="C14" s="62"/>
      <c r="D14" s="63"/>
      <c r="E14" s="63"/>
      <c r="F14" s="63"/>
      <c r="G14" s="64"/>
      <c r="H14" s="64"/>
      <c r="I14" s="64"/>
      <c r="J14" s="65"/>
      <c r="K14" s="65"/>
      <c r="L14" s="63"/>
      <c r="M14" s="66"/>
      <c r="N14" s="67"/>
      <c r="O14" s="66"/>
      <c r="P14" s="181"/>
      <c r="Q14" s="66"/>
      <c r="R14" s="181"/>
      <c r="S14" s="66"/>
      <c r="T14" s="66"/>
      <c r="U14" s="66"/>
      <c r="V14" s="66"/>
      <c r="W14" s="66"/>
      <c r="X14" s="153"/>
      <c r="Y14" s="67"/>
      <c r="Z14" s="153"/>
      <c r="AA14" s="67"/>
      <c r="AB14" s="153"/>
      <c r="AC14" s="67"/>
      <c r="AD14" s="153"/>
      <c r="AE14" s="67"/>
      <c r="AF14" s="153"/>
      <c r="AG14" s="67"/>
      <c r="AH14" s="153"/>
      <c r="AI14" s="153"/>
      <c r="AJ14" s="67"/>
      <c r="AK14" s="153"/>
    </row>
    <row r="15" spans="1:38" s="218" customFormat="1">
      <c r="A15" s="209"/>
      <c r="B15" s="209"/>
      <c r="C15" s="210"/>
      <c r="D15" s="211"/>
      <c r="E15" s="211"/>
      <c r="F15" s="211"/>
      <c r="G15" s="212"/>
      <c r="H15" s="212"/>
      <c r="I15" s="212"/>
      <c r="J15" s="213"/>
      <c r="K15" s="213"/>
      <c r="L15" s="211"/>
      <c r="M15" s="214"/>
      <c r="N15" s="215"/>
      <c r="O15" s="214"/>
      <c r="P15" s="216"/>
      <c r="Q15" s="214"/>
      <c r="R15" s="216"/>
      <c r="S15" s="214"/>
      <c r="T15" s="214"/>
      <c r="U15" s="214"/>
      <c r="V15" s="214"/>
      <c r="W15" s="214"/>
      <c r="X15" s="217"/>
      <c r="Y15" s="215"/>
      <c r="Z15" s="217"/>
      <c r="AA15" s="215"/>
      <c r="AB15" s="217"/>
      <c r="AC15" s="215"/>
      <c r="AD15" s="217"/>
      <c r="AE15" s="215"/>
      <c r="AF15" s="217"/>
      <c r="AG15" s="215"/>
      <c r="AH15" s="217"/>
      <c r="AI15" s="217"/>
      <c r="AJ15" s="215"/>
      <c r="AK15" s="217"/>
    </row>
    <row r="16" spans="1:38" s="45" customFormat="1" ht="13.5" thickBot="1">
      <c r="A16" s="61"/>
      <c r="B16" s="61"/>
      <c r="C16" s="62"/>
      <c r="D16" s="63"/>
      <c r="E16" s="63"/>
      <c r="F16" s="63"/>
      <c r="G16" s="64"/>
      <c r="H16" s="64"/>
      <c r="I16" s="64"/>
      <c r="J16" s="65"/>
      <c r="K16" s="65"/>
      <c r="L16" s="63"/>
      <c r="M16" s="66"/>
      <c r="N16" s="67"/>
      <c r="O16" s="66"/>
      <c r="P16" s="181"/>
      <c r="Q16" s="66"/>
      <c r="R16" s="181"/>
      <c r="S16" s="66"/>
      <c r="T16" s="66"/>
      <c r="U16" s="66"/>
      <c r="V16" s="66"/>
      <c r="W16" s="66"/>
      <c r="X16" s="153"/>
      <c r="Y16" s="67"/>
      <c r="Z16" s="153"/>
      <c r="AA16" s="67"/>
      <c r="AB16" s="153"/>
      <c r="AC16" s="67"/>
      <c r="AD16" s="153"/>
      <c r="AE16" s="67"/>
      <c r="AF16" s="153"/>
      <c r="AG16" s="67"/>
      <c r="AH16" s="153"/>
      <c r="AI16" s="159"/>
      <c r="AJ16" s="117"/>
      <c r="AK16" s="153"/>
    </row>
    <row r="17" spans="1:41" s="45" customFormat="1" ht="12.75" customHeight="1">
      <c r="A17" s="239" t="s">
        <v>36</v>
      </c>
      <c r="B17" s="53"/>
      <c r="C17" s="54">
        <v>39037</v>
      </c>
      <c r="D17" s="55" t="s">
        <v>43</v>
      </c>
      <c r="E17" s="204"/>
      <c r="F17" s="204"/>
      <c r="G17" s="56">
        <v>35567</v>
      </c>
      <c r="H17" s="192"/>
      <c r="I17" s="192"/>
      <c r="J17" s="241"/>
      <c r="K17" s="241" t="s">
        <v>32</v>
      </c>
      <c r="L17" s="243" t="s">
        <v>31</v>
      </c>
      <c r="M17" s="42">
        <v>1156.070254</v>
      </c>
      <c r="N17" s="42">
        <v>698.58</v>
      </c>
      <c r="O17" s="41"/>
      <c r="P17" s="187"/>
      <c r="Q17" s="41">
        <v>931.87</v>
      </c>
      <c r="R17" s="187">
        <v>5825.9</v>
      </c>
      <c r="S17" s="42">
        <v>462.37</v>
      </c>
      <c r="T17" s="42">
        <v>462.37</v>
      </c>
      <c r="U17" s="43"/>
      <c r="V17" s="43"/>
      <c r="W17" s="43"/>
      <c r="X17" s="147">
        <v>2890.66</v>
      </c>
      <c r="Y17" s="56">
        <v>151.13999999999999</v>
      </c>
      <c r="Z17" s="147">
        <v>944.9</v>
      </c>
      <c r="AA17" s="126"/>
      <c r="AB17" s="176"/>
      <c r="AC17" s="126"/>
      <c r="AD17" s="176"/>
      <c r="AE17" s="245" t="s">
        <v>22</v>
      </c>
      <c r="AF17" s="246"/>
      <c r="AG17" s="126">
        <f>Q17+T17+Y17+AA17+AC17</f>
        <v>1545.38</v>
      </c>
      <c r="AH17" s="196">
        <f>P17+R17+X17+Z17+AB17+AD17</f>
        <v>9661.4599999999991</v>
      </c>
      <c r="AI17" s="160">
        <f>AH17</f>
        <v>9661.4599999999991</v>
      </c>
      <c r="AJ17" s="136"/>
      <c r="AK17" s="237">
        <f>AI17+AI18+AI19</f>
        <v>10736.189999999999</v>
      </c>
    </row>
    <row r="18" spans="1:41" s="45" customFormat="1" ht="12.75" customHeight="1">
      <c r="A18" s="261"/>
      <c r="B18" s="84"/>
      <c r="C18" s="85">
        <v>39678</v>
      </c>
      <c r="D18" s="86" t="s">
        <v>34</v>
      </c>
      <c r="E18" s="205"/>
      <c r="F18" s="205"/>
      <c r="G18" s="87"/>
      <c r="H18" s="87"/>
      <c r="I18" s="87"/>
      <c r="J18" s="282"/>
      <c r="K18" s="282"/>
      <c r="L18" s="281"/>
      <c r="M18" s="88">
        <v>183.6</v>
      </c>
      <c r="N18" s="88">
        <v>48</v>
      </c>
      <c r="O18" s="78"/>
      <c r="P18" s="188"/>
      <c r="Q18" s="78">
        <v>135.6</v>
      </c>
      <c r="R18" s="188">
        <v>662.71</v>
      </c>
      <c r="S18" s="89"/>
      <c r="T18" s="89"/>
      <c r="U18" s="90"/>
      <c r="V18" s="90"/>
      <c r="W18" s="90"/>
      <c r="X18" s="180"/>
      <c r="Y18" s="91">
        <v>16.940000000000001</v>
      </c>
      <c r="Z18" s="145">
        <v>84.03</v>
      </c>
      <c r="AA18" s="88"/>
      <c r="AB18" s="145"/>
      <c r="AC18" s="88"/>
      <c r="AD18" s="145"/>
      <c r="AE18" s="296"/>
      <c r="AF18" s="297"/>
      <c r="AG18" s="19">
        <f t="shared" ref="AG18:AG19" si="0">Q18+T18+Y18+AA18+AC18</f>
        <v>152.54</v>
      </c>
      <c r="AH18" s="170">
        <f t="shared" ref="AH18:AH19" si="1">P18+R18+X18+Z18+AB18+AD18</f>
        <v>746.74</v>
      </c>
      <c r="AI18" s="160">
        <f>AH18</f>
        <v>746.74</v>
      </c>
      <c r="AJ18" s="131"/>
      <c r="AK18" s="294"/>
    </row>
    <row r="19" spans="1:41" s="45" customFormat="1" ht="15.75" customHeight="1" thickBot="1">
      <c r="A19" s="240"/>
      <c r="B19" s="49"/>
      <c r="C19" s="50">
        <v>39680</v>
      </c>
      <c r="D19" s="57" t="s">
        <v>45</v>
      </c>
      <c r="E19" s="206"/>
      <c r="F19" s="206"/>
      <c r="G19" s="46"/>
      <c r="H19" s="194"/>
      <c r="I19" s="194"/>
      <c r="J19" s="242"/>
      <c r="K19" s="242"/>
      <c r="L19" s="244"/>
      <c r="M19" s="30">
        <v>194.8</v>
      </c>
      <c r="N19" s="31">
        <v>150</v>
      </c>
      <c r="O19" s="30"/>
      <c r="P19" s="189"/>
      <c r="Q19" s="30">
        <v>44.8</v>
      </c>
      <c r="R19" s="189">
        <v>227.46</v>
      </c>
      <c r="S19" s="36"/>
      <c r="T19" s="36"/>
      <c r="U19" s="36"/>
      <c r="V19" s="36"/>
      <c r="W19" s="36"/>
      <c r="X19" s="171"/>
      <c r="Y19" s="31">
        <v>19.8</v>
      </c>
      <c r="Z19" s="146">
        <v>100.53</v>
      </c>
      <c r="AA19" s="108"/>
      <c r="AB19" s="177"/>
      <c r="AC19" s="108"/>
      <c r="AD19" s="177"/>
      <c r="AE19" s="247"/>
      <c r="AF19" s="248"/>
      <c r="AG19" s="108">
        <f t="shared" si="0"/>
        <v>64.599999999999994</v>
      </c>
      <c r="AH19" s="146">
        <f t="shared" si="1"/>
        <v>327.99</v>
      </c>
      <c r="AI19" s="146">
        <f>AH19</f>
        <v>327.99</v>
      </c>
      <c r="AJ19" s="135"/>
      <c r="AK19" s="238"/>
    </row>
    <row r="20" spans="1:41" s="45" customFormat="1">
      <c r="A20" s="61"/>
      <c r="B20" s="61"/>
      <c r="C20" s="62"/>
      <c r="D20" s="63"/>
      <c r="E20" s="63"/>
      <c r="F20" s="63"/>
      <c r="G20" s="64"/>
      <c r="H20" s="64"/>
      <c r="I20" s="64"/>
      <c r="J20" s="65"/>
      <c r="K20" s="65"/>
      <c r="L20" s="63"/>
      <c r="M20" s="66"/>
      <c r="N20" s="67"/>
      <c r="O20" s="66"/>
      <c r="P20" s="181"/>
      <c r="Q20" s="66"/>
      <c r="R20" s="181"/>
      <c r="S20" s="66"/>
      <c r="T20" s="66"/>
      <c r="U20" s="66"/>
      <c r="V20" s="66"/>
      <c r="W20" s="66"/>
      <c r="X20" s="153"/>
      <c r="Y20" s="67"/>
      <c r="Z20" s="153"/>
      <c r="AA20" s="67"/>
      <c r="AB20" s="153"/>
      <c r="AC20" s="67"/>
      <c r="AD20" s="153"/>
      <c r="AE20" s="67"/>
      <c r="AF20" s="153"/>
      <c r="AG20" s="67"/>
      <c r="AH20" s="153"/>
      <c r="AI20" s="153"/>
      <c r="AJ20" s="67"/>
      <c r="AK20" s="153"/>
    </row>
    <row r="21" spans="1:41" s="218" customFormat="1">
      <c r="A21" s="209"/>
      <c r="B21" s="209"/>
      <c r="C21" s="210"/>
      <c r="D21" s="211"/>
      <c r="E21" s="211"/>
      <c r="F21" s="211"/>
      <c r="G21" s="212"/>
      <c r="H21" s="212"/>
      <c r="I21" s="212"/>
      <c r="J21" s="213"/>
      <c r="K21" s="213"/>
      <c r="L21" s="211"/>
      <c r="M21" s="214"/>
      <c r="N21" s="215"/>
      <c r="O21" s="214"/>
      <c r="P21" s="216"/>
      <c r="Q21" s="214"/>
      <c r="R21" s="216"/>
      <c r="S21" s="214"/>
      <c r="T21" s="214"/>
      <c r="U21" s="214"/>
      <c r="V21" s="214"/>
      <c r="W21" s="214"/>
      <c r="X21" s="217"/>
      <c r="Y21" s="215"/>
      <c r="Z21" s="217"/>
      <c r="AA21" s="215"/>
      <c r="AB21" s="217"/>
      <c r="AC21" s="215"/>
      <c r="AD21" s="217"/>
      <c r="AE21" s="215"/>
      <c r="AF21" s="217"/>
      <c r="AG21" s="215"/>
      <c r="AH21" s="217"/>
      <c r="AI21" s="217"/>
      <c r="AJ21" s="215"/>
      <c r="AK21" s="217"/>
    </row>
    <row r="22" spans="1:41" s="45" customFormat="1" ht="13.5" thickBot="1">
      <c r="A22" s="61"/>
      <c r="B22" s="61"/>
      <c r="C22" s="62"/>
      <c r="D22" s="63"/>
      <c r="E22" s="63"/>
      <c r="F22" s="63"/>
      <c r="G22" s="64"/>
      <c r="H22" s="64"/>
      <c r="I22" s="64"/>
      <c r="J22" s="65"/>
      <c r="K22" s="65"/>
      <c r="L22" s="63"/>
      <c r="M22" s="66"/>
      <c r="N22" s="67"/>
      <c r="O22" s="66"/>
      <c r="P22" s="181"/>
      <c r="Q22" s="66"/>
      <c r="R22" s="181"/>
      <c r="S22" s="66"/>
      <c r="T22" s="66"/>
      <c r="U22" s="66"/>
      <c r="V22" s="66"/>
      <c r="W22" s="66"/>
      <c r="X22" s="153"/>
      <c r="Y22" s="67"/>
      <c r="Z22" s="153"/>
      <c r="AA22" s="67"/>
      <c r="AB22" s="153"/>
      <c r="AC22" s="67"/>
      <c r="AD22" s="153"/>
      <c r="AE22" s="67"/>
      <c r="AF22" s="153"/>
      <c r="AG22" s="67"/>
      <c r="AH22" s="153"/>
      <c r="AI22" s="153"/>
      <c r="AJ22" s="67"/>
      <c r="AK22" s="153"/>
    </row>
    <row r="23" spans="1:41" s="45" customFormat="1" ht="15.75" customHeight="1" thickBot="1">
      <c r="A23" s="197" t="s">
        <v>23</v>
      </c>
      <c r="B23" s="69"/>
      <c r="C23" s="70" t="s">
        <v>99</v>
      </c>
      <c r="D23" s="73" t="s">
        <v>24</v>
      </c>
      <c r="E23" s="207"/>
      <c r="F23" s="207"/>
      <c r="G23" s="71" t="s">
        <v>25</v>
      </c>
      <c r="H23" s="71"/>
      <c r="I23" s="71"/>
      <c r="J23" s="72"/>
      <c r="K23" s="73" t="s">
        <v>26</v>
      </c>
      <c r="L23" s="74" t="s">
        <v>29</v>
      </c>
      <c r="M23" s="83" t="s">
        <v>25</v>
      </c>
      <c r="N23" s="75">
        <v>55.8</v>
      </c>
      <c r="O23" s="76" t="s">
        <v>28</v>
      </c>
      <c r="P23" s="172"/>
      <c r="Q23" s="76"/>
      <c r="R23" s="172" t="s">
        <v>28</v>
      </c>
      <c r="S23" s="125" t="s">
        <v>57</v>
      </c>
      <c r="T23" s="77"/>
      <c r="U23" s="77"/>
      <c r="V23" s="77"/>
      <c r="W23" s="77"/>
      <c r="X23" s="172" t="s">
        <v>28</v>
      </c>
      <c r="Y23" s="76" t="s">
        <v>28</v>
      </c>
      <c r="Z23" s="172" t="s">
        <v>28</v>
      </c>
      <c r="AA23" s="76"/>
      <c r="AB23" s="172"/>
      <c r="AC23" s="76"/>
      <c r="AD23" s="172"/>
      <c r="AE23" s="298" t="s">
        <v>22</v>
      </c>
      <c r="AF23" s="299"/>
      <c r="AG23" s="76" t="s">
        <v>28</v>
      </c>
      <c r="AH23" s="172" t="s">
        <v>28</v>
      </c>
      <c r="AI23" s="161" t="s">
        <v>28</v>
      </c>
      <c r="AJ23" s="134"/>
      <c r="AK23" s="153"/>
    </row>
    <row r="24" spans="1:41" s="45" customFormat="1">
      <c r="A24" s="61"/>
      <c r="B24" s="61"/>
      <c r="C24" s="62"/>
      <c r="D24" s="63"/>
      <c r="E24" s="63"/>
      <c r="F24" s="63"/>
      <c r="G24" s="64"/>
      <c r="H24" s="64"/>
      <c r="I24" s="64"/>
      <c r="J24" s="65"/>
      <c r="K24" s="65"/>
      <c r="L24" s="63"/>
      <c r="M24" s="66"/>
      <c r="N24" s="67"/>
      <c r="O24" s="66"/>
      <c r="P24" s="181"/>
      <c r="Q24" s="66"/>
      <c r="R24" s="181"/>
      <c r="S24" s="66"/>
      <c r="T24" s="66"/>
      <c r="U24" s="66"/>
      <c r="V24" s="66"/>
      <c r="W24" s="66"/>
      <c r="X24" s="153"/>
      <c r="Y24" s="67"/>
      <c r="Z24" s="153"/>
      <c r="AA24" s="67"/>
      <c r="AB24" s="153"/>
      <c r="AC24" s="67"/>
      <c r="AD24" s="153"/>
      <c r="AE24" s="67"/>
      <c r="AF24" s="153"/>
      <c r="AG24" s="67"/>
      <c r="AH24" s="153"/>
      <c r="AI24" s="153"/>
      <c r="AJ24" s="67"/>
      <c r="AK24" s="153"/>
    </row>
    <row r="25" spans="1:41" s="218" customFormat="1">
      <c r="A25" s="209"/>
      <c r="B25" s="209"/>
      <c r="C25" s="210"/>
      <c r="D25" s="211"/>
      <c r="E25" s="211"/>
      <c r="F25" s="211"/>
      <c r="G25" s="212"/>
      <c r="H25" s="212"/>
      <c r="I25" s="212"/>
      <c r="J25" s="213"/>
      <c r="K25" s="213"/>
      <c r="L25" s="211"/>
      <c r="M25" s="214"/>
      <c r="N25" s="215"/>
      <c r="O25" s="214"/>
      <c r="P25" s="216"/>
      <c r="Q25" s="214"/>
      <c r="R25" s="216"/>
      <c r="S25" s="214"/>
      <c r="T25" s="214"/>
      <c r="U25" s="214"/>
      <c r="V25" s="214"/>
      <c r="W25" s="214"/>
      <c r="X25" s="217"/>
      <c r="Y25" s="215"/>
      <c r="Z25" s="217"/>
      <c r="AA25" s="215"/>
      <c r="AB25" s="217"/>
      <c r="AC25" s="215"/>
      <c r="AD25" s="217"/>
      <c r="AE25" s="215"/>
      <c r="AF25" s="217"/>
      <c r="AG25" s="215"/>
      <c r="AH25" s="217"/>
      <c r="AI25" s="217"/>
      <c r="AJ25" s="215"/>
      <c r="AK25" s="217"/>
    </row>
    <row r="26" spans="1:41" s="45" customFormat="1" ht="13.5" thickBot="1">
      <c r="A26" s="61"/>
      <c r="B26" s="61"/>
      <c r="C26" s="62"/>
      <c r="D26" s="63"/>
      <c r="E26" s="63"/>
      <c r="F26" s="63"/>
      <c r="G26" s="64"/>
      <c r="H26" s="64"/>
      <c r="I26" s="64"/>
      <c r="J26" s="65"/>
      <c r="K26" s="65"/>
      <c r="L26" s="63"/>
      <c r="M26" s="116"/>
      <c r="N26" s="67"/>
      <c r="O26" s="66"/>
      <c r="P26" s="181"/>
      <c r="Q26" s="66"/>
      <c r="R26" s="181"/>
      <c r="S26" s="66"/>
      <c r="T26" s="66"/>
      <c r="U26" s="66"/>
      <c r="V26" s="66"/>
      <c r="W26" s="66"/>
      <c r="X26" s="153"/>
      <c r="Y26" s="67"/>
      <c r="Z26" s="153"/>
      <c r="AA26" s="117"/>
      <c r="AB26" s="159"/>
      <c r="AC26" s="117"/>
      <c r="AD26" s="159"/>
      <c r="AE26" s="117"/>
      <c r="AF26" s="153"/>
      <c r="AG26" s="67"/>
      <c r="AH26" s="153"/>
      <c r="AI26" s="159"/>
      <c r="AJ26" s="117"/>
      <c r="AK26" s="153"/>
    </row>
    <row r="27" spans="1:41" s="45" customFormat="1">
      <c r="A27" s="239" t="s">
        <v>54</v>
      </c>
      <c r="B27" s="53"/>
      <c r="C27" s="54">
        <v>39198</v>
      </c>
      <c r="D27" s="123" t="s">
        <v>51</v>
      </c>
      <c r="E27" s="123" t="s">
        <v>70</v>
      </c>
      <c r="F27" s="123" t="s">
        <v>71</v>
      </c>
      <c r="G27" s="120">
        <v>20000</v>
      </c>
      <c r="H27" s="120"/>
      <c r="I27" s="120"/>
      <c r="J27" s="123"/>
      <c r="K27" s="241" t="s">
        <v>50</v>
      </c>
      <c r="L27" s="243" t="s">
        <v>55</v>
      </c>
      <c r="M27" s="41">
        <v>514.54999999999995</v>
      </c>
      <c r="N27" s="121">
        <v>256</v>
      </c>
      <c r="O27" s="41"/>
      <c r="P27" s="187"/>
      <c r="Q27" s="41">
        <v>350.92</v>
      </c>
      <c r="R27" s="187">
        <v>2863</v>
      </c>
      <c r="S27" s="41">
        <v>130</v>
      </c>
      <c r="T27" s="41">
        <f>G27*0.65%</f>
        <v>130</v>
      </c>
      <c r="U27" s="43"/>
      <c r="V27" s="43"/>
      <c r="W27" s="43"/>
      <c r="X27" s="147">
        <v>1061</v>
      </c>
      <c r="Y27" s="42">
        <v>39.08</v>
      </c>
      <c r="Z27" s="147">
        <v>319</v>
      </c>
      <c r="AA27" s="24"/>
      <c r="AB27" s="144"/>
      <c r="AC27" s="24">
        <v>51.42</v>
      </c>
      <c r="AD27" s="144">
        <v>419</v>
      </c>
      <c r="AE27" s="245" t="s">
        <v>22</v>
      </c>
      <c r="AF27" s="246"/>
      <c r="AG27" s="42">
        <v>701.84</v>
      </c>
      <c r="AH27" s="147">
        <v>5726</v>
      </c>
      <c r="AI27" s="160">
        <f>AH27</f>
        <v>5726</v>
      </c>
      <c r="AJ27" s="235">
        <v>45570</v>
      </c>
      <c r="AK27" s="283">
        <f>AI27+AI28+AI29</f>
        <v>72939</v>
      </c>
      <c r="AL27" s="101" t="s">
        <v>63</v>
      </c>
      <c r="AM27" s="138" t="s">
        <v>59</v>
      </c>
      <c r="AN27" s="45" t="s">
        <v>53</v>
      </c>
      <c r="AO27" s="122" t="s">
        <v>49</v>
      </c>
    </row>
    <row r="28" spans="1:41" s="45" customFormat="1">
      <c r="A28" s="261"/>
      <c r="B28" s="139"/>
      <c r="C28" s="140" t="s">
        <v>99</v>
      </c>
      <c r="D28" s="142" t="s">
        <v>61</v>
      </c>
      <c r="E28" s="142"/>
      <c r="F28" s="142"/>
      <c r="G28" s="91">
        <v>180000</v>
      </c>
      <c r="H28" s="91"/>
      <c r="I28" s="91"/>
      <c r="J28" s="141"/>
      <c r="K28" s="282"/>
      <c r="L28" s="281"/>
      <c r="M28" s="78">
        <v>3376</v>
      </c>
      <c r="N28" s="88"/>
      <c r="O28" s="78"/>
      <c r="P28" s="188"/>
      <c r="Q28" s="78">
        <v>3925.1</v>
      </c>
      <c r="R28" s="188">
        <v>32022</v>
      </c>
      <c r="S28" s="78"/>
      <c r="T28" s="78">
        <v>1170</v>
      </c>
      <c r="U28" s="90"/>
      <c r="V28" s="90"/>
      <c r="W28" s="90"/>
      <c r="X28" s="145">
        <v>9545</v>
      </c>
      <c r="Y28" s="88">
        <v>325.32</v>
      </c>
      <c r="Z28" s="145">
        <v>2654</v>
      </c>
      <c r="AA28" s="88">
        <v>318.39999999999998</v>
      </c>
      <c r="AB28" s="145">
        <v>2598</v>
      </c>
      <c r="AC28" s="88">
        <v>1000</v>
      </c>
      <c r="AD28" s="145">
        <v>8158</v>
      </c>
      <c r="AE28" s="296"/>
      <c r="AF28" s="297"/>
      <c r="AG28" s="88">
        <v>7850.2</v>
      </c>
      <c r="AH28" s="145">
        <v>64042</v>
      </c>
      <c r="AI28" s="160">
        <f>AH28</f>
        <v>64042</v>
      </c>
      <c r="AJ28" s="295"/>
      <c r="AK28" s="284"/>
      <c r="AL28" s="143" t="s">
        <v>62</v>
      </c>
      <c r="AM28" s="138"/>
      <c r="AO28" s="122" t="s">
        <v>49</v>
      </c>
    </row>
    <row r="29" spans="1:41" s="45" customFormat="1" ht="13.5" thickBot="1">
      <c r="A29" s="240"/>
      <c r="B29" s="79"/>
      <c r="C29" s="80" t="s">
        <v>99</v>
      </c>
      <c r="D29" s="81" t="s">
        <v>52</v>
      </c>
      <c r="E29" s="208" t="s">
        <v>78</v>
      </c>
      <c r="F29" s="81" t="s">
        <v>72</v>
      </c>
      <c r="G29" s="137">
        <v>0</v>
      </c>
      <c r="H29" s="105"/>
      <c r="I29" s="105"/>
      <c r="J29" s="81"/>
      <c r="K29" s="242"/>
      <c r="L29" s="244"/>
      <c r="M29" s="30">
        <v>348.3</v>
      </c>
      <c r="N29" s="31">
        <v>40.92</v>
      </c>
      <c r="O29" s="36"/>
      <c r="P29" s="178"/>
      <c r="Q29" s="30">
        <v>461.25</v>
      </c>
      <c r="R29" s="189">
        <v>1585</v>
      </c>
      <c r="S29" s="36"/>
      <c r="T29" s="36"/>
      <c r="U29" s="36"/>
      <c r="V29" s="36"/>
      <c r="W29" s="36"/>
      <c r="X29" s="178"/>
      <c r="Y29" s="36"/>
      <c r="Z29" s="178"/>
      <c r="AA29" s="31">
        <v>87.43</v>
      </c>
      <c r="AB29" s="146">
        <v>301</v>
      </c>
      <c r="AC29" s="31">
        <v>163.94</v>
      </c>
      <c r="AD29" s="146">
        <v>564</v>
      </c>
      <c r="AE29" s="247"/>
      <c r="AF29" s="248"/>
      <c r="AG29" s="31">
        <v>922.5</v>
      </c>
      <c r="AH29" s="146">
        <v>3171</v>
      </c>
      <c r="AI29" s="146">
        <f>AH29</f>
        <v>3171</v>
      </c>
      <c r="AJ29" s="236"/>
      <c r="AK29" s="285"/>
      <c r="AL29" s="45" t="s">
        <v>60</v>
      </c>
      <c r="AM29" s="138"/>
    </row>
    <row r="30" spans="1:41" s="45" customFormat="1">
      <c r="A30" s="61"/>
      <c r="B30" s="61"/>
      <c r="C30" s="62"/>
      <c r="D30" s="63"/>
      <c r="E30" s="63"/>
      <c r="F30" s="63"/>
      <c r="G30" s="64"/>
      <c r="H30" s="64"/>
      <c r="I30" s="64"/>
      <c r="J30" s="65"/>
      <c r="K30" s="65"/>
      <c r="L30" s="63"/>
      <c r="M30" s="66"/>
      <c r="N30" s="67"/>
      <c r="O30" s="66"/>
      <c r="P30" s="181"/>
      <c r="Q30" s="66"/>
      <c r="R30" s="181"/>
      <c r="S30" s="66"/>
      <c r="T30" s="66"/>
      <c r="U30" s="66"/>
      <c r="V30" s="66"/>
      <c r="W30" s="66"/>
      <c r="X30" s="153"/>
      <c r="Y30" s="67"/>
      <c r="Z30" s="153"/>
      <c r="AA30" s="67"/>
      <c r="AB30" s="153"/>
      <c r="AC30" s="67"/>
      <c r="AD30" s="153"/>
      <c r="AE30" s="67"/>
      <c r="AF30" s="153"/>
      <c r="AG30" s="67"/>
      <c r="AH30" s="153"/>
      <c r="AI30" s="153"/>
      <c r="AJ30" s="67"/>
      <c r="AK30" s="153"/>
    </row>
    <row r="31" spans="1:41" s="218" customFormat="1">
      <c r="A31" s="209"/>
      <c r="B31" s="209"/>
      <c r="C31" s="210"/>
      <c r="D31" s="211"/>
      <c r="E31" s="211"/>
      <c r="F31" s="211"/>
      <c r="G31" s="212"/>
      <c r="H31" s="212"/>
      <c r="I31" s="212"/>
      <c r="J31" s="213"/>
      <c r="K31" s="213"/>
      <c r="L31" s="211"/>
      <c r="M31" s="211"/>
      <c r="N31" s="211"/>
      <c r="O31" s="211"/>
      <c r="P31" s="219"/>
      <c r="Q31" s="211"/>
      <c r="R31" s="219"/>
      <c r="S31" s="211"/>
      <c r="T31" s="211"/>
      <c r="U31" s="211"/>
      <c r="V31" s="211"/>
      <c r="W31" s="211"/>
      <c r="X31" s="219"/>
      <c r="Y31" s="211"/>
      <c r="Z31" s="219"/>
      <c r="AA31" s="211"/>
      <c r="AB31" s="219"/>
      <c r="AC31" s="211"/>
      <c r="AD31" s="219"/>
      <c r="AE31" s="215"/>
      <c r="AF31" s="217"/>
      <c r="AG31" s="215"/>
      <c r="AH31" s="217"/>
      <c r="AI31" s="217"/>
      <c r="AJ31" s="215"/>
      <c r="AK31" s="217"/>
    </row>
    <row r="32" spans="1:41" s="45" customFormat="1" ht="13.5" thickBot="1">
      <c r="A32" s="61"/>
      <c r="B32" s="61"/>
      <c r="C32" s="62"/>
      <c r="D32" s="63"/>
      <c r="E32" s="63"/>
      <c r="F32" s="63"/>
      <c r="G32" s="114"/>
      <c r="H32" s="114"/>
      <c r="I32" s="114"/>
      <c r="J32" s="65"/>
      <c r="K32" s="65"/>
      <c r="L32" s="63"/>
      <c r="M32" s="66"/>
      <c r="N32" s="67"/>
      <c r="O32" s="66"/>
      <c r="P32" s="181"/>
      <c r="Q32" s="66"/>
      <c r="R32" s="181"/>
      <c r="S32" s="66"/>
      <c r="T32" s="66"/>
      <c r="U32" s="66"/>
      <c r="V32" s="66"/>
      <c r="W32" s="66"/>
      <c r="X32" s="153"/>
      <c r="Y32" s="67"/>
      <c r="Z32" s="153"/>
      <c r="AA32" s="67"/>
      <c r="AB32" s="153"/>
      <c r="AC32" s="67"/>
      <c r="AD32" s="153"/>
      <c r="AE32" s="67"/>
      <c r="AF32" s="153"/>
      <c r="AG32" s="67"/>
      <c r="AH32" s="153"/>
      <c r="AI32" s="159"/>
      <c r="AJ32" s="117"/>
      <c r="AK32" s="153"/>
    </row>
    <row r="33" spans="1:37" s="45" customFormat="1" ht="12.75" customHeight="1">
      <c r="A33" s="239" t="s">
        <v>79</v>
      </c>
      <c r="B33" s="53"/>
      <c r="C33" s="54">
        <v>36035</v>
      </c>
      <c r="D33" s="55" t="s">
        <v>81</v>
      </c>
      <c r="E33" s="55" t="s">
        <v>82</v>
      </c>
      <c r="F33" s="55" t="s">
        <v>81</v>
      </c>
      <c r="G33" s="22">
        <v>8363.9</v>
      </c>
      <c r="H33" s="22">
        <v>8363.9</v>
      </c>
      <c r="I33" s="22">
        <v>8363.9</v>
      </c>
      <c r="J33" s="241"/>
      <c r="K33" s="241" t="s">
        <v>50</v>
      </c>
      <c r="L33" s="243" t="s">
        <v>84</v>
      </c>
      <c r="M33" s="42">
        <v>578.63536316947909</v>
      </c>
      <c r="N33" s="42">
        <v>145.59060895084372</v>
      </c>
      <c r="O33" s="41">
        <v>10829</v>
      </c>
      <c r="P33" s="187">
        <v>11612</v>
      </c>
      <c r="Q33" s="43"/>
      <c r="R33" s="43"/>
      <c r="S33" s="42"/>
      <c r="T33" s="42"/>
      <c r="U33" s="41"/>
      <c r="V33" s="41"/>
      <c r="W33" s="41"/>
      <c r="X33" s="147"/>
      <c r="Y33" s="56">
        <v>13.728539985326485</v>
      </c>
      <c r="Z33" s="147">
        <v>357</v>
      </c>
      <c r="AA33" s="43"/>
      <c r="AB33" s="43"/>
      <c r="AC33" s="126">
        <v>128.23624358033749</v>
      </c>
      <c r="AD33" s="176">
        <v>3339</v>
      </c>
      <c r="AE33" s="245" t="s">
        <v>56</v>
      </c>
      <c r="AF33" s="246"/>
      <c r="AG33" s="126">
        <v>464.82465150403522</v>
      </c>
      <c r="AH33" s="196">
        <v>22887</v>
      </c>
      <c r="AI33" s="160">
        <f>AH33</f>
        <v>22887</v>
      </c>
      <c r="AJ33" s="235">
        <v>45878</v>
      </c>
      <c r="AK33" s="237">
        <f>AI33+AI34</f>
        <v>29426</v>
      </c>
    </row>
    <row r="34" spans="1:37" s="45" customFormat="1" ht="15.75" customHeight="1" thickBot="1">
      <c r="A34" s="240"/>
      <c r="B34" s="49"/>
      <c r="C34" s="50"/>
      <c r="D34" s="57" t="s">
        <v>80</v>
      </c>
      <c r="E34" s="220" t="s">
        <v>83</v>
      </c>
      <c r="F34" s="221" t="s">
        <v>83</v>
      </c>
      <c r="G34" s="137">
        <v>775.33</v>
      </c>
      <c r="H34" s="222">
        <v>0</v>
      </c>
      <c r="I34" s="222">
        <v>0</v>
      </c>
      <c r="J34" s="242"/>
      <c r="K34" s="242"/>
      <c r="L34" s="244"/>
      <c r="M34" s="30">
        <v>80.932798972854002</v>
      </c>
      <c r="N34" s="31">
        <v>0</v>
      </c>
      <c r="O34" s="30">
        <v>4132</v>
      </c>
      <c r="P34" s="189">
        <v>4432</v>
      </c>
      <c r="Q34" s="36"/>
      <c r="R34" s="36"/>
      <c r="S34" s="30"/>
      <c r="T34" s="30">
        <v>5.04</v>
      </c>
      <c r="U34" s="30"/>
      <c r="V34" s="30">
        <v>0.97</v>
      </c>
      <c r="W34" s="30">
        <f>T34+V34</f>
        <v>6.01</v>
      </c>
      <c r="X34" s="146">
        <v>156</v>
      </c>
      <c r="Y34" s="31">
        <v>4.1366133528980189</v>
      </c>
      <c r="Z34" s="146">
        <v>108</v>
      </c>
      <c r="AA34" s="36"/>
      <c r="AB34" s="36"/>
      <c r="AC34" s="108">
        <v>22.036983125458548</v>
      </c>
      <c r="AD34" s="177">
        <v>574</v>
      </c>
      <c r="AE34" s="247"/>
      <c r="AF34" s="248"/>
      <c r="AG34" s="108">
        <v>93.058991195891409</v>
      </c>
      <c r="AH34" s="146">
        <v>6539</v>
      </c>
      <c r="AI34" s="146">
        <f>AH34</f>
        <v>6539</v>
      </c>
      <c r="AJ34" s="236"/>
      <c r="AK34" s="238"/>
    </row>
    <row r="35" spans="1:37" s="45" customFormat="1">
      <c r="A35" s="61"/>
      <c r="B35" s="61"/>
      <c r="C35" s="62"/>
      <c r="D35" s="63"/>
      <c r="E35" s="63"/>
      <c r="F35" s="63"/>
      <c r="G35" s="64"/>
      <c r="H35" s="64"/>
      <c r="I35" s="64"/>
      <c r="J35" s="65"/>
      <c r="K35" s="65"/>
      <c r="L35" s="63"/>
      <c r="M35" s="66"/>
      <c r="N35" s="67"/>
      <c r="O35" s="66"/>
      <c r="P35" s="181"/>
      <c r="Q35" s="66"/>
      <c r="R35" s="181"/>
      <c r="S35" s="66"/>
      <c r="T35" s="66"/>
      <c r="U35" s="66"/>
      <c r="V35" s="66"/>
      <c r="W35" s="66"/>
      <c r="X35" s="153"/>
      <c r="Y35" s="67"/>
      <c r="Z35" s="153"/>
      <c r="AA35" s="67"/>
      <c r="AB35" s="153"/>
      <c r="AC35" s="67"/>
      <c r="AD35" s="153"/>
      <c r="AE35" s="67"/>
      <c r="AF35" s="153"/>
      <c r="AG35" s="67"/>
      <c r="AH35" s="153"/>
      <c r="AI35" s="153"/>
      <c r="AJ35" s="67"/>
      <c r="AK35" s="153"/>
    </row>
    <row r="36" spans="1:37" s="218" customFormat="1">
      <c r="A36" s="209"/>
      <c r="B36" s="209"/>
      <c r="C36" s="210"/>
      <c r="D36" s="211"/>
      <c r="E36" s="211"/>
      <c r="F36" s="211"/>
      <c r="G36" s="212"/>
      <c r="H36" s="212"/>
      <c r="I36" s="212"/>
      <c r="J36" s="213"/>
      <c r="K36" s="213"/>
      <c r="L36" s="211"/>
      <c r="M36" s="214"/>
      <c r="N36" s="215"/>
      <c r="O36" s="214"/>
      <c r="P36" s="216"/>
      <c r="Q36" s="214"/>
      <c r="R36" s="216"/>
      <c r="S36" s="214"/>
      <c r="T36" s="214"/>
      <c r="U36" s="214"/>
      <c r="V36" s="214"/>
      <c r="W36" s="214"/>
      <c r="X36" s="217"/>
      <c r="Y36" s="215"/>
      <c r="Z36" s="217"/>
      <c r="AA36" s="215"/>
      <c r="AB36" s="217"/>
      <c r="AC36" s="215"/>
      <c r="AD36" s="217"/>
      <c r="AE36" s="215"/>
      <c r="AF36" s="217"/>
      <c r="AG36" s="215"/>
      <c r="AH36" s="217"/>
      <c r="AI36" s="217"/>
      <c r="AJ36" s="215"/>
      <c r="AK36" s="217"/>
    </row>
    <row r="37" spans="1:37" s="45" customFormat="1" ht="13.5" thickBot="1">
      <c r="A37" s="61"/>
      <c r="B37" s="61"/>
      <c r="C37" s="62"/>
      <c r="D37" s="63"/>
      <c r="E37" s="63"/>
      <c r="F37" s="63"/>
      <c r="G37" s="64"/>
      <c r="H37" s="64"/>
      <c r="I37" s="64"/>
      <c r="J37" s="65"/>
      <c r="K37" s="65"/>
      <c r="L37" s="63"/>
      <c r="M37" s="66"/>
      <c r="N37" s="67"/>
      <c r="O37" s="66"/>
      <c r="P37" s="181"/>
      <c r="Q37" s="66"/>
      <c r="R37" s="181"/>
      <c r="S37" s="66"/>
      <c r="T37" s="66"/>
      <c r="U37" s="66"/>
      <c r="V37" s="66"/>
      <c r="W37" s="66"/>
      <c r="X37" s="153"/>
      <c r="Y37" s="67"/>
      <c r="Z37" s="153"/>
      <c r="AA37" s="67"/>
      <c r="AB37" s="153"/>
      <c r="AC37" s="67"/>
      <c r="AD37" s="153"/>
      <c r="AE37" s="67"/>
      <c r="AF37" s="153"/>
      <c r="AG37" s="67"/>
      <c r="AH37" s="153"/>
      <c r="AI37" s="159"/>
      <c r="AJ37" s="117"/>
      <c r="AK37" s="153"/>
    </row>
    <row r="38" spans="1:37" s="45" customFormat="1" ht="12.75" customHeight="1">
      <c r="A38" s="239" t="s">
        <v>86</v>
      </c>
      <c r="B38" s="53"/>
      <c r="C38" s="54">
        <v>37568</v>
      </c>
      <c r="D38" s="55" t="s">
        <v>87</v>
      </c>
      <c r="E38" s="55" t="s">
        <v>87</v>
      </c>
      <c r="F38" s="55" t="s">
        <v>87</v>
      </c>
      <c r="G38" s="192"/>
      <c r="H38" s="192"/>
      <c r="I38" s="192"/>
      <c r="J38" s="241"/>
      <c r="K38" s="241" t="s">
        <v>89</v>
      </c>
      <c r="L38" s="243" t="s">
        <v>90</v>
      </c>
      <c r="M38" s="42">
        <v>590.05000000000007</v>
      </c>
      <c r="N38" s="42">
        <v>75.739999999999995</v>
      </c>
      <c r="O38" s="41">
        <v>4372.9399999999996</v>
      </c>
      <c r="P38" s="187">
        <v>7828</v>
      </c>
      <c r="Q38" s="43"/>
      <c r="R38" s="43"/>
      <c r="S38" s="56"/>
      <c r="T38" s="56"/>
      <c r="U38" s="56"/>
      <c r="V38" s="56"/>
      <c r="W38" s="41"/>
      <c r="X38" s="147"/>
      <c r="Y38" s="56">
        <v>14.946199999999999</v>
      </c>
      <c r="Z38" s="147">
        <v>200</v>
      </c>
      <c r="AA38" s="43"/>
      <c r="AB38" s="43"/>
      <c r="AC38" s="126">
        <v>202.94800000000004</v>
      </c>
      <c r="AD38" s="176">
        <v>2708</v>
      </c>
      <c r="AE38" s="245" t="s">
        <v>56</v>
      </c>
      <c r="AF38" s="246"/>
      <c r="AG38" s="126">
        <v>4887.25</v>
      </c>
      <c r="AH38" s="196">
        <v>14691</v>
      </c>
      <c r="AI38" s="160">
        <f>AH38</f>
        <v>14691</v>
      </c>
      <c r="AJ38" s="136">
        <v>45883</v>
      </c>
      <c r="AK38" s="237">
        <f>AI38+AI39+AI40</f>
        <v>24807</v>
      </c>
    </row>
    <row r="39" spans="1:37" s="45" customFormat="1" ht="12.75" customHeight="1">
      <c r="A39" s="261"/>
      <c r="B39" s="84"/>
      <c r="C39" s="85"/>
      <c r="D39" s="86" t="s">
        <v>88</v>
      </c>
      <c r="E39" s="228" t="s">
        <v>83</v>
      </c>
      <c r="F39" s="230" t="s">
        <v>83</v>
      </c>
      <c r="G39" s="225">
        <v>1111</v>
      </c>
      <c r="H39" s="39">
        <v>0</v>
      </c>
      <c r="I39" s="39">
        <v>0</v>
      </c>
      <c r="J39" s="282"/>
      <c r="K39" s="282"/>
      <c r="L39" s="281"/>
      <c r="M39" s="88">
        <v>63.915529999999997</v>
      </c>
      <c r="N39" s="88">
        <v>0</v>
      </c>
      <c r="O39" s="78">
        <v>63.92</v>
      </c>
      <c r="P39" s="188">
        <v>853</v>
      </c>
      <c r="Q39" s="90"/>
      <c r="R39" s="90"/>
      <c r="S39" s="228" t="s">
        <v>83</v>
      </c>
      <c r="T39" s="91">
        <v>7.22</v>
      </c>
      <c r="U39" s="228" t="s">
        <v>83</v>
      </c>
      <c r="V39" s="91">
        <v>1.39</v>
      </c>
      <c r="W39" s="78">
        <f>T39+V39</f>
        <v>8.61</v>
      </c>
      <c r="X39" s="145">
        <v>115</v>
      </c>
      <c r="Y39" s="91">
        <v>7.847092</v>
      </c>
      <c r="Z39" s="145">
        <v>105</v>
      </c>
      <c r="AA39" s="90"/>
      <c r="AB39" s="90"/>
      <c r="AC39" s="19">
        <v>21.330112</v>
      </c>
      <c r="AD39" s="170">
        <v>283</v>
      </c>
      <c r="AE39" s="296"/>
      <c r="AF39" s="297"/>
      <c r="AG39" s="19">
        <v>127.83553000000001</v>
      </c>
      <c r="AH39" s="170">
        <v>1706</v>
      </c>
      <c r="AI39" s="160">
        <f>AH39</f>
        <v>1706</v>
      </c>
      <c r="AJ39" s="131"/>
      <c r="AK39" s="294"/>
    </row>
    <row r="40" spans="1:37" s="45" customFormat="1" ht="15.75" customHeight="1" thickBot="1">
      <c r="A40" s="240"/>
      <c r="B40" s="49"/>
      <c r="C40" s="50"/>
      <c r="D40" s="224" t="s">
        <v>98</v>
      </c>
      <c r="E40" s="227" t="s">
        <v>83</v>
      </c>
      <c r="F40" s="229" t="s">
        <v>83</v>
      </c>
      <c r="G40" s="226">
        <v>22222</v>
      </c>
      <c r="H40" s="223">
        <v>0</v>
      </c>
      <c r="I40" s="223">
        <v>0</v>
      </c>
      <c r="J40" s="242"/>
      <c r="K40" s="242"/>
      <c r="L40" s="244"/>
      <c r="M40" s="30">
        <v>315.09728000000001</v>
      </c>
      <c r="N40" s="31">
        <v>0</v>
      </c>
      <c r="O40" s="30">
        <v>315.10000000000002</v>
      </c>
      <c r="P40" s="189">
        <v>4205</v>
      </c>
      <c r="Q40" s="36"/>
      <c r="R40" s="36"/>
      <c r="S40" s="31"/>
      <c r="T40" s="31"/>
      <c r="U40" s="31"/>
      <c r="V40" s="31"/>
      <c r="W40" s="30"/>
      <c r="X40" s="146"/>
      <c r="Y40" s="31">
        <v>45.846891999999997</v>
      </c>
      <c r="Z40" s="146">
        <v>612</v>
      </c>
      <c r="AA40" s="36"/>
      <c r="AB40" s="36"/>
      <c r="AC40" s="108">
        <v>125.24691200000001</v>
      </c>
      <c r="AD40" s="177">
        <v>1671</v>
      </c>
      <c r="AE40" s="247"/>
      <c r="AF40" s="248"/>
      <c r="AG40" s="108">
        <v>630.19728000000009</v>
      </c>
      <c r="AH40" s="146">
        <v>8410</v>
      </c>
      <c r="AI40" s="146">
        <f>AH40</f>
        <v>8410</v>
      </c>
      <c r="AJ40" s="135"/>
      <c r="AK40" s="238"/>
    </row>
    <row r="41" spans="1:37" s="45" customFormat="1">
      <c r="A41" s="61"/>
      <c r="B41" s="61"/>
      <c r="C41" s="62"/>
      <c r="D41" s="63"/>
      <c r="E41" s="63"/>
      <c r="F41" s="63"/>
      <c r="G41" s="64"/>
      <c r="H41" s="64"/>
      <c r="I41" s="64"/>
      <c r="J41" s="65"/>
      <c r="K41" s="65"/>
      <c r="L41" s="63"/>
      <c r="M41" s="66"/>
      <c r="N41" s="67"/>
      <c r="O41" s="66"/>
      <c r="P41" s="181"/>
      <c r="Q41" s="66"/>
      <c r="R41" s="181"/>
      <c r="S41" s="66"/>
      <c r="T41" s="66"/>
      <c r="U41" s="66"/>
      <c r="V41" s="66"/>
      <c r="W41" s="66"/>
      <c r="X41" s="153"/>
      <c r="Y41" s="67"/>
      <c r="Z41" s="153"/>
      <c r="AA41" s="67"/>
      <c r="AB41" s="153"/>
      <c r="AC41" s="67"/>
      <c r="AD41" s="153"/>
      <c r="AE41" s="67"/>
      <c r="AF41" s="153"/>
      <c r="AG41" s="67"/>
      <c r="AH41" s="153"/>
      <c r="AI41" s="153"/>
      <c r="AJ41" s="67"/>
      <c r="AK41" s="153"/>
    </row>
    <row r="42" spans="1:37" s="218" customFormat="1">
      <c r="A42" s="209"/>
      <c r="B42" s="209"/>
      <c r="C42" s="210"/>
      <c r="D42" s="211"/>
      <c r="E42" s="211"/>
      <c r="F42" s="211"/>
      <c r="G42" s="212"/>
      <c r="H42" s="212"/>
      <c r="I42" s="212"/>
      <c r="J42" s="213"/>
      <c r="K42" s="213"/>
      <c r="L42" s="211"/>
      <c r="M42" s="214"/>
      <c r="N42" s="215"/>
      <c r="O42" s="214"/>
      <c r="P42" s="216"/>
      <c r="Q42" s="214"/>
      <c r="R42" s="216"/>
      <c r="S42" s="214"/>
      <c r="T42" s="214"/>
      <c r="U42" s="214"/>
      <c r="V42" s="214"/>
      <c r="W42" s="214"/>
      <c r="X42" s="217"/>
      <c r="Y42" s="215"/>
      <c r="Z42" s="217"/>
      <c r="AA42" s="215"/>
      <c r="AB42" s="217"/>
      <c r="AC42" s="215"/>
      <c r="AD42" s="217"/>
      <c r="AE42" s="215"/>
      <c r="AF42" s="217"/>
      <c r="AG42" s="215"/>
      <c r="AH42" s="217"/>
      <c r="AI42" s="217"/>
      <c r="AJ42" s="215"/>
      <c r="AK42" s="217"/>
    </row>
    <row r="43" spans="1:37" s="45" customFormat="1" ht="13.5" thickBot="1">
      <c r="A43" s="61"/>
      <c r="B43" s="61"/>
      <c r="C43" s="62"/>
      <c r="D43" s="63"/>
      <c r="E43" s="63"/>
      <c r="F43" s="63"/>
      <c r="G43" s="114"/>
      <c r="H43" s="114"/>
      <c r="I43" s="114"/>
      <c r="J43" s="65"/>
      <c r="K43" s="65"/>
      <c r="L43" s="63"/>
      <c r="M43" s="63"/>
      <c r="N43" s="63"/>
      <c r="O43" s="63"/>
      <c r="P43" s="162"/>
      <c r="Q43" s="63"/>
      <c r="R43" s="162"/>
      <c r="S43" s="63"/>
      <c r="T43" s="63"/>
      <c r="U43" s="63"/>
      <c r="V43" s="63"/>
      <c r="W43" s="63"/>
      <c r="X43" s="162"/>
      <c r="Y43" s="63"/>
      <c r="Z43" s="162"/>
      <c r="AA43" s="63"/>
      <c r="AB43" s="162"/>
      <c r="AC43" s="63"/>
      <c r="AD43" s="162"/>
      <c r="AE43" s="113"/>
      <c r="AF43" s="232"/>
      <c r="AG43" s="113"/>
      <c r="AH43" s="232"/>
      <c r="AI43" s="232"/>
      <c r="AJ43" s="63"/>
      <c r="AK43" s="153"/>
    </row>
    <row r="44" spans="1:37" s="45" customFormat="1" ht="12.75" customHeight="1">
      <c r="A44" s="239" t="s">
        <v>94</v>
      </c>
      <c r="B44" s="53"/>
      <c r="C44" s="54">
        <v>36649</v>
      </c>
      <c r="D44" s="55" t="s">
        <v>95</v>
      </c>
      <c r="E44" s="55" t="s">
        <v>93</v>
      </c>
      <c r="F44" s="55" t="s">
        <v>93</v>
      </c>
      <c r="G44" s="234">
        <v>22748.639999999999</v>
      </c>
      <c r="H44" s="234">
        <v>22748.639999999999</v>
      </c>
      <c r="I44" s="234">
        <v>22748.639999999999</v>
      </c>
      <c r="J44" s="241"/>
      <c r="K44" s="241" t="s">
        <v>97</v>
      </c>
      <c r="L44" s="243" t="s">
        <v>94</v>
      </c>
      <c r="M44" s="42">
        <v>610.95876742479822</v>
      </c>
      <c r="N44" s="42">
        <v>311.6449009537784</v>
      </c>
      <c r="O44" s="41">
        <v>299.31386647101982</v>
      </c>
      <c r="P44" s="187">
        <v>6694</v>
      </c>
      <c r="Q44" s="43"/>
      <c r="R44" s="43"/>
      <c r="S44" s="42"/>
      <c r="T44" s="42"/>
      <c r="U44" s="41"/>
      <c r="V44" s="41"/>
      <c r="W44" s="41">
        <v>0</v>
      </c>
      <c r="X44" s="147"/>
      <c r="Y44" s="56">
        <v>10.235891415994129</v>
      </c>
      <c r="Z44" s="147">
        <v>189</v>
      </c>
      <c r="AA44" s="43"/>
      <c r="AB44" s="43"/>
      <c r="AC44" s="42">
        <v>131.25103448275863</v>
      </c>
      <c r="AD44" s="147">
        <v>2419</v>
      </c>
      <c r="AE44" s="245" t="s">
        <v>56</v>
      </c>
      <c r="AF44" s="246"/>
      <c r="AG44" s="42">
        <v>440.80079236977252</v>
      </c>
      <c r="AH44" s="231">
        <v>16182</v>
      </c>
      <c r="AI44" s="160">
        <f>AF44+AH44</f>
        <v>16182</v>
      </c>
      <c r="AJ44" s="235">
        <v>45899</v>
      </c>
      <c r="AK44" s="237">
        <f>AI44+AI45</f>
        <v>18027</v>
      </c>
    </row>
    <row r="45" spans="1:37" s="45" customFormat="1" ht="15.75" customHeight="1" thickBot="1">
      <c r="A45" s="240"/>
      <c r="B45" s="49"/>
      <c r="C45" s="50"/>
      <c r="D45" s="57" t="s">
        <v>96</v>
      </c>
      <c r="E45" s="227" t="s">
        <v>83</v>
      </c>
      <c r="F45" s="229" t="s">
        <v>83</v>
      </c>
      <c r="G45" s="233">
        <v>3260.78</v>
      </c>
      <c r="H45" s="233">
        <v>0</v>
      </c>
      <c r="I45" s="233">
        <v>0</v>
      </c>
      <c r="J45" s="242"/>
      <c r="K45" s="242"/>
      <c r="L45" s="244"/>
      <c r="M45" s="30">
        <v>100.08640425531917</v>
      </c>
      <c r="N45" s="31">
        <v>0</v>
      </c>
      <c r="O45" s="30">
        <v>100.08640425531917</v>
      </c>
      <c r="P45" s="189">
        <v>1158</v>
      </c>
      <c r="Q45" s="36"/>
      <c r="R45" s="36"/>
      <c r="S45" s="30"/>
      <c r="T45" s="30"/>
      <c r="U45" s="30"/>
      <c r="V45" s="30"/>
      <c r="W45" s="30">
        <v>25.271049889948646</v>
      </c>
      <c r="X45" s="146">
        <v>466</v>
      </c>
      <c r="Y45" s="31">
        <v>7.1430661775495237</v>
      </c>
      <c r="Z45" s="146">
        <v>132</v>
      </c>
      <c r="AA45" s="36"/>
      <c r="AB45" s="36"/>
      <c r="AC45" s="108">
        <v>33.666909464416733</v>
      </c>
      <c r="AD45" s="177">
        <v>621</v>
      </c>
      <c r="AE45" s="247"/>
      <c r="AF45" s="248"/>
      <c r="AG45" s="108">
        <v>166.16742978723408</v>
      </c>
      <c r="AH45" s="146">
        <v>1845</v>
      </c>
      <c r="AI45" s="146">
        <f>AF45+AH45</f>
        <v>1845</v>
      </c>
      <c r="AJ45" s="236"/>
      <c r="AK45" s="238"/>
    </row>
    <row r="46" spans="1:37" s="45" customFormat="1">
      <c r="A46" s="61"/>
      <c r="B46" s="61"/>
      <c r="C46" s="62"/>
      <c r="D46" s="63"/>
      <c r="E46" s="63"/>
      <c r="F46" s="63"/>
      <c r="G46" s="64"/>
      <c r="H46" s="64"/>
      <c r="I46" s="64"/>
      <c r="J46" s="65"/>
      <c r="K46" s="65"/>
      <c r="L46" s="63"/>
      <c r="M46" s="66"/>
      <c r="N46" s="67"/>
      <c r="O46" s="66"/>
      <c r="P46" s="181"/>
      <c r="Q46" s="66"/>
      <c r="R46" s="181"/>
      <c r="S46" s="66"/>
      <c r="T46" s="66"/>
      <c r="U46" s="66"/>
      <c r="V46" s="66"/>
      <c r="W46" s="66"/>
      <c r="X46" s="153"/>
      <c r="Y46" s="67"/>
      <c r="Z46" s="153"/>
      <c r="AA46" s="67"/>
      <c r="AB46" s="153"/>
      <c r="AC46" s="67"/>
      <c r="AD46" s="153"/>
      <c r="AE46" s="67"/>
      <c r="AF46" s="153"/>
      <c r="AG46" s="67"/>
      <c r="AH46" s="153"/>
      <c r="AI46" s="153"/>
      <c r="AJ46" s="67"/>
      <c r="AK46" s="153"/>
    </row>
    <row r="47" spans="1:37" s="218" customFormat="1">
      <c r="A47" s="209"/>
      <c r="B47" s="209"/>
      <c r="C47" s="210"/>
      <c r="D47" s="211"/>
      <c r="E47" s="211"/>
      <c r="F47" s="211"/>
      <c r="G47" s="212"/>
      <c r="H47" s="212"/>
      <c r="I47" s="212"/>
      <c r="J47" s="213"/>
      <c r="K47" s="213"/>
      <c r="L47" s="211"/>
      <c r="M47" s="214"/>
      <c r="N47" s="215"/>
      <c r="O47" s="214"/>
      <c r="P47" s="216"/>
      <c r="Q47" s="214"/>
      <c r="R47" s="216"/>
      <c r="S47" s="214"/>
      <c r="T47" s="214"/>
      <c r="U47" s="214"/>
      <c r="V47" s="214"/>
      <c r="W47" s="214"/>
      <c r="X47" s="217"/>
      <c r="Y47" s="215"/>
      <c r="Z47" s="217"/>
      <c r="AA47" s="215"/>
      <c r="AB47" s="217"/>
      <c r="AC47" s="215"/>
      <c r="AD47" s="217"/>
      <c r="AE47" s="215"/>
      <c r="AF47" s="217"/>
      <c r="AG47" s="215"/>
      <c r="AH47" s="217"/>
      <c r="AI47" s="217"/>
      <c r="AJ47" s="215"/>
      <c r="AK47" s="217"/>
    </row>
    <row r="48" spans="1:37" s="45" customFormat="1">
      <c r="A48" s="61"/>
      <c r="B48" s="61"/>
      <c r="C48" s="62"/>
      <c r="D48" s="63"/>
      <c r="E48" s="63"/>
      <c r="F48" s="63"/>
      <c r="G48" s="64"/>
      <c r="H48" s="64"/>
      <c r="I48" s="64"/>
      <c r="J48" s="65"/>
      <c r="K48" s="65"/>
      <c r="L48" s="63"/>
      <c r="M48" s="63"/>
      <c r="N48" s="63"/>
      <c r="O48" s="63"/>
      <c r="P48" s="162"/>
      <c r="Q48" s="63"/>
      <c r="R48" s="162"/>
      <c r="S48" s="63"/>
      <c r="T48" s="63"/>
      <c r="U48" s="63"/>
      <c r="V48" s="63"/>
      <c r="W48" s="63"/>
      <c r="X48" s="162"/>
      <c r="Y48" s="63"/>
      <c r="Z48" s="162"/>
      <c r="AA48" s="63"/>
      <c r="AB48" s="162"/>
      <c r="AC48" s="63"/>
      <c r="AD48" s="162"/>
      <c r="AE48" s="63"/>
      <c r="AF48" s="162"/>
      <c r="AG48" s="63"/>
      <c r="AH48" s="162"/>
      <c r="AI48" s="162"/>
      <c r="AJ48" s="63"/>
      <c r="AK48" s="153"/>
    </row>
    <row r="49" spans="1:37" s="45" customFormat="1">
      <c r="A49" s="61"/>
      <c r="B49" s="61"/>
      <c r="C49" s="62"/>
      <c r="D49" s="63"/>
      <c r="E49" s="63"/>
      <c r="F49" s="63"/>
      <c r="G49" s="64"/>
      <c r="H49" s="64"/>
      <c r="I49" s="64"/>
      <c r="J49" s="65"/>
      <c r="K49" s="65"/>
      <c r="L49" s="63"/>
      <c r="M49" s="63"/>
      <c r="N49" s="63"/>
      <c r="O49" s="63"/>
      <c r="P49" s="162"/>
      <c r="Q49" s="63"/>
      <c r="R49" s="162"/>
      <c r="S49" s="63"/>
      <c r="T49" s="63"/>
      <c r="U49" s="63"/>
      <c r="V49" s="63"/>
      <c r="W49" s="63"/>
      <c r="X49" s="162"/>
      <c r="Y49" s="63"/>
      <c r="Z49" s="162"/>
      <c r="AA49" s="63"/>
      <c r="AB49" s="162"/>
      <c r="AC49" s="63"/>
      <c r="AD49" s="162"/>
      <c r="AE49" s="63"/>
      <c r="AF49" s="162"/>
      <c r="AG49" s="63"/>
      <c r="AH49" s="162"/>
      <c r="AI49" s="162"/>
      <c r="AJ49" s="63"/>
      <c r="AK49" s="153"/>
    </row>
    <row r="50" spans="1:37" s="45" customFormat="1">
      <c r="A50" s="61"/>
      <c r="B50" s="61"/>
      <c r="C50" s="62"/>
      <c r="D50" s="63"/>
      <c r="E50" s="63"/>
      <c r="F50" s="63"/>
      <c r="G50" s="64"/>
      <c r="H50" s="64"/>
      <c r="I50" s="64"/>
      <c r="J50" s="65"/>
      <c r="K50" s="65"/>
      <c r="L50" s="63"/>
      <c r="M50" s="63"/>
      <c r="N50" s="63"/>
      <c r="O50" s="63"/>
      <c r="P50" s="162"/>
      <c r="Q50" s="63"/>
      <c r="R50" s="162"/>
      <c r="S50" s="63"/>
      <c r="T50" s="63"/>
      <c r="U50" s="63"/>
      <c r="V50" s="63"/>
      <c r="W50" s="63"/>
      <c r="X50" s="162"/>
      <c r="Y50" s="63"/>
      <c r="Z50" s="162"/>
      <c r="AA50" s="63"/>
      <c r="AB50" s="162"/>
      <c r="AC50" s="63"/>
      <c r="AD50" s="162"/>
      <c r="AE50" s="63"/>
      <c r="AF50" s="162"/>
      <c r="AG50" s="63"/>
      <c r="AH50" s="162"/>
      <c r="AI50" s="162"/>
      <c r="AJ50" s="63"/>
      <c r="AK50" s="153"/>
    </row>
    <row r="51" spans="1:37" s="45" customFormat="1">
      <c r="A51" s="61"/>
      <c r="B51" s="61"/>
      <c r="C51" s="62"/>
      <c r="D51" s="63"/>
      <c r="E51" s="63"/>
      <c r="F51" s="63"/>
      <c r="G51" s="64"/>
      <c r="H51" s="64"/>
      <c r="I51" s="64"/>
      <c r="J51" s="65"/>
      <c r="K51" s="65"/>
      <c r="L51" s="63"/>
      <c r="M51" s="63"/>
      <c r="N51" s="63"/>
      <c r="O51" s="63"/>
      <c r="P51" s="162"/>
      <c r="Q51" s="63"/>
      <c r="R51" s="162"/>
      <c r="S51" s="63"/>
      <c r="T51" s="63"/>
      <c r="U51" s="63"/>
      <c r="V51" s="63"/>
      <c r="W51" s="63"/>
      <c r="X51" s="162"/>
      <c r="Y51" s="63"/>
      <c r="Z51" s="162"/>
      <c r="AA51" s="63"/>
      <c r="AB51" s="162"/>
      <c r="AC51" s="63"/>
      <c r="AD51" s="162"/>
      <c r="AE51" s="63"/>
      <c r="AF51" s="162"/>
      <c r="AG51" s="63"/>
      <c r="AH51" s="162"/>
      <c r="AI51" s="162"/>
      <c r="AJ51" s="63"/>
      <c r="AK51" s="153"/>
    </row>
    <row r="52" spans="1:37" s="45" customFormat="1">
      <c r="A52" s="61"/>
      <c r="B52" s="61"/>
      <c r="C52" s="62"/>
      <c r="D52" s="63"/>
      <c r="E52" s="63"/>
      <c r="F52" s="63"/>
      <c r="G52" s="64"/>
      <c r="H52" s="64"/>
      <c r="I52" s="64"/>
      <c r="J52" s="65"/>
      <c r="K52" s="65"/>
      <c r="L52" s="63"/>
      <c r="M52" s="63"/>
      <c r="N52" s="63"/>
      <c r="O52" s="63"/>
      <c r="P52" s="162"/>
      <c r="Q52" s="63"/>
      <c r="R52" s="162"/>
      <c r="S52" s="63"/>
      <c r="T52" s="63"/>
      <c r="U52" s="63"/>
      <c r="V52" s="63"/>
      <c r="W52" s="63"/>
      <c r="X52" s="162"/>
      <c r="Y52" s="63"/>
      <c r="Z52" s="162"/>
      <c r="AA52" s="63"/>
      <c r="AB52" s="162"/>
      <c r="AC52" s="63"/>
      <c r="AD52" s="162"/>
      <c r="AE52" s="63"/>
      <c r="AF52" s="162"/>
      <c r="AG52" s="63"/>
      <c r="AH52" s="162"/>
      <c r="AI52" s="162"/>
      <c r="AJ52" s="63"/>
      <c r="AK52" s="153"/>
    </row>
    <row r="53" spans="1:37" s="45" customFormat="1">
      <c r="A53" s="61"/>
      <c r="B53" s="61"/>
      <c r="C53" s="62"/>
      <c r="D53" s="63"/>
      <c r="E53" s="63"/>
      <c r="F53" s="63"/>
      <c r="G53" s="64"/>
      <c r="H53" s="64"/>
      <c r="I53" s="64"/>
      <c r="J53" s="65"/>
      <c r="K53" s="65"/>
      <c r="L53" s="63"/>
      <c r="M53" s="63"/>
      <c r="N53" s="63"/>
      <c r="O53" s="63"/>
      <c r="P53" s="162"/>
      <c r="Q53" s="63"/>
      <c r="R53" s="162"/>
      <c r="S53" s="63"/>
      <c r="T53" s="63"/>
      <c r="U53" s="63"/>
      <c r="V53" s="63"/>
      <c r="W53" s="63"/>
      <c r="X53" s="162"/>
      <c r="Y53" s="63"/>
      <c r="Z53" s="162"/>
      <c r="AA53" s="63"/>
      <c r="AB53" s="162"/>
      <c r="AC53" s="63"/>
      <c r="AD53" s="162"/>
      <c r="AE53" s="63"/>
      <c r="AF53" s="162"/>
      <c r="AG53" s="63"/>
      <c r="AH53" s="162"/>
      <c r="AI53" s="162"/>
      <c r="AJ53" s="63"/>
      <c r="AK53" s="153"/>
    </row>
    <row r="54" spans="1:37" s="45" customFormat="1">
      <c r="A54" s="61"/>
      <c r="B54" s="61"/>
      <c r="C54" s="62"/>
      <c r="D54" s="63"/>
      <c r="E54" s="63"/>
      <c r="F54" s="63"/>
      <c r="G54" s="64"/>
      <c r="H54" s="64"/>
      <c r="I54" s="64"/>
      <c r="J54" s="65"/>
      <c r="K54" s="65"/>
      <c r="L54" s="63"/>
      <c r="M54" s="63"/>
      <c r="N54" s="63"/>
      <c r="O54" s="63"/>
      <c r="P54" s="162"/>
      <c r="Q54" s="63"/>
      <c r="R54" s="162"/>
      <c r="S54" s="63"/>
      <c r="T54" s="63"/>
      <c r="U54" s="63"/>
      <c r="V54" s="63"/>
      <c r="W54" s="63"/>
      <c r="X54" s="162"/>
      <c r="Y54" s="63"/>
      <c r="Z54" s="162"/>
      <c r="AA54" s="63"/>
      <c r="AB54" s="162"/>
      <c r="AC54" s="63"/>
      <c r="AD54" s="162"/>
      <c r="AE54" s="63"/>
      <c r="AF54" s="162"/>
      <c r="AG54" s="63"/>
      <c r="AH54" s="162"/>
      <c r="AI54" s="162"/>
      <c r="AJ54" s="63"/>
      <c r="AK54" s="153"/>
    </row>
    <row r="55" spans="1:37" s="45" customFormat="1">
      <c r="A55" s="61"/>
      <c r="B55" s="61"/>
      <c r="C55" s="62"/>
      <c r="D55" s="63"/>
      <c r="E55" s="63"/>
      <c r="F55" s="63"/>
      <c r="G55" s="64"/>
      <c r="H55" s="64"/>
      <c r="I55" s="64"/>
      <c r="J55" s="65"/>
      <c r="K55" s="65"/>
      <c r="L55" s="63"/>
      <c r="M55" s="63"/>
      <c r="N55" s="63"/>
      <c r="O55" s="63"/>
      <c r="P55" s="162"/>
      <c r="Q55" s="63"/>
      <c r="R55" s="162"/>
      <c r="S55" s="63"/>
      <c r="T55" s="63"/>
      <c r="U55" s="63"/>
      <c r="V55" s="63"/>
      <c r="W55" s="63"/>
      <c r="X55" s="162"/>
      <c r="Y55" s="63"/>
      <c r="Z55" s="162"/>
      <c r="AA55" s="63"/>
      <c r="AB55" s="162"/>
      <c r="AC55" s="63"/>
      <c r="AD55" s="162"/>
      <c r="AE55" s="63"/>
      <c r="AF55" s="162"/>
      <c r="AG55" s="63"/>
      <c r="AH55" s="162"/>
      <c r="AI55" s="162"/>
      <c r="AJ55" s="63"/>
      <c r="AK55" s="153"/>
    </row>
    <row r="56" spans="1:37" s="45" customFormat="1">
      <c r="A56" s="61"/>
      <c r="B56" s="61"/>
      <c r="C56" s="62"/>
      <c r="D56" s="63"/>
      <c r="E56" s="63"/>
      <c r="F56" s="63"/>
      <c r="G56" s="64"/>
      <c r="H56" s="64"/>
      <c r="I56" s="64"/>
      <c r="J56" s="65"/>
      <c r="K56" s="65"/>
      <c r="L56" s="63"/>
      <c r="M56" s="63"/>
      <c r="N56" s="63"/>
      <c r="O56" s="63"/>
      <c r="P56" s="162"/>
      <c r="Q56" s="63"/>
      <c r="R56" s="162"/>
      <c r="S56" s="63"/>
      <c r="T56" s="63"/>
      <c r="U56" s="63"/>
      <c r="V56" s="63"/>
      <c r="W56" s="63"/>
      <c r="X56" s="162"/>
      <c r="Y56" s="63"/>
      <c r="Z56" s="162"/>
      <c r="AA56" s="63"/>
      <c r="AB56" s="162"/>
      <c r="AC56" s="63"/>
      <c r="AD56" s="162"/>
      <c r="AE56" s="63"/>
      <c r="AF56" s="162"/>
      <c r="AG56" s="63"/>
      <c r="AH56" s="162"/>
      <c r="AI56" s="162"/>
      <c r="AJ56" s="63"/>
      <c r="AK56" s="153"/>
    </row>
    <row r="57" spans="1:37" s="45" customFormat="1">
      <c r="A57" s="61"/>
      <c r="B57" s="61"/>
      <c r="C57" s="62"/>
      <c r="D57" s="63"/>
      <c r="E57" s="63"/>
      <c r="F57" s="63"/>
      <c r="G57" s="64"/>
      <c r="H57" s="64"/>
      <c r="I57" s="64"/>
      <c r="J57" s="65"/>
      <c r="K57" s="65"/>
      <c r="L57" s="63"/>
      <c r="M57" s="63"/>
      <c r="N57" s="63"/>
      <c r="O57" s="63"/>
      <c r="P57" s="162"/>
      <c r="Q57" s="63"/>
      <c r="R57" s="162"/>
      <c r="S57" s="63"/>
      <c r="T57" s="63"/>
      <c r="U57" s="63"/>
      <c r="V57" s="63"/>
      <c r="W57" s="63"/>
      <c r="X57" s="162"/>
      <c r="Y57" s="63"/>
      <c r="Z57" s="162"/>
      <c r="AA57" s="63"/>
      <c r="AB57" s="162"/>
      <c r="AC57" s="63"/>
      <c r="AD57" s="162"/>
      <c r="AE57" s="63"/>
      <c r="AF57" s="162"/>
      <c r="AG57" s="63"/>
      <c r="AH57" s="162"/>
      <c r="AI57" s="162"/>
      <c r="AJ57" s="63"/>
      <c r="AK57" s="153"/>
    </row>
    <row r="58" spans="1:37" s="45" customFormat="1">
      <c r="A58" s="61"/>
      <c r="B58" s="61"/>
      <c r="C58" s="62"/>
      <c r="D58" s="63"/>
      <c r="E58" s="63"/>
      <c r="F58" s="63"/>
      <c r="G58" s="64"/>
      <c r="H58" s="64"/>
      <c r="I58" s="64"/>
      <c r="J58" s="65"/>
      <c r="K58" s="65"/>
      <c r="L58" s="63"/>
      <c r="M58" s="63"/>
      <c r="N58" s="63"/>
      <c r="O58" s="63"/>
      <c r="P58" s="162"/>
      <c r="Q58" s="63"/>
      <c r="R58" s="162"/>
      <c r="S58" s="63"/>
      <c r="T58" s="63"/>
      <c r="U58" s="63"/>
      <c r="V58" s="63"/>
      <c r="W58" s="63"/>
      <c r="X58" s="162"/>
      <c r="Y58" s="63"/>
      <c r="Z58" s="162"/>
      <c r="AA58" s="63"/>
      <c r="AB58" s="162"/>
      <c r="AC58" s="63"/>
      <c r="AD58" s="162"/>
      <c r="AE58" s="63"/>
      <c r="AF58" s="162"/>
      <c r="AG58" s="63"/>
      <c r="AH58" s="162"/>
      <c r="AI58" s="162"/>
      <c r="AJ58" s="63"/>
      <c r="AK58" s="153"/>
    </row>
    <row r="59" spans="1:37" s="45" customFormat="1">
      <c r="A59" s="61"/>
      <c r="B59" s="61"/>
      <c r="C59" s="62"/>
      <c r="D59" s="63"/>
      <c r="E59" s="63"/>
      <c r="F59" s="63"/>
      <c r="G59" s="64"/>
      <c r="H59" s="64"/>
      <c r="I59" s="64"/>
      <c r="J59" s="65"/>
      <c r="K59" s="65"/>
      <c r="L59" s="63"/>
      <c r="M59" s="66"/>
      <c r="N59" s="67"/>
      <c r="O59" s="66"/>
      <c r="P59" s="181"/>
      <c r="Q59" s="66"/>
      <c r="R59" s="181"/>
      <c r="S59" s="66"/>
      <c r="T59" s="66"/>
      <c r="U59" s="66"/>
      <c r="V59" s="66"/>
      <c r="W59" s="66"/>
      <c r="X59" s="153"/>
      <c r="Y59" s="67"/>
      <c r="Z59" s="153"/>
      <c r="AA59" s="67"/>
      <c r="AB59" s="153"/>
      <c r="AC59" s="67"/>
      <c r="AD59" s="153"/>
      <c r="AE59" s="67"/>
      <c r="AF59" s="153"/>
      <c r="AG59" s="67"/>
      <c r="AH59" s="153"/>
      <c r="AI59" s="153"/>
      <c r="AJ59" s="67"/>
      <c r="AK59" s="153"/>
    </row>
    <row r="60" spans="1:37" s="45" customFormat="1">
      <c r="A60" s="61"/>
      <c r="B60" s="61"/>
      <c r="C60" s="62"/>
      <c r="D60" s="63"/>
      <c r="E60" s="63"/>
      <c r="F60" s="63"/>
      <c r="G60" s="64"/>
      <c r="H60" s="64"/>
      <c r="I60" s="64"/>
      <c r="J60" s="65"/>
      <c r="K60" s="65"/>
      <c r="L60" s="63"/>
      <c r="M60" s="66"/>
      <c r="N60" s="67"/>
      <c r="O60" s="66"/>
      <c r="P60" s="181"/>
      <c r="Q60" s="66"/>
      <c r="R60" s="181"/>
      <c r="S60" s="66"/>
      <c r="T60" s="66"/>
      <c r="U60" s="66"/>
      <c r="V60" s="66"/>
      <c r="W60" s="66"/>
      <c r="X60" s="153"/>
      <c r="Y60" s="67"/>
      <c r="Z60" s="153"/>
      <c r="AA60" s="67"/>
      <c r="AB60" s="153"/>
      <c r="AC60" s="67"/>
      <c r="AD60" s="153"/>
      <c r="AE60" s="67"/>
      <c r="AF60" s="153"/>
      <c r="AG60" s="67"/>
      <c r="AH60" s="153"/>
      <c r="AI60" s="153"/>
      <c r="AJ60" s="67"/>
      <c r="AK60" s="153"/>
    </row>
    <row r="61" spans="1:37" s="45" customFormat="1">
      <c r="A61" s="61"/>
      <c r="B61" s="61"/>
      <c r="C61" s="62"/>
      <c r="D61" s="63"/>
      <c r="E61" s="63"/>
      <c r="F61" s="63"/>
      <c r="G61" s="64"/>
      <c r="H61" s="64"/>
      <c r="I61" s="64"/>
      <c r="J61" s="65"/>
      <c r="K61" s="65"/>
      <c r="L61" s="63"/>
      <c r="M61" s="66"/>
      <c r="N61" s="67"/>
      <c r="O61" s="66"/>
      <c r="P61" s="181"/>
      <c r="Q61" s="66"/>
      <c r="R61" s="181"/>
      <c r="S61" s="66"/>
      <c r="T61" s="66"/>
      <c r="U61" s="66"/>
      <c r="V61" s="66"/>
      <c r="W61" s="66"/>
      <c r="X61" s="153"/>
      <c r="Y61" s="67"/>
      <c r="Z61" s="153"/>
      <c r="AA61" s="67"/>
      <c r="AB61" s="153"/>
      <c r="AC61" s="67"/>
      <c r="AD61" s="153"/>
      <c r="AE61" s="67"/>
      <c r="AF61" s="153"/>
      <c r="AG61" s="67"/>
      <c r="AH61" s="153"/>
      <c r="AI61" s="153"/>
      <c r="AJ61" s="67"/>
      <c r="AK61" s="153"/>
    </row>
    <row r="62" spans="1:37" s="45" customFormat="1" ht="13.5" thickBot="1">
      <c r="A62" s="61"/>
      <c r="B62" s="61"/>
      <c r="C62" s="62"/>
      <c r="D62" s="63"/>
      <c r="E62" s="63"/>
      <c r="F62" s="63"/>
      <c r="G62" s="64"/>
      <c r="H62" s="64"/>
      <c r="I62" s="64"/>
      <c r="J62" s="65"/>
      <c r="K62" s="65"/>
      <c r="L62" s="63"/>
      <c r="M62" s="66"/>
      <c r="N62" s="67"/>
      <c r="O62" s="66"/>
      <c r="P62" s="181"/>
      <c r="Q62" s="66"/>
      <c r="R62" s="181"/>
      <c r="S62" s="66"/>
      <c r="T62" s="66"/>
      <c r="U62" s="66"/>
      <c r="V62" s="66"/>
      <c r="W62" s="66"/>
      <c r="X62" s="153"/>
      <c r="Y62" s="67"/>
      <c r="Z62" s="153"/>
      <c r="AA62" s="67"/>
      <c r="AB62" s="153"/>
      <c r="AC62" s="67"/>
      <c r="AD62" s="153"/>
      <c r="AE62" s="67"/>
      <c r="AF62" s="153"/>
      <c r="AG62" s="67"/>
      <c r="AH62" s="153"/>
      <c r="AI62" s="153"/>
      <c r="AJ62" s="67"/>
      <c r="AK62" s="153"/>
    </row>
    <row r="63" spans="1:37" s="45" customFormat="1" ht="21" thickBot="1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132"/>
      <c r="AK63" s="153"/>
    </row>
    <row r="64" spans="1:37" s="45" customFormat="1">
      <c r="A64" s="48"/>
      <c r="B64" s="48"/>
      <c r="C64" s="60"/>
      <c r="D64" s="39"/>
      <c r="E64" s="39"/>
      <c r="F64" s="39"/>
      <c r="G64" s="16"/>
      <c r="H64" s="16"/>
      <c r="I64" s="16"/>
      <c r="J64" s="17"/>
      <c r="K64" s="17"/>
      <c r="L64" s="39"/>
      <c r="M64" s="18"/>
      <c r="N64" s="19"/>
      <c r="O64" s="18"/>
      <c r="P64" s="190"/>
      <c r="Q64" s="18"/>
      <c r="R64" s="190"/>
      <c r="S64" s="18"/>
      <c r="T64" s="18"/>
      <c r="U64" s="18"/>
      <c r="V64" s="18"/>
      <c r="W64" s="18"/>
      <c r="X64" s="170"/>
      <c r="Y64" s="19"/>
      <c r="Z64" s="170"/>
      <c r="AA64" s="19"/>
      <c r="AB64" s="170"/>
      <c r="AC64" s="19"/>
      <c r="AD64" s="170"/>
      <c r="AE64" s="19"/>
      <c r="AF64" s="170"/>
      <c r="AG64" s="19"/>
      <c r="AH64" s="170"/>
      <c r="AI64" s="163"/>
      <c r="AJ64" s="19"/>
      <c r="AK64" s="153"/>
    </row>
    <row r="65" spans="1:38" s="21" customFormat="1">
      <c r="A65" s="92"/>
      <c r="B65" s="92"/>
      <c r="C65" s="92">
        <v>2001</v>
      </c>
      <c r="D65" s="93" t="s">
        <v>12</v>
      </c>
      <c r="E65" s="93"/>
      <c r="F65" s="93"/>
      <c r="G65" s="94"/>
      <c r="H65" s="94"/>
      <c r="I65" s="94"/>
      <c r="J65" s="95"/>
      <c r="K65" s="95"/>
      <c r="L65" s="96"/>
      <c r="M65" s="97"/>
      <c r="N65" s="98"/>
      <c r="O65" s="32"/>
      <c r="P65" s="183"/>
      <c r="Q65" s="99"/>
      <c r="R65" s="183"/>
      <c r="S65" s="97">
        <v>12.4</v>
      </c>
      <c r="T65" s="97"/>
      <c r="U65" s="97">
        <v>2.38</v>
      </c>
      <c r="V65" s="97"/>
      <c r="W65" s="97"/>
      <c r="X65" s="173"/>
      <c r="Y65" s="98"/>
      <c r="Z65" s="173"/>
      <c r="AA65" s="98"/>
      <c r="AB65" s="173"/>
      <c r="AC65" s="98"/>
      <c r="AD65" s="173"/>
      <c r="AE65" s="98"/>
      <c r="AF65" s="173"/>
      <c r="AG65" s="98"/>
      <c r="AH65" s="173"/>
      <c r="AI65" s="164"/>
      <c r="AJ65" s="33"/>
      <c r="AK65" s="153"/>
      <c r="AL65" s="21" t="s">
        <v>17</v>
      </c>
    </row>
    <row r="66" spans="1:38" s="45" customFormat="1">
      <c r="A66" s="48"/>
      <c r="B66" s="149"/>
      <c r="C66" s="60">
        <v>38300</v>
      </c>
      <c r="D66" s="39" t="s">
        <v>67</v>
      </c>
      <c r="E66" s="39"/>
      <c r="F66" s="39"/>
      <c r="G66" s="16"/>
      <c r="H66" s="16"/>
      <c r="I66" s="16"/>
      <c r="J66" s="17"/>
      <c r="K66" s="17"/>
      <c r="L66" s="39"/>
      <c r="M66" s="18"/>
      <c r="N66" s="19"/>
      <c r="O66" s="18"/>
      <c r="P66" s="190"/>
      <c r="Q66" s="18"/>
      <c r="R66" s="190"/>
      <c r="S66" s="18"/>
      <c r="T66" s="18"/>
      <c r="U66" s="18"/>
      <c r="V66" s="18"/>
      <c r="W66" s="18"/>
      <c r="X66" s="170"/>
      <c r="Y66" s="19"/>
      <c r="Z66" s="170"/>
      <c r="AA66" s="19"/>
      <c r="AB66" s="170"/>
      <c r="AC66" s="19"/>
      <c r="AD66" s="170"/>
      <c r="AE66" s="19"/>
      <c r="AF66" s="170"/>
      <c r="AG66" s="19"/>
      <c r="AH66" s="170"/>
      <c r="AI66" s="163"/>
      <c r="AJ66" s="19"/>
      <c r="AK66" s="153"/>
    </row>
    <row r="67" spans="1:38" s="45" customFormat="1">
      <c r="A67" s="48"/>
      <c r="B67" s="149"/>
      <c r="C67" s="60"/>
      <c r="D67" s="39" t="s">
        <v>66</v>
      </c>
      <c r="E67" s="39"/>
      <c r="F67" s="39"/>
      <c r="G67" s="16">
        <v>150</v>
      </c>
      <c r="H67" s="16"/>
      <c r="I67" s="16"/>
      <c r="J67" s="17"/>
      <c r="K67" s="17"/>
      <c r="L67" s="39"/>
      <c r="M67" s="18"/>
      <c r="N67" s="19"/>
      <c r="O67" s="18"/>
      <c r="P67" s="190"/>
      <c r="Q67" s="18"/>
      <c r="R67" s="190"/>
      <c r="S67" s="18"/>
      <c r="T67" s="18"/>
      <c r="U67" s="18"/>
      <c r="V67" s="18"/>
      <c r="W67" s="18"/>
      <c r="X67" s="170"/>
      <c r="Y67" s="19"/>
      <c r="Z67" s="170"/>
      <c r="AA67" s="19"/>
      <c r="AB67" s="170"/>
      <c r="AC67" s="19"/>
      <c r="AD67" s="170"/>
      <c r="AE67" s="19"/>
      <c r="AF67" s="170"/>
      <c r="AG67" s="19"/>
      <c r="AH67" s="170"/>
      <c r="AI67" s="163"/>
      <c r="AJ67" s="19"/>
      <c r="AK67" s="153"/>
    </row>
    <row r="68" spans="1:38" s="45" customFormat="1">
      <c r="A68" s="48"/>
      <c r="B68" s="48"/>
      <c r="C68" s="60"/>
      <c r="D68" s="39"/>
      <c r="E68" s="39"/>
      <c r="F68" s="39"/>
      <c r="G68" s="16"/>
      <c r="H68" s="16"/>
      <c r="I68" s="16"/>
      <c r="J68" s="17"/>
      <c r="K68" s="17"/>
      <c r="L68" s="39"/>
      <c r="M68" s="18"/>
      <c r="N68" s="19"/>
      <c r="O68" s="18"/>
      <c r="P68" s="190"/>
      <c r="Q68" s="18"/>
      <c r="R68" s="190"/>
      <c r="S68" s="18"/>
      <c r="T68" s="18"/>
      <c r="U68" s="18"/>
      <c r="V68" s="18"/>
      <c r="W68" s="18"/>
      <c r="X68" s="170"/>
      <c r="Y68" s="19"/>
      <c r="Z68" s="170"/>
      <c r="AA68" s="19"/>
      <c r="AB68" s="170"/>
      <c r="AC68" s="19"/>
      <c r="AD68" s="170"/>
      <c r="AE68" s="19"/>
      <c r="AF68" s="170"/>
      <c r="AG68" s="19"/>
      <c r="AH68" s="170"/>
      <c r="AI68" s="163"/>
      <c r="AJ68" s="19"/>
      <c r="AK68" s="153"/>
    </row>
    <row r="69" spans="1:38" s="45" customFormat="1">
      <c r="A69" s="48"/>
      <c r="B69" s="48"/>
      <c r="C69" s="60"/>
      <c r="D69" s="39"/>
      <c r="E69" s="39"/>
      <c r="F69" s="39"/>
      <c r="G69" s="16"/>
      <c r="H69" s="16"/>
      <c r="I69" s="16"/>
      <c r="J69" s="17"/>
      <c r="K69" s="17"/>
      <c r="L69" s="39"/>
      <c r="M69" s="18"/>
      <c r="N69" s="19"/>
      <c r="O69" s="18"/>
      <c r="P69" s="190"/>
      <c r="Q69" s="18"/>
      <c r="R69" s="190"/>
      <c r="S69" s="18"/>
      <c r="T69" s="18"/>
      <c r="U69" s="18"/>
      <c r="V69" s="18"/>
      <c r="W69" s="18"/>
      <c r="X69" s="170"/>
      <c r="Y69" s="19"/>
      <c r="Z69" s="170"/>
      <c r="AA69" s="19"/>
      <c r="AB69" s="170"/>
      <c r="AC69" s="19"/>
      <c r="AD69" s="170"/>
      <c r="AE69" s="19"/>
      <c r="AF69" s="170"/>
      <c r="AG69" s="19"/>
      <c r="AH69" s="170"/>
      <c r="AI69" s="163"/>
      <c r="AJ69" s="19"/>
      <c r="AK69" s="153"/>
    </row>
    <row r="70" spans="1:38" s="21" customFormat="1">
      <c r="A70" s="12"/>
      <c r="B70" s="13"/>
      <c r="C70" s="14"/>
      <c r="D70" s="58"/>
      <c r="E70" s="58"/>
      <c r="F70" s="58"/>
      <c r="G70" s="16"/>
      <c r="H70" s="16"/>
      <c r="I70" s="16"/>
      <c r="J70" s="17"/>
      <c r="K70" s="17"/>
      <c r="L70" s="51"/>
      <c r="M70" s="18"/>
      <c r="N70" s="19"/>
      <c r="O70" s="18"/>
      <c r="P70" s="184"/>
      <c r="Q70" s="20"/>
      <c r="R70" s="184"/>
      <c r="S70" s="18"/>
      <c r="T70" s="18"/>
      <c r="U70" s="18"/>
      <c r="V70" s="18"/>
      <c r="W70" s="18"/>
      <c r="X70" s="170"/>
      <c r="Y70" s="19"/>
      <c r="Z70" s="170"/>
      <c r="AA70" s="19"/>
      <c r="AB70" s="170"/>
      <c r="AC70" s="19"/>
      <c r="AD70" s="170"/>
      <c r="AE70" s="19"/>
      <c r="AF70" s="170"/>
      <c r="AG70" s="19"/>
      <c r="AH70" s="170"/>
      <c r="AI70" s="163"/>
      <c r="AJ70" s="19"/>
      <c r="AK70" s="157"/>
    </row>
    <row r="71" spans="1:38" s="21" customFormat="1">
      <c r="A71" s="12"/>
      <c r="B71" s="13"/>
      <c r="C71" s="14"/>
      <c r="D71" s="15"/>
      <c r="E71" s="51"/>
      <c r="F71" s="51"/>
      <c r="G71" s="16"/>
      <c r="H71" s="16"/>
      <c r="I71" s="16"/>
      <c r="J71" s="17"/>
      <c r="K71" s="17"/>
      <c r="L71" s="15"/>
      <c r="M71" s="18"/>
      <c r="N71" s="19"/>
      <c r="O71" s="18"/>
      <c r="P71" s="184"/>
      <c r="Q71" s="20"/>
      <c r="R71" s="184"/>
      <c r="S71" s="18"/>
      <c r="T71" s="18"/>
      <c r="U71" s="18"/>
      <c r="V71" s="18"/>
      <c r="W71" s="18"/>
      <c r="X71" s="170"/>
      <c r="Y71" s="19"/>
      <c r="Z71" s="170"/>
      <c r="AA71" s="19"/>
      <c r="AB71" s="170"/>
      <c r="AC71" s="19"/>
      <c r="AD71" s="170"/>
      <c r="AE71" s="19"/>
      <c r="AF71" s="170"/>
      <c r="AG71" s="19"/>
      <c r="AH71" s="170"/>
      <c r="AI71" s="163"/>
      <c r="AJ71" s="19"/>
      <c r="AK71" s="157"/>
    </row>
    <row r="72" spans="1:38">
      <c r="A72" s="253" t="s">
        <v>11</v>
      </c>
      <c r="B72" s="254"/>
      <c r="C72" s="254"/>
      <c r="D72" s="254"/>
      <c r="E72" s="254"/>
      <c r="F72" s="254"/>
      <c r="G72" s="254"/>
      <c r="H72" s="255"/>
      <c r="I72" s="255"/>
      <c r="J72" s="255"/>
      <c r="K72" s="255"/>
      <c r="L72" s="256"/>
      <c r="M72" s="25">
        <f>SUM(M2:M71)</f>
        <v>11240.626397822447</v>
      </c>
      <c r="N72" s="25">
        <f>SUM(N2:N71)</f>
        <v>2836.0055099046212</v>
      </c>
      <c r="O72" s="25">
        <f t="shared" ref="O72:Q72" si="2">SUM(O2:O71)</f>
        <v>20112.360270726334</v>
      </c>
      <c r="P72" s="174">
        <f t="shared" si="2"/>
        <v>36782</v>
      </c>
      <c r="Q72" s="25">
        <f t="shared" si="2"/>
        <v>5951.43</v>
      </c>
      <c r="R72" s="174">
        <f t="shared" ref="R72:AI72" si="3">SUM(R2:R71)</f>
        <v>45475.6</v>
      </c>
      <c r="S72" s="25">
        <f t="shared" si="3"/>
        <v>624.27</v>
      </c>
      <c r="T72" s="25">
        <f t="shared" si="3"/>
        <v>2574.8579999999997</v>
      </c>
      <c r="U72" s="25">
        <f t="shared" si="3"/>
        <v>2.38</v>
      </c>
      <c r="V72" s="25">
        <f t="shared" si="3"/>
        <v>2.36</v>
      </c>
      <c r="W72" s="25">
        <f t="shared" si="3"/>
        <v>39.891049889948647</v>
      </c>
      <c r="X72" s="174">
        <f t="shared" si="3"/>
        <v>19724.39</v>
      </c>
      <c r="Y72" s="25">
        <f t="shared" si="3"/>
        <v>918.91609493176816</v>
      </c>
      <c r="Z72" s="174">
        <f t="shared" si="3"/>
        <v>7624.52</v>
      </c>
      <c r="AA72" s="25">
        <f t="shared" si="3"/>
        <v>405.83</v>
      </c>
      <c r="AB72" s="174">
        <f t="shared" si="3"/>
        <v>2899</v>
      </c>
      <c r="AC72" s="25">
        <f t="shared" si="3"/>
        <v>1880.0761946529717</v>
      </c>
      <c r="AD72" s="174">
        <f t="shared" si="3"/>
        <v>20756</v>
      </c>
      <c r="AE72" s="25">
        <f t="shared" si="3"/>
        <v>752.43000000000006</v>
      </c>
      <c r="AF72" s="174">
        <f t="shared" si="3"/>
        <v>2618.1</v>
      </c>
      <c r="AG72" s="25">
        <f t="shared" si="3"/>
        <v>19318.794674856937</v>
      </c>
      <c r="AH72" s="174">
        <f t="shared" si="3"/>
        <v>165750.77000000002</v>
      </c>
      <c r="AI72" s="165">
        <f t="shared" si="3"/>
        <v>168368.84</v>
      </c>
      <c r="AJ72" s="25"/>
    </row>
    <row r="74" spans="1:38">
      <c r="A74" s="251" t="s">
        <v>15</v>
      </c>
      <c r="B74" s="251"/>
      <c r="C74" s="251"/>
      <c r="D74" s="251"/>
      <c r="E74" s="251"/>
      <c r="F74" s="251"/>
      <c r="G74" s="251"/>
      <c r="H74" s="251"/>
      <c r="I74" s="251"/>
      <c r="J74" s="251"/>
      <c r="K74" s="27"/>
      <c r="L74" s="28"/>
      <c r="AG74" s="27"/>
    </row>
    <row r="75" spans="1:38">
      <c r="A75" s="252" t="s">
        <v>16</v>
      </c>
      <c r="B75" s="252"/>
      <c r="C75" s="252"/>
      <c r="D75" s="252"/>
      <c r="E75" s="252"/>
      <c r="F75" s="252"/>
      <c r="G75" s="252"/>
      <c r="H75" s="252"/>
      <c r="I75" s="252"/>
      <c r="J75" s="252"/>
      <c r="K75" s="28"/>
      <c r="L75" s="27"/>
      <c r="AG75" s="27"/>
    </row>
    <row r="76" spans="1:38">
      <c r="AG76" s="27"/>
    </row>
    <row r="77" spans="1:38">
      <c r="K77" s="29"/>
      <c r="L77" s="28"/>
      <c r="M77" s="28"/>
      <c r="AG77" s="27"/>
    </row>
    <row r="78" spans="1:38">
      <c r="L78" s="29"/>
      <c r="M78" s="28"/>
      <c r="N78" s="28"/>
      <c r="AG78" s="27"/>
    </row>
    <row r="79" spans="1:38">
      <c r="K79" s="29"/>
      <c r="L79" s="28"/>
      <c r="M79" s="28"/>
      <c r="AG79" s="27"/>
    </row>
    <row r="80" spans="1:38">
      <c r="A80" s="257" t="s">
        <v>21</v>
      </c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191"/>
      <c r="Q80" s="124"/>
      <c r="R80" s="175"/>
      <c r="S80" s="37"/>
      <c r="T80" s="37"/>
      <c r="U80" s="37"/>
      <c r="V80" s="37"/>
      <c r="W80" s="37"/>
      <c r="X80" s="175"/>
      <c r="Y80" s="37"/>
      <c r="Z80" s="175"/>
      <c r="AA80" s="37"/>
      <c r="AB80" s="175"/>
      <c r="AC80" s="37"/>
      <c r="AD80" s="175"/>
      <c r="AE80" s="37"/>
      <c r="AF80" s="175"/>
      <c r="AG80" s="27"/>
    </row>
    <row r="81" spans="1:36">
      <c r="A81" s="257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191"/>
      <c r="Q81" s="124"/>
      <c r="AG81" s="27"/>
    </row>
    <row r="82" spans="1:36">
      <c r="A82" s="249" t="s">
        <v>27</v>
      </c>
      <c r="B82" s="249"/>
      <c r="C82" s="249"/>
      <c r="D82" s="249"/>
      <c r="E82" s="151"/>
      <c r="F82" s="151"/>
      <c r="K82" s="29"/>
      <c r="L82" s="28"/>
      <c r="M82" s="28"/>
      <c r="AG82" s="27"/>
    </row>
    <row r="83" spans="1:36" ht="12.75" customHeight="1">
      <c r="A83" s="258" t="s">
        <v>33</v>
      </c>
      <c r="B83" s="258"/>
      <c r="C83" s="258"/>
      <c r="D83" s="258"/>
      <c r="E83" s="258"/>
      <c r="F83" s="258"/>
      <c r="G83" s="258"/>
      <c r="H83" s="258"/>
      <c r="I83" s="258"/>
      <c r="J83" s="258"/>
      <c r="K83" s="47"/>
      <c r="AG83" s="27"/>
      <c r="AJ83" s="34"/>
    </row>
    <row r="84" spans="1:36">
      <c r="AG84" s="27"/>
      <c r="AJ84" s="34"/>
    </row>
    <row r="85" spans="1:36">
      <c r="AG85" s="27"/>
      <c r="AJ85" s="34"/>
    </row>
    <row r="86" spans="1:36">
      <c r="AG86" s="27"/>
      <c r="AJ86" s="34"/>
    </row>
    <row r="87" spans="1:36">
      <c r="AG87" s="27"/>
      <c r="AJ87" s="34"/>
    </row>
    <row r="88" spans="1:36">
      <c r="AG88" s="27"/>
      <c r="AJ88" s="34"/>
    </row>
    <row r="89" spans="1:36">
      <c r="AG89" s="27"/>
      <c r="AJ89" s="34"/>
    </row>
    <row r="90" spans="1:36">
      <c r="AG90" s="27"/>
      <c r="AJ90" s="34"/>
    </row>
    <row r="91" spans="1:36">
      <c r="AG91" s="27"/>
      <c r="AJ91" s="34"/>
    </row>
    <row r="92" spans="1:36">
      <c r="AG92" s="27"/>
    </row>
    <row r="93" spans="1:36" ht="12.75" customHeight="1">
      <c r="D93" s="250" t="s">
        <v>13</v>
      </c>
      <c r="E93" s="250"/>
      <c r="F93" s="250"/>
      <c r="G93" s="250"/>
      <c r="H93" s="250"/>
      <c r="I93" s="250"/>
      <c r="J93" s="250"/>
      <c r="K93" s="250"/>
      <c r="L93" s="250"/>
      <c r="AJ93" s="27"/>
    </row>
    <row r="94" spans="1:36" ht="12.75" customHeight="1">
      <c r="D94" s="250"/>
      <c r="E94" s="250"/>
      <c r="F94" s="250"/>
      <c r="G94" s="250"/>
      <c r="H94" s="250"/>
      <c r="I94" s="250"/>
      <c r="J94" s="250"/>
      <c r="K94" s="250"/>
      <c r="L94" s="250"/>
    </row>
    <row r="95" spans="1:36" ht="12.75" customHeight="1">
      <c r="D95" s="250"/>
      <c r="E95" s="250"/>
      <c r="F95" s="250"/>
      <c r="G95" s="250"/>
      <c r="H95" s="250"/>
      <c r="I95" s="250"/>
      <c r="J95" s="250"/>
      <c r="K95" s="250"/>
      <c r="L95" s="250"/>
    </row>
    <row r="96" spans="1:36" ht="12.75" customHeight="1">
      <c r="D96" s="250"/>
      <c r="E96" s="250"/>
      <c r="F96" s="250"/>
      <c r="G96" s="250"/>
      <c r="H96" s="250"/>
      <c r="I96" s="250"/>
      <c r="J96" s="250"/>
      <c r="K96" s="250"/>
      <c r="L96" s="250"/>
    </row>
    <row r="97" spans="4:12" ht="12.75" customHeight="1">
      <c r="D97" s="250"/>
      <c r="E97" s="250"/>
      <c r="F97" s="250"/>
      <c r="G97" s="250"/>
      <c r="H97" s="250"/>
      <c r="I97" s="250"/>
      <c r="J97" s="250"/>
      <c r="K97" s="250"/>
      <c r="L97" s="250"/>
    </row>
    <row r="100" spans="4:12" ht="12.75" customHeight="1">
      <c r="D100" s="250" t="s">
        <v>14</v>
      </c>
      <c r="E100" s="250"/>
      <c r="F100" s="250"/>
      <c r="G100" s="250"/>
      <c r="H100" s="250"/>
      <c r="I100" s="250"/>
      <c r="J100" s="250"/>
      <c r="K100" s="250"/>
      <c r="L100" s="250"/>
    </row>
    <row r="101" spans="4:12" ht="12.75" customHeight="1">
      <c r="D101" s="250"/>
      <c r="E101" s="250"/>
      <c r="F101" s="250"/>
      <c r="G101" s="250"/>
      <c r="H101" s="250"/>
      <c r="I101" s="250"/>
      <c r="J101" s="250"/>
      <c r="K101" s="250"/>
      <c r="L101" s="250"/>
    </row>
    <row r="102" spans="4:12" ht="12.75" customHeight="1">
      <c r="D102" s="250"/>
      <c r="E102" s="250"/>
      <c r="F102" s="250"/>
      <c r="G102" s="250"/>
      <c r="H102" s="250"/>
      <c r="I102" s="250"/>
      <c r="J102" s="250"/>
      <c r="K102" s="250"/>
      <c r="L102" s="250"/>
    </row>
    <row r="103" spans="4:12" ht="12.75" customHeight="1">
      <c r="D103" s="250"/>
      <c r="E103" s="250"/>
      <c r="F103" s="250"/>
      <c r="G103" s="250"/>
      <c r="H103" s="250"/>
      <c r="I103" s="250"/>
      <c r="J103" s="250"/>
      <c r="K103" s="250"/>
      <c r="L103" s="250"/>
    </row>
    <row r="104" spans="4:12">
      <c r="D104" s="250"/>
      <c r="E104" s="250"/>
      <c r="F104" s="250"/>
      <c r="G104" s="250"/>
      <c r="H104" s="250"/>
      <c r="I104" s="250"/>
      <c r="J104" s="250"/>
      <c r="K104" s="250"/>
      <c r="L104" s="250"/>
    </row>
  </sheetData>
  <mergeCells count="56">
    <mergeCell ref="AK38:AK40"/>
    <mergeCell ref="A38:A40"/>
    <mergeCell ref="J38:J40"/>
    <mergeCell ref="K38:K40"/>
    <mergeCell ref="L38:L40"/>
    <mergeCell ref="AE38:AF40"/>
    <mergeCell ref="AK33:AK34"/>
    <mergeCell ref="AJ33:AJ34"/>
    <mergeCell ref="A33:A34"/>
    <mergeCell ref="J33:J34"/>
    <mergeCell ref="K33:K34"/>
    <mergeCell ref="L33:L34"/>
    <mergeCell ref="AE33:AF34"/>
    <mergeCell ref="A17:A19"/>
    <mergeCell ref="K17:K19"/>
    <mergeCell ref="AK27:AK29"/>
    <mergeCell ref="K4:K6"/>
    <mergeCell ref="L4:L6"/>
    <mergeCell ref="A4:A6"/>
    <mergeCell ref="AK4:AK6"/>
    <mergeCell ref="AK17:AK19"/>
    <mergeCell ref="L17:L19"/>
    <mergeCell ref="J17:J19"/>
    <mergeCell ref="AJ27:AJ29"/>
    <mergeCell ref="AE17:AF19"/>
    <mergeCell ref="AE23:AF23"/>
    <mergeCell ref="AE5:AF6"/>
    <mergeCell ref="AE27:AF29"/>
    <mergeCell ref="A72:L72"/>
    <mergeCell ref="A80:O81"/>
    <mergeCell ref="A83:J83"/>
    <mergeCell ref="A63:AI63"/>
    <mergeCell ref="A10:A13"/>
    <mergeCell ref="J10:J13"/>
    <mergeCell ref="K10:K13"/>
    <mergeCell ref="L10:L13"/>
    <mergeCell ref="B12:B13"/>
    <mergeCell ref="C12:C13"/>
    <mergeCell ref="D12:D13"/>
    <mergeCell ref="G12:G13"/>
    <mergeCell ref="N12:N13"/>
    <mergeCell ref="A27:A29"/>
    <mergeCell ref="L27:L29"/>
    <mergeCell ref="K27:K29"/>
    <mergeCell ref="A82:D82"/>
    <mergeCell ref="D100:L104"/>
    <mergeCell ref="A74:J74"/>
    <mergeCell ref="A75:J75"/>
    <mergeCell ref="D93:L97"/>
    <mergeCell ref="AJ44:AJ45"/>
    <mergeCell ref="AK44:AK45"/>
    <mergeCell ref="A44:A45"/>
    <mergeCell ref="J44:J45"/>
    <mergeCell ref="K44:K45"/>
    <mergeCell ref="L44:L45"/>
    <mergeCell ref="AE44:AF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2025-09-21T06:59:17Z</dcterms:modified>
</cp:coreProperties>
</file>