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5" sheetId="4" r:id="rId1"/>
  </sheets>
  <definedNames>
    <definedName name="_xlnm._FilterDatabase" localSheetId="0" hidden="1">'219γ5'!$F$1:$F$90</definedName>
  </definedNames>
  <calcPr calcId="125725"/>
</workbook>
</file>

<file path=xl/calcChain.xml><?xml version="1.0" encoding="utf-8"?>
<calcChain xmlns="http://schemas.openxmlformats.org/spreadsheetml/2006/main">
  <c r="Y61" i="4"/>
  <c r="Y60"/>
  <c r="Y59"/>
  <c r="Y58"/>
  <c r="Y57"/>
  <c r="Y56"/>
  <c r="Y55"/>
  <c r="Y54"/>
  <c r="Y53"/>
  <c r="Y52"/>
  <c r="Y51"/>
  <c r="Y50"/>
  <c r="Y49"/>
  <c r="Y48"/>
  <c r="Y47"/>
  <c r="Y46"/>
  <c r="Y45"/>
  <c r="Y44"/>
  <c r="Y43"/>
  <c r="Y42"/>
  <c r="Y41"/>
  <c r="Y40"/>
  <c r="Y39"/>
  <c r="Y38"/>
  <c r="Y37"/>
  <c r="Y36"/>
  <c r="Y35"/>
  <c r="Y34"/>
  <c r="Y33"/>
  <c r="Y32"/>
  <c r="Y31"/>
  <c r="Y30"/>
  <c r="Y29"/>
  <c r="Y28"/>
  <c r="Y27"/>
  <c r="Y26"/>
  <c r="Y25"/>
  <c r="Y24"/>
  <c r="Y23"/>
  <c r="Y22"/>
  <c r="Y21"/>
  <c r="Y20"/>
  <c r="Y19"/>
  <c r="Y18"/>
  <c r="Y17"/>
  <c r="Y16"/>
  <c r="Y15"/>
  <c r="Y14"/>
  <c r="Y13"/>
  <c r="Y12"/>
  <c r="Y11"/>
  <c r="Y10"/>
  <c r="Y9"/>
  <c r="Y8"/>
  <c r="Y7"/>
  <c r="Y6"/>
  <c r="Y5"/>
  <c r="Y3"/>
  <c r="Y4"/>
  <c r="AP65"/>
  <c r="AO65"/>
  <c r="AM65"/>
  <c r="AL65"/>
  <c r="AK65"/>
  <c r="AI65"/>
  <c r="AG65"/>
  <c r="AF65"/>
  <c r="AD65"/>
  <c r="AA51"/>
  <c r="Z51"/>
  <c r="AA48"/>
  <c r="Z48"/>
  <c r="O65" l="1"/>
  <c r="P65"/>
  <c r="Z50"/>
  <c r="Z52"/>
  <c r="Z53"/>
  <c r="Z54"/>
  <c r="Z55"/>
  <c r="Z56"/>
  <c r="Z57"/>
  <c r="Z58"/>
  <c r="Z59"/>
  <c r="Z60"/>
  <c r="Z61"/>
  <c r="Z22"/>
  <c r="Z23"/>
  <c r="Z24"/>
  <c r="Z25"/>
  <c r="Z26"/>
  <c r="Z27"/>
  <c r="Z28"/>
  <c r="Z29"/>
  <c r="Z30"/>
  <c r="Z31"/>
  <c r="Z32"/>
  <c r="Z33"/>
  <c r="Z34"/>
  <c r="Z35"/>
  <c r="Z36"/>
  <c r="Z37"/>
  <c r="Z38"/>
  <c r="Z39"/>
  <c r="Z40"/>
  <c r="Z41"/>
  <c r="Z42"/>
  <c r="Z43"/>
  <c r="Z44"/>
  <c r="Z45"/>
  <c r="Z46"/>
  <c r="Z47"/>
  <c r="Z49"/>
  <c r="Z4"/>
  <c r="Z5"/>
  <c r="Z6"/>
  <c r="Z7"/>
  <c r="Z8"/>
  <c r="Z9"/>
  <c r="Z10"/>
  <c r="Z11"/>
  <c r="Z12"/>
  <c r="Z13"/>
  <c r="Z14"/>
  <c r="Z15"/>
  <c r="Z16"/>
  <c r="Z17"/>
  <c r="Z18"/>
  <c r="Z19"/>
  <c r="Z20"/>
  <c r="Z21"/>
  <c r="Z3"/>
  <c r="I65"/>
  <c r="J65"/>
  <c r="AA6" l="1"/>
  <c r="K68" l="1"/>
  <c r="AA42"/>
  <c r="AA43"/>
  <c r="AA44"/>
  <c r="AA45"/>
  <c r="AA46"/>
  <c r="AA47"/>
  <c r="AA49"/>
  <c r="AA50"/>
  <c r="AA52"/>
  <c r="AA53"/>
  <c r="AA54"/>
  <c r="AA55"/>
  <c r="AA56"/>
  <c r="AA57"/>
  <c r="AA58"/>
  <c r="AA59"/>
  <c r="AA60"/>
  <c r="AA64" s="1"/>
  <c r="AA61"/>
  <c r="AA41" l="1"/>
  <c r="AA40"/>
  <c r="AA39"/>
  <c r="AA38"/>
  <c r="AA37"/>
  <c r="AA36"/>
  <c r="AA35"/>
  <c r="AA34"/>
  <c r="AA33"/>
  <c r="AA32"/>
  <c r="AA30"/>
  <c r="AA29"/>
  <c r="AA28"/>
  <c r="AA27"/>
  <c r="AA26"/>
  <c r="AA25"/>
  <c r="AA23"/>
  <c r="AA22"/>
  <c r="AA21"/>
  <c r="AA20"/>
  <c r="AA19"/>
  <c r="AA18"/>
  <c r="AA17"/>
  <c r="AA16"/>
  <c r="AA15"/>
  <c r="AA14"/>
  <c r="AA13"/>
  <c r="AA12"/>
  <c r="AA11"/>
  <c r="AA10"/>
  <c r="AA9"/>
  <c r="R8"/>
  <c r="AA8" s="1"/>
  <c r="AA5"/>
  <c r="AA3"/>
  <c r="R7"/>
  <c r="AA7" s="1"/>
  <c r="Q7"/>
  <c r="R4"/>
  <c r="Q4"/>
  <c r="L4"/>
  <c r="AA4" l="1"/>
  <c r="AA65" s="1"/>
  <c r="Z65"/>
  <c r="M65" l="1"/>
  <c r="N65"/>
  <c r="H65"/>
  <c r="S65"/>
  <c r="T65"/>
  <c r="U65"/>
  <c r="V65"/>
  <c r="Y65" l="1"/>
  <c r="G65"/>
  <c r="K65"/>
  <c r="L65"/>
  <c r="Q65"/>
  <c r="R65"/>
</calcChain>
</file>

<file path=xl/sharedStrings.xml><?xml version="1.0" encoding="utf-8"?>
<sst xmlns="http://schemas.openxmlformats.org/spreadsheetml/2006/main" count="433" uniqueCount="161">
  <si>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</si>
  <si>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</si>
  <si>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</si>
  <si>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</si>
  <si>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</si>
  <si>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</si>
  <si>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</si>
  <si>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>νομικά ΥΠΟΛΟΓΟΣ είναι ο πωλητής , καθώς αυτός καρπώθηκε , κατά το ενδιάμεσο διάστημα , τα χρήματα , ΑΛΛΑ ουσιαστικά είναι ο αγοραστής , ΚΑΘΩΣ η ΑΓΑΠΕ , αυτόν στόχευε να διευκολύνει , επειδή έβγαινε περισσότερος φόρος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</si>
  <si>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</si>
  <si>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</si>
  <si>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</si>
  <si>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</si>
  <si>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</si>
  <si>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</si>
  <si>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ΛΙΜΕΝΑΣ</t>
  </si>
  <si>
    <t>ΠΑΝΑΓΙΑ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</si>
  <si>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</si>
  <si>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</si>
  <si>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</si>
  <si>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</si>
  <si>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</si>
  <si>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</si>
  <si>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</si>
  <si>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ΜΗ χρεωθέντες πόροι κ-15-17 &amp; κ-18 &amp; ΤΑΣ στο συμβόλαιο</t>
  </si>
  <si>
    <t>ποσό-2</t>
  </si>
  <si>
    <t>219-6</t>
  </si>
  <si>
    <t>κληρονομιάς ΑΠΟΔΟΧΗ</t>
  </si>
  <si>
    <t>ΜΑΡΙΕΣ</t>
  </si>
  <si>
    <t>προσύμφωνο ποσοστών &amp; εργολαβικό</t>
  </si>
  <si>
    <t>Daw Phillipa ΠΡΟΣ μυρωνηςΑποστολος</t>
  </si>
  <si>
    <t xml:space="preserve">χαντάνηΙωάννα &amp; χΜιχαήλ  ΠΡΟΣ μυρώνηςΑπόστολος </t>
  </si>
  <si>
    <t>219-7.1</t>
  </si>
  <si>
    <t>το 2020</t>
  </si>
  <si>
    <t>219-12</t>
  </si>
  <si>
    <t>ακύρωση 4.476 αγοράς</t>
  </si>
  <si>
    <t>κονταρινηςΒασίλειος &amp; κΆννα ΠΡΟΣ καραγιαννηΕυαγγελια</t>
  </si>
  <si>
    <t>Θεσσαλονίκη ( εκ Τρικάλων )</t>
  </si>
  <si>
    <t>219-13</t>
  </si>
  <si>
    <t xml:space="preserve">σβαμπ ΠΡΟΣ μουτζούρης </t>
  </si>
  <si>
    <t>ΜΗ χρεωθέντες πόροι κ-15-17 &amp; κ-18 &amp; ΤΑΣ στο συμβόλαιο 6.479-16/11/2006</t>
  </si>
  <si>
    <t>;;;???</t>
  </si>
  <si>
    <t>219-16</t>
  </si>
  <si>
    <t>219-17</t>
  </si>
  <si>
    <t>ποσό-3</t>
  </si>
  <si>
    <t>219-21</t>
  </si>
  <si>
    <t>πασχαληςΒασιλειος</t>
  </si>
  <si>
    <t>αγορά</t>
  </si>
  <si>
    <t>ΠΟΤΑΜΙΑ</t>
  </si>
  <si>
    <t>219-51</t>
  </si>
  <si>
    <t>6.883  …ΠΑΥΣΗ</t>
  </si>
  <si>
    <t>ραλιτσας ιωαννης ΠΡΟΣ ρΔημητριος</t>
  </si>
  <si>
    <t>ΛΙΜΕΝΑΡΙΑ</t>
  </si>
  <si>
    <t>δωρεά χρημάτων σε περιοδικές παροχές</t>
  </si>
  <si>
    <t>ΜΗ χρεωθέντες πόροι κ-15-17 &amp; κ-18 &amp; ΤΑΣ στο συμβόλαιο 6.883-26/04/2007</t>
  </si>
  <si>
    <t>κ-15-18 &amp; ΤΑΣ σε ΟΡΟΥΣ 2007</t>
  </si>
  <si>
    <t>219-54</t>
  </si>
  <si>
    <t>μερεσηςΕλ &amp; ζαμπεκοςΠαν   ΠΡΟΣ   μυρωνηςΑποστολος</t>
  </si>
  <si>
    <t>219-55</t>
  </si>
  <si>
    <t>σΜπομπρουδηΕλενη ΠΡΟΣ σαλταρηςΓεωργιος &amp; σΙωαννης &amp; σΤριχαΜαρια</t>
  </si>
  <si>
    <t>219-57</t>
  </si>
  <si>
    <t>λαζαριδηςΤριανταφυλλος</t>
  </si>
  <si>
    <t>ΠΡΙΝΟΣ</t>
  </si>
  <si>
    <t>219-73</t>
  </si>
  <si>
    <t>ΘΕΟΛΟΓΟΣ</t>
  </si>
  <si>
    <t>πέτκος [αριστειδης &amp; χαραλαμπος</t>
  </si>
  <si>
    <t>219-77</t>
  </si>
  <si>
    <t>κάθετος ΣΥΣΤΑΣΗ</t>
  </si>
  <si>
    <t>πεθερός = γιωργουΚωνσταντινος</t>
  </si>
  <si>
    <t>219-104</t>
  </si>
  <si>
    <t>219-105</t>
  </si>
  <si>
    <t>καρλα-μπιρζαμανηΜαρια</t>
  </si>
  <si>
    <t>καρλα-σοφιαΕλενη</t>
  </si>
  <si>
    <t>;;;??? [+ 2πολλαπλές</t>
  </si>
  <si>
    <t>;;;??? [+ 5 πολλαπλές</t>
  </si>
  <si>
    <t>;;;??? [+ 2 πολλαπλές</t>
  </si>
  <si>
    <t>;;;??? [+ 3 πολλαπλές</t>
  </si>
  <si>
    <t>;;;??? [+ 1 πολλαπλή</t>
  </si>
  <si>
    <t>;;;??? [+ 8 πολλαπλές</t>
  </si>
  <si>
    <t>219-108</t>
  </si>
  <si>
    <t>;;;;??? [+ 2 πολλαπλές</t>
  </si>
  <si>
    <t>κυριωτου-ΛαμπρινιδουΑναστασια</t>
  </si>
  <si>
    <t>219-113</t>
  </si>
  <si>
    <t>ΡΑΧΩΝΙ</t>
  </si>
  <si>
    <t>;;;;??? [+ 3 πολλαπλές</t>
  </si>
  <si>
    <t>219-117</t>
  </si>
  <si>
    <t>διανομή</t>
  </si>
  <si>
    <t>219-122</t>
  </si>
  <si>
    <t>219-155</t>
  </si>
  <si>
    <t>219-158</t>
  </si>
  <si>
    <t>βουλγαροπουλοςΧαριλαος &amp; βΠετρος</t>
  </si>
  <si>
    <t>219-160</t>
  </si>
  <si>
    <t>219-163</t>
  </si>
  <si>
    <t>219-164</t>
  </si>
  <si>
    <t>219-166</t>
  </si>
  <si>
    <t>ΚΑΛΗΡΑΧΗ</t>
  </si>
  <si>
    <t>219-167</t>
  </si>
  <si>
    <t>219-169</t>
  </si>
  <si>
    <t>219-170κ</t>
  </si>
  <si>
    <t>ακινήτων ΑΝΤΑΛΑΓΗ</t>
  </si>
  <si>
    <t>μαδεμληςΝικολαος</t>
  </si>
  <si>
    <t>;;;;??? [+ 1 πολλαπλή</t>
  </si>
  <si>
    <t>219-175</t>
  </si>
  <si>
    <t>μαλιατοςΝικολαος</t>
  </si>
  <si>
    <t>πληρώθηκαν</t>
  </si>
  <si>
    <t>έρχονται</t>
  </si>
  <si>
    <t>κ-15 ελέγχου ΤΑΝ ΠΛΗΡΩΜΕΝΑ</t>
  </si>
  <si>
    <t>κ-15 επερχόμενου ελέγχου ΤΑΝ</t>
  </si>
  <si>
    <t>συν (+) διαφυγόντες κ-15 βάσει  zηλ</t>
  </si>
  <si>
    <t>κ-18 ελέγχου ΤΑΝ ΠΛΗΡΩΜΕΝΑ</t>
  </si>
  <si>
    <t>διαφυγόντα ΤΑΝ-κ-18 &amp; ΤΑΣ επερχόμενων ελέγχων</t>
  </si>
  <si>
    <t>συν (+) διαφυγόντα ΤΑΝ-κ-18 &amp; ΤΑΣ &amp; χαρτ ΒΑΣΕΙ zηλ</t>
  </si>
  <si>
    <t>ίσως ΔΕΝ έρθουν</t>
  </si>
  <si>
    <t>13.087κύρου [+ 1 πολλαπλή</t>
  </si>
  <si>
    <t>καραγιαννηςΠαναγιωτης  …ΠΡΟΣ… κΠαναγιωτης &amp; κΑνδρεας &amp; κ-χριστοδουλακηΕυαγγελια &amp; κΓεωργιος &amp; κ-μαλανδρηΣουλα</t>
  </si>
  <si>
    <t>φιλιππιδης [χαράλαμπος &amp; γεωργιος</t>
  </si>
  <si>
    <t>κ-παπαμακαριουΜαρια &amp; κΑγγελος [Β-Β] &amp; κΙωαννης[Β-Β] &amp; κΣτυλιανος[Β-Μ] …ΑΠΟ… καλουδηςΒασιλειος[Α-Α]</t>
  </si>
  <si>
    <t>κΑγγελος[Α-Σ] &amp; κΕυθυμιος[Α-Σ] &amp; κΓεωργιος[Α-Σ]  …ΑΠΟ… κΣταυρος[Α-Α]</t>
  </si>
  <si>
    <t>κΣτυλιανος[Β-Μ] &amp; μηλιδου-βαλσαμαΣουζανα …ΑΠΟ… κ-βαλσαμαΜαρια</t>
  </si>
  <si>
    <t>κ-καλασιδουΕλενη …ΑΠΟ… κΣταυρος[Α-Α]</t>
  </si>
  <si>
    <t>κ-μαρωνιτουΕλενη &amp; κ-μπουλιωνηΚαλιοπη …ΑΠΟ… κΣταυρος[Α-Α]</t>
  </si>
  <si>
    <t>κΕυθυμιος[Α-Σ] &amp; κΑγγελος[Α-Σ] &amp; κΓεωργιος[Α-Σ] &amp; κ-λαιουΣτρατονικη …ΑΠΟ… κΑναστασιος[Α-Α]</t>
  </si>
  <si>
    <t>κΕυθυμιος[Α-Σ]  &amp; κΑγγελος[Α-Σ] &amp; κΓεωργιος[Α-Σ] &amp; κ-λαιουΣτρατονικη …ΑΠΟ… κΑναστασιος[Α-Α]</t>
  </si>
  <si>
    <t>μηλιδου-βαλσαμαΣουσανα …ΑΠΟ… κ-βαλσαμαΜαρια[Α-Α]</t>
  </si>
  <si>
    <t>κΣτυλιανος[Β-Μ] &amp; κ-παπαμακαριουΜαρια &amp; κΑγγελος [Β-Β] &amp; κΙωαννης[Β-Β] …ΑΠΟ… καλουδηςΒασιλειος[Α-Α]</t>
  </si>
  <si>
    <t>κΑγγελος [Β-Β] &amp; κΙωαννης[Β-Β] &amp; κΣτυλιανος[Β-Μ] &amp; κ-παπαμακαριουΜαρια …ΑΠΟ… καλουδηςΒασιλειος[Α-Α]</t>
  </si>
  <si>
    <t>κΑγγελος[Α-Σ] &amp; κΕυθυμιος[Α-Σ] &amp; κΓεωργιος[Α-Σ] &amp; κ-λαιουΣτρατονικη …ΑΠΟ… κΑναστασιος[Α-Α]</t>
  </si>
  <si>
    <t>κΑγγελος [Β-Β] &amp;  κΙωαννης[Β-Β] &amp; κΣτυλιανος[Β-Μ] &amp; κ-παπαμακαριουΜαρια …ΑΠΟ… καλουδηςΒασιλειος[Α-Α]</t>
  </si>
  <si>
    <t>οικονομιδου-γριντζουΦραγκουλα    ΠΡΟΣ   γουταςΔημητριος</t>
  </si>
  <si>
    <t>κατρατζηςΣταυρος    ΠΡΟΣ   γουταςΔημητριος</t>
  </si>
  <si>
    <t>γουταςΔημητριος &amp; θυγατέρα &amp; 2 υιοί</t>
  </si>
  <si>
    <t>γΣταματιος …ΠΡΟΣ… γΑρσενιουΑννα &amp; γιωργουΜαριολιδηΜαρια &amp; 219-77συζυγος</t>
  </si>
  <si>
    <t>κΓεωργιος  … ΑΠΌ… κυδωνηςΙωαννης</t>
  </si>
  <si>
    <t>καρλα-μπιρζαμανηΜαρια &amp; καρλα-μπιρζαμανηΣ</t>
  </si>
  <si>
    <t>μαλακογιαννηςΑθανασιος &amp; μ-νικολουδηΜαρια &amp; 219-113 = μΔημητριος …ΑΠΟ…  μΛαζαρος</t>
  </si>
  <si>
    <t>ψουχλοςΙωαννης …ΑΠΌ… πατήρ</t>
  </si>
  <si>
    <t>ψουχλοςΙωαννης &amp; ψ-παπαγαβριηλΕλενη</t>
  </si>
  <si>
    <t>τριανταφυλλιδουΗρω[Ν-Γ] &amp; τρΙωαννης[Ν-Γ]</t>
  </si>
  <si>
    <t>τσαμηςΙωαννης &amp; τΑναστασια &amp; τΑργυρη …ΑΠΟ… τ-μΑγαθη</t>
  </si>
  <si>
    <t>αγγελου-σαλονικαΛασκαρινα &amp; α-καμπμαιερΑριαδνη …ΑΠΟ… αΝικολαος</t>
  </si>
  <si>
    <t>σαρ-βαρουτηΕυθυμια[Ι-Μ] &amp; β-δημητρεληΒενετια[Ι-Μ] &amp; βΝικολαος[Ι-Μ] …ΑΠΟ…  βαρουτηςΙ</t>
  </si>
  <si>
    <t>λιολιοςΕμμανουηλ &amp; καραντολα-λΕυαγγελια &amp; τζελεπη-λΧρυσουλα …ΑΠΟ… πατήρ</t>
  </si>
  <si>
    <t>λουβουλιναςΑναστασιος &amp; λΚωνσταντινος &amp; λΤριανταφυλλος …ΑΠΟ…  μήτηρ</t>
  </si>
  <si>
    <t>παπακυριακούΗρακλης ….ΑΠΟ … μήτηρ</t>
  </si>
  <si>
    <t>φωκαςΦιλημων &amp; φ-τζεναληΘωμαη &amp; φ-μαντζουρηΕλενη &amp; φΓεωργιος &amp; φΤουμπαρηΑθανασια …ΑΠΟ…  φΔημητριος</t>
  </si>
  <si>
    <t>μαλιουρηςΚωνσταντινος [Θ-Α] &amp; μ-κατσωνηΑργυρη [μήτηρ] …ΑΠΟ… πατήρ</t>
  </si>
  <si>
    <t>καθεστώς πληρωμής από ΑΓΑΠΕ</t>
  </si>
  <si>
    <t>κ-15-17</t>
  </si>
  <si>
    <t>έτη/μήνες εξόφλησης</t>
  </si>
  <si>
    <t>ζημία</t>
  </si>
  <si>
    <t>μεΖΗΛπ.χ.-1</t>
  </si>
  <si>
    <t>μεταγραφή</t>
  </si>
  <si>
    <t>ΤΟΓΚΑ</t>
  </si>
  <si>
    <t>7έτη &amp; 11μήνες</t>
  </si>
  <si>
    <t>δενΕΧΩ</t>
  </si>
  <si>
    <t>26έτη</t>
  </si>
  <si>
    <t>2μήνες</t>
  </si>
  <si>
    <t>βουλγαροπουλου-πετριδηΦωτεινη &amp; καμπουρακηςΓεωργιος &amp; κΜαρια</t>
  </si>
  <si>
    <t>αγγελου-σαλονικαΛασκαρινα</t>
  </si>
  <si>
    <t>31-9-26</t>
  </si>
  <si>
    <t>;;;??? [  + 1 πολλαπλή</t>
  </si>
  <si>
    <t>παππούς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</si>
</sst>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6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2"/>
      <color rgb="FF0070C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</fonts>
  <fills count="12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255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1" xfId="0" applyFont="1" applyFill="1" applyBorder="1" applyAlignment="1">
      <alignment horizontal="left" wrapText="1"/>
    </xf>
    <xf numFmtId="43" fontId="9" fillId="0" borderId="1" xfId="1" applyFont="1" applyFill="1" applyBorder="1"/>
    <xf numFmtId="164" fontId="10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center"/>
    </xf>
    <xf numFmtId="43" fontId="5" fillId="0" borderId="1" xfId="1" applyFont="1" applyBorder="1"/>
    <xf numFmtId="164" fontId="9" fillId="0" borderId="0" xfId="1" applyNumberFormat="1" applyFont="1"/>
    <xf numFmtId="43" fontId="9" fillId="0" borderId="0" xfId="1" applyFont="1"/>
    <xf numFmtId="43" fontId="9" fillId="0" borderId="0" xfId="0" applyNumberFormat="1" applyFont="1"/>
    <xf numFmtId="14" fontId="10" fillId="0" borderId="1" xfId="0" applyNumberFormat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43" fontId="9" fillId="0" borderId="0" xfId="1" applyFont="1" applyFill="1" applyBorder="1" applyAlignment="1">
      <alignment horizontal="center"/>
    </xf>
    <xf numFmtId="43" fontId="9" fillId="0" borderId="0" xfId="1" applyFont="1" applyFill="1" applyBorder="1"/>
    <xf numFmtId="0" fontId="9" fillId="0" borderId="0" xfId="0" applyFont="1" applyFill="1" applyBorder="1"/>
    <xf numFmtId="0" fontId="11" fillId="0" borderId="0" xfId="0" applyFont="1" applyAlignment="1">
      <alignment horizontal="center"/>
    </xf>
    <xf numFmtId="164" fontId="9" fillId="0" borderId="1" xfId="1" applyNumberFormat="1" applyFont="1" applyFill="1" applyBorder="1"/>
    <xf numFmtId="164" fontId="9" fillId="0" borderId="0" xfId="1" applyNumberFormat="1" applyFont="1" applyFill="1" applyBorder="1"/>
    <xf numFmtId="164" fontId="5" fillId="0" borderId="1" xfId="1" applyNumberFormat="1" applyFont="1" applyBorder="1"/>
    <xf numFmtId="164" fontId="9" fillId="0" borderId="1" xfId="1" applyNumberFormat="1" applyFont="1" applyFill="1" applyBorder="1" applyAlignment="1">
      <alignment horizontal="center"/>
    </xf>
    <xf numFmtId="43" fontId="9" fillId="6" borderId="1" xfId="1" applyFont="1" applyFill="1" applyBorder="1"/>
    <xf numFmtId="14" fontId="12" fillId="0" borderId="0" xfId="1" applyNumberFormat="1" applyFont="1" applyFill="1" applyBorder="1"/>
    <xf numFmtId="0" fontId="8" fillId="0" borderId="4" xfId="0" applyFont="1" applyBorder="1" applyAlignment="1">
      <alignment horizontal="center"/>
    </xf>
    <xf numFmtId="164" fontId="9" fillId="0" borderId="7" xfId="0" applyNumberFormat="1" applyFont="1" applyFill="1" applyBorder="1"/>
    <xf numFmtId="0" fontId="3" fillId="0" borderId="7" xfId="0" applyFont="1" applyFill="1" applyBorder="1"/>
    <xf numFmtId="164" fontId="10" fillId="0" borderId="7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43" fontId="9" fillId="0" borderId="7" xfId="1" applyFont="1" applyFill="1" applyBorder="1" applyAlignment="1">
      <alignment horizontal="center"/>
    </xf>
    <xf numFmtId="164" fontId="9" fillId="0" borderId="7" xfId="1" applyNumberFormat="1" applyFont="1" applyFill="1" applyBorder="1"/>
    <xf numFmtId="43" fontId="9" fillId="0" borderId="7" xfId="1" applyFont="1" applyFill="1" applyBorder="1"/>
    <xf numFmtId="43" fontId="9" fillId="6" borderId="7" xfId="1" applyFont="1" applyFill="1" applyBorder="1"/>
    <xf numFmtId="0" fontId="15" fillId="0" borderId="0" xfId="0" applyFont="1"/>
    <xf numFmtId="164" fontId="9" fillId="0" borderId="7" xfId="1" applyNumberFormat="1" applyFont="1" applyFill="1" applyBorder="1" applyAlignment="1">
      <alignment horizontal="center"/>
    </xf>
    <xf numFmtId="164" fontId="10" fillId="4" borderId="7" xfId="1" applyNumberFormat="1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left" wrapText="1"/>
    </xf>
    <xf numFmtId="164" fontId="10" fillId="4" borderId="4" xfId="1" applyNumberFormat="1" applyFont="1" applyFill="1" applyBorder="1" applyAlignment="1">
      <alignment horizontal="center" vertical="center"/>
    </xf>
    <xf numFmtId="164" fontId="10" fillId="0" borderId="4" xfId="1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left" wrapText="1"/>
    </xf>
    <xf numFmtId="43" fontId="9" fillId="0" borderId="4" xfId="1" applyFont="1" applyFill="1" applyBorder="1" applyAlignment="1">
      <alignment horizontal="center"/>
    </xf>
    <xf numFmtId="164" fontId="9" fillId="0" borderId="4" xfId="1" applyNumberFormat="1" applyFont="1" applyFill="1" applyBorder="1"/>
    <xf numFmtId="43" fontId="9" fillId="0" borderId="4" xfId="1" applyFont="1" applyFill="1" applyBorder="1"/>
    <xf numFmtId="43" fontId="9" fillId="6" borderId="4" xfId="1" applyFont="1" applyFill="1" applyBorder="1"/>
    <xf numFmtId="164" fontId="9" fillId="0" borderId="4" xfId="0" applyNumberFormat="1" applyFont="1" applyFill="1" applyBorder="1"/>
    <xf numFmtId="0" fontId="3" fillId="0" borderId="4" xfId="0" applyFont="1" applyFill="1" applyBorder="1"/>
    <xf numFmtId="164" fontId="10" fillId="7" borderId="7" xfId="1" applyNumberFormat="1" applyFont="1" applyFill="1" applyBorder="1" applyAlignment="1">
      <alignment horizontal="center" vertical="center"/>
    </xf>
    <xf numFmtId="164" fontId="10" fillId="7" borderId="1" xfId="1" applyNumberFormat="1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left" wrapText="1"/>
    </xf>
    <xf numFmtId="0" fontId="9" fillId="7" borderId="1" xfId="0" applyFont="1" applyFill="1" applyBorder="1" applyAlignment="1">
      <alignment horizontal="left" wrapText="1"/>
    </xf>
    <xf numFmtId="0" fontId="9" fillId="0" borderId="7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wrapText="1"/>
    </xf>
    <xf numFmtId="164" fontId="10" fillId="7" borderId="4" xfId="1" applyNumberFormat="1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left" wrapText="1"/>
    </xf>
    <xf numFmtId="164" fontId="9" fillId="0" borderId="2" xfId="1" applyNumberFormat="1" applyFont="1" applyFill="1" applyBorder="1"/>
    <xf numFmtId="14" fontId="12" fillId="0" borderId="1" xfId="1" applyNumberFormat="1" applyFont="1" applyFill="1" applyBorder="1" applyAlignment="1"/>
    <xf numFmtId="164" fontId="9" fillId="0" borderId="11" xfId="1" applyNumberFormat="1" applyFont="1" applyFill="1" applyBorder="1"/>
    <xf numFmtId="164" fontId="9" fillId="0" borderId="4" xfId="1" applyNumberFormat="1" applyFont="1" applyFill="1" applyBorder="1" applyAlignment="1">
      <alignment horizontal="center"/>
    </xf>
    <xf numFmtId="164" fontId="9" fillId="0" borderId="12" xfId="1" applyNumberFormat="1" applyFont="1" applyFill="1" applyBorder="1"/>
    <xf numFmtId="164" fontId="10" fillId="0" borderId="13" xfId="1" applyNumberFormat="1" applyFont="1" applyFill="1" applyBorder="1" applyAlignment="1">
      <alignment horizontal="center" vertical="center"/>
    </xf>
    <xf numFmtId="14" fontId="10" fillId="0" borderId="13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left" wrapText="1"/>
    </xf>
    <xf numFmtId="164" fontId="9" fillId="0" borderId="13" xfId="1" applyNumberFormat="1" applyFont="1" applyFill="1" applyBorder="1" applyAlignment="1">
      <alignment horizontal="center"/>
    </xf>
    <xf numFmtId="43" fontId="9" fillId="0" borderId="13" xfId="1" applyFont="1" applyFill="1" applyBorder="1" applyAlignment="1">
      <alignment horizontal="center"/>
    </xf>
    <xf numFmtId="164" fontId="9" fillId="0" borderId="13" xfId="1" applyNumberFormat="1" applyFont="1" applyFill="1" applyBorder="1"/>
    <xf numFmtId="43" fontId="9" fillId="0" borderId="13" xfId="1" applyFont="1" applyFill="1" applyBorder="1"/>
    <xf numFmtId="43" fontId="9" fillId="6" borderId="13" xfId="1" applyFont="1" applyFill="1" applyBorder="1"/>
    <xf numFmtId="164" fontId="9" fillId="0" borderId="14" xfId="1" applyNumberFormat="1" applyFont="1" applyFill="1" applyBorder="1"/>
    <xf numFmtId="14" fontId="12" fillId="0" borderId="13" xfId="1" applyNumberFormat="1" applyFont="1" applyFill="1" applyBorder="1" applyAlignment="1"/>
    <xf numFmtId="164" fontId="9" fillId="0" borderId="13" xfId="0" applyNumberFormat="1" applyFont="1" applyFill="1" applyBorder="1"/>
    <xf numFmtId="0" fontId="3" fillId="0" borderId="13" xfId="0" applyFont="1" applyFill="1" applyBorder="1"/>
    <xf numFmtId="164" fontId="9" fillId="0" borderId="1" xfId="0" applyNumberFormat="1" applyFont="1" applyFill="1" applyBorder="1"/>
    <xf numFmtId="14" fontId="12" fillId="0" borderId="7" xfId="1" applyNumberFormat="1" applyFont="1" applyFill="1" applyBorder="1" applyAlignment="1"/>
    <xf numFmtId="43" fontId="9" fillId="9" borderId="1" xfId="1" applyFont="1" applyFill="1" applyBorder="1" applyAlignment="1">
      <alignment horizontal="center"/>
    </xf>
    <xf numFmtId="43" fontId="9" fillId="9" borderId="1" xfId="1" applyFont="1" applyFill="1" applyBorder="1"/>
    <xf numFmtId="0" fontId="8" fillId="9" borderId="4" xfId="0" applyFont="1" applyFill="1" applyBorder="1" applyAlignment="1">
      <alignment horizontal="center"/>
    </xf>
    <xf numFmtId="164" fontId="9" fillId="9" borderId="1" xfId="0" applyNumberFormat="1" applyFont="1" applyFill="1" applyBorder="1"/>
    <xf numFmtId="14" fontId="12" fillId="4" borderId="4" xfId="1" applyNumberFormat="1" applyFont="1" applyFill="1" applyBorder="1" applyAlignment="1"/>
    <xf numFmtId="14" fontId="12" fillId="7" borderId="7" xfId="1" applyNumberFormat="1" applyFont="1" applyFill="1" applyBorder="1" applyAlignment="1"/>
    <xf numFmtId="14" fontId="12" fillId="7" borderId="4" xfId="1" applyNumberFormat="1" applyFont="1" applyFill="1" applyBorder="1" applyAlignment="1"/>
    <xf numFmtId="43" fontId="9" fillId="9" borderId="7" xfId="1" applyFont="1" applyFill="1" applyBorder="1" applyAlignment="1">
      <alignment horizontal="center"/>
    </xf>
    <xf numFmtId="43" fontId="9" fillId="9" borderId="7" xfId="1" applyFont="1" applyFill="1" applyBorder="1"/>
    <xf numFmtId="164" fontId="9" fillId="8" borderId="4" xfId="1" applyNumberFormat="1" applyFont="1" applyFill="1" applyBorder="1" applyAlignment="1">
      <alignment horizontal="center"/>
    </xf>
    <xf numFmtId="43" fontId="9" fillId="9" borderId="13" xfId="1" applyFont="1" applyFill="1" applyBorder="1" applyAlignment="1">
      <alignment horizontal="center"/>
    </xf>
    <xf numFmtId="43" fontId="9" fillId="9" borderId="13" xfId="1" applyFont="1" applyFill="1" applyBorder="1"/>
    <xf numFmtId="164" fontId="9" fillId="9" borderId="13" xfId="0" applyNumberFormat="1" applyFont="1" applyFill="1" applyBorder="1"/>
    <xf numFmtId="164" fontId="9" fillId="3" borderId="2" xfId="1" applyNumberFormat="1" applyFont="1" applyFill="1" applyBorder="1" applyAlignment="1">
      <alignment horizontal="center"/>
    </xf>
    <xf numFmtId="164" fontId="9" fillId="3" borderId="4" xfId="1" applyNumberFormat="1" applyFont="1" applyFill="1" applyBorder="1" applyAlignment="1">
      <alignment horizontal="center"/>
    </xf>
    <xf numFmtId="164" fontId="9" fillId="3" borderId="13" xfId="1" applyNumberFormat="1" applyFont="1" applyFill="1" applyBorder="1" applyAlignment="1">
      <alignment horizontal="center"/>
    </xf>
    <xf numFmtId="164" fontId="10" fillId="4" borderId="1" xfId="1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wrapText="1"/>
    </xf>
    <xf numFmtId="164" fontId="9" fillId="9" borderId="4" xfId="0" applyNumberFormat="1" applyFont="1" applyFill="1" applyBorder="1"/>
    <xf numFmtId="164" fontId="5" fillId="10" borderId="1" xfId="1" applyNumberFormat="1" applyFont="1" applyFill="1" applyBorder="1"/>
    <xf numFmtId="164" fontId="5" fillId="9" borderId="1" xfId="1" applyNumberFormat="1" applyFont="1" applyFill="1" applyBorder="1"/>
    <xf numFmtId="43" fontId="9" fillId="9" borderId="4" xfId="1" applyFont="1" applyFill="1" applyBorder="1" applyAlignment="1">
      <alignment horizontal="center"/>
    </xf>
    <xf numFmtId="43" fontId="9" fillId="9" borderId="4" xfId="1" applyFont="1" applyFill="1" applyBorder="1"/>
    <xf numFmtId="164" fontId="9" fillId="9" borderId="7" xfId="0" applyNumberFormat="1" applyFont="1" applyFill="1" applyBorder="1"/>
    <xf numFmtId="43" fontId="9" fillId="10" borderId="13" xfId="1" applyFont="1" applyFill="1" applyBorder="1" applyAlignment="1">
      <alignment horizontal="center"/>
    </xf>
    <xf numFmtId="43" fontId="9" fillId="10" borderId="13" xfId="1" applyFont="1" applyFill="1" applyBorder="1"/>
    <xf numFmtId="164" fontId="9" fillId="10" borderId="13" xfId="0" applyNumberFormat="1" applyFont="1" applyFill="1" applyBorder="1"/>
    <xf numFmtId="0" fontId="3" fillId="0" borderId="0" xfId="0" applyFont="1" applyFill="1" applyBorder="1"/>
    <xf numFmtId="43" fontId="9" fillId="6" borderId="1" xfId="1" applyFont="1" applyFill="1" applyBorder="1" applyAlignment="1">
      <alignment horizontal="center"/>
    </xf>
    <xf numFmtId="164" fontId="9" fillId="6" borderId="1" xfId="1" applyNumberFormat="1" applyFont="1" applyFill="1" applyBorder="1" applyAlignment="1">
      <alignment horizontal="center"/>
    </xf>
    <xf numFmtId="43" fontId="9" fillId="6" borderId="4" xfId="1" applyFont="1" applyFill="1" applyBorder="1" applyAlignment="1">
      <alignment horizontal="center"/>
    </xf>
    <xf numFmtId="164" fontId="9" fillId="6" borderId="4" xfId="1" applyNumberFormat="1" applyFont="1" applyFill="1" applyBorder="1" applyAlignment="1">
      <alignment horizontal="center"/>
    </xf>
    <xf numFmtId="43" fontId="9" fillId="10" borderId="7" xfId="1" applyFont="1" applyFill="1" applyBorder="1" applyAlignment="1">
      <alignment horizontal="center"/>
    </xf>
    <xf numFmtId="43" fontId="9" fillId="10" borderId="7" xfId="1" applyFont="1" applyFill="1" applyBorder="1"/>
    <xf numFmtId="43" fontId="9" fillId="10" borderId="4" xfId="1" applyFont="1" applyFill="1" applyBorder="1" applyAlignment="1">
      <alignment horizontal="center"/>
    </xf>
    <xf numFmtId="43" fontId="9" fillId="10" borderId="4" xfId="1" applyFont="1" applyFill="1" applyBorder="1"/>
    <xf numFmtId="164" fontId="9" fillId="10" borderId="7" xfId="0" applyNumberFormat="1" applyFont="1" applyFill="1" applyBorder="1"/>
    <xf numFmtId="164" fontId="9" fillId="0" borderId="10" xfId="0" applyNumberFormat="1" applyFont="1" applyFill="1" applyBorder="1"/>
    <xf numFmtId="164" fontId="9" fillId="9" borderId="6" xfId="0" applyNumberFormat="1" applyFont="1" applyFill="1" applyBorder="1"/>
    <xf numFmtId="14" fontId="12" fillId="0" borderId="4" xfId="1" applyNumberFormat="1" applyFont="1" applyFill="1" applyBorder="1" applyAlignment="1"/>
    <xf numFmtId="0" fontId="9" fillId="0" borderId="0" xfId="0" applyFont="1" applyFill="1" applyBorder="1" applyAlignment="1">
      <alignment horizontal="center" wrapText="1"/>
    </xf>
    <xf numFmtId="43" fontId="9" fillId="8" borderId="4" xfId="1" applyFont="1" applyFill="1" applyBorder="1" applyAlignment="1">
      <alignment horizontal="center"/>
    </xf>
    <xf numFmtId="43" fontId="9" fillId="8" borderId="7" xfId="1" applyFont="1" applyFill="1" applyBorder="1"/>
    <xf numFmtId="164" fontId="9" fillId="8" borderId="7" xfId="1" applyNumberFormat="1" applyFont="1" applyFill="1" applyBorder="1"/>
    <xf numFmtId="164" fontId="9" fillId="8" borderId="4" xfId="1" applyNumberFormat="1" applyFont="1" applyFill="1" applyBorder="1"/>
    <xf numFmtId="164" fontId="9" fillId="0" borderId="20" xfId="1" applyNumberFormat="1" applyFont="1" applyFill="1" applyBorder="1"/>
    <xf numFmtId="0" fontId="9" fillId="0" borderId="0" xfId="0" applyFont="1" applyAlignment="1">
      <alignment horizontal="right"/>
    </xf>
    <xf numFmtId="164" fontId="10" fillId="0" borderId="21" xfId="1" applyNumberFormat="1" applyFont="1" applyFill="1" applyBorder="1" applyAlignment="1">
      <alignment horizontal="center" vertical="center"/>
    </xf>
    <xf numFmtId="14" fontId="10" fillId="0" borderId="21" xfId="0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left" wrapText="1"/>
    </xf>
    <xf numFmtId="43" fontId="9" fillId="0" borderId="21" xfId="1" applyFont="1" applyFill="1" applyBorder="1" applyAlignment="1">
      <alignment horizontal="center"/>
    </xf>
    <xf numFmtId="164" fontId="9" fillId="0" borderId="21" xfId="1" applyNumberFormat="1" applyFont="1" applyFill="1" applyBorder="1" applyAlignment="1">
      <alignment horizontal="center"/>
    </xf>
    <xf numFmtId="164" fontId="9" fillId="0" borderId="21" xfId="1" applyNumberFormat="1" applyFont="1" applyFill="1" applyBorder="1"/>
    <xf numFmtId="43" fontId="9" fillId="0" borderId="21" xfId="1" applyFont="1" applyFill="1" applyBorder="1"/>
    <xf numFmtId="0" fontId="3" fillId="0" borderId="21" xfId="0" applyFont="1" applyFill="1" applyBorder="1"/>
    <xf numFmtId="43" fontId="9" fillId="6" borderId="21" xfId="1" applyFont="1" applyFill="1" applyBorder="1" applyAlignment="1">
      <alignment horizontal="center"/>
    </xf>
    <xf numFmtId="164" fontId="9" fillId="6" borderId="21" xfId="1" applyNumberFormat="1" applyFont="1" applyFill="1" applyBorder="1"/>
    <xf numFmtId="43" fontId="9" fillId="6" borderId="21" xfId="1" applyFont="1" applyFill="1" applyBorder="1"/>
    <xf numFmtId="164" fontId="9" fillId="0" borderId="22" xfId="1" applyNumberFormat="1" applyFont="1" applyFill="1" applyBorder="1"/>
    <xf numFmtId="14" fontId="12" fillId="0" borderId="23" xfId="1" applyNumberFormat="1" applyFont="1" applyFill="1" applyBorder="1" applyAlignment="1">
      <alignment horizontal="center"/>
    </xf>
    <xf numFmtId="164" fontId="9" fillId="6" borderId="21" xfId="0" applyNumberFormat="1" applyFont="1" applyFill="1" applyBorder="1"/>
    <xf numFmtId="0" fontId="8" fillId="0" borderId="6" xfId="0" applyFont="1" applyBorder="1" applyAlignment="1">
      <alignment horizontal="center"/>
    </xf>
    <xf numFmtId="14" fontId="9" fillId="0" borderId="0" xfId="0" applyNumberFormat="1" applyFont="1"/>
    <xf numFmtId="0" fontId="8" fillId="10" borderId="6" xfId="0" applyFont="1" applyFill="1" applyBorder="1" applyAlignment="1">
      <alignment horizontal="center"/>
    </xf>
    <xf numFmtId="43" fontId="9" fillId="11" borderId="0" xfId="0" applyNumberFormat="1" applyFont="1" applyFill="1"/>
    <xf numFmtId="164" fontId="9" fillId="10" borderId="4" xfId="0" applyNumberFormat="1" applyFont="1" applyFill="1" applyBorder="1"/>
    <xf numFmtId="0" fontId="3" fillId="0" borderId="10" xfId="0" applyFont="1" applyFill="1" applyBorder="1"/>
    <xf numFmtId="164" fontId="9" fillId="9" borderId="10" xfId="0" applyNumberFormat="1" applyFont="1" applyFill="1" applyBorder="1"/>
    <xf numFmtId="0" fontId="15" fillId="0" borderId="0" xfId="0" applyFont="1" applyAlignment="1">
      <alignment horizontal="right"/>
    </xf>
    <xf numFmtId="0" fontId="9" fillId="11" borderId="0" xfId="0" applyFont="1" applyFill="1" applyAlignment="1">
      <alignment horizontal="right"/>
    </xf>
    <xf numFmtId="0" fontId="9" fillId="0" borderId="10" xfId="0" applyFont="1" applyFill="1" applyBorder="1" applyAlignment="1">
      <alignment horizontal="left" wrapText="1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43" fontId="9" fillId="0" borderId="0" xfId="1" applyFont="1" applyFill="1"/>
    <xf numFmtId="43" fontId="9" fillId="0" borderId="0" xfId="0" applyNumberFormat="1" applyFont="1" applyFill="1"/>
    <xf numFmtId="43" fontId="2" fillId="0" borderId="10" xfId="1" applyFont="1" applyBorder="1" applyAlignment="1">
      <alignment horizontal="center" wrapText="1"/>
    </xf>
    <xf numFmtId="164" fontId="2" fillId="5" borderId="10" xfId="1" applyNumberFormat="1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43" fontId="2" fillId="0" borderId="10" xfId="1" applyFont="1" applyFill="1" applyBorder="1" applyAlignment="1">
      <alignment horizontal="center" wrapText="1"/>
    </xf>
    <xf numFmtId="14" fontId="9" fillId="0" borderId="4" xfId="0" applyNumberFormat="1" applyFont="1" applyFill="1" applyBorder="1" applyAlignment="1">
      <alignment horizontal="left" wrapText="1"/>
    </xf>
    <xf numFmtId="43" fontId="9" fillId="0" borderId="10" xfId="1" applyFont="1" applyFill="1" applyBorder="1" applyAlignment="1">
      <alignment horizontal="left" wrapText="1"/>
    </xf>
    <xf numFmtId="43" fontId="9" fillId="0" borderId="7" xfId="1" applyFont="1" applyFill="1" applyBorder="1" applyAlignment="1">
      <alignment horizontal="left" wrapText="1"/>
    </xf>
    <xf numFmtId="43" fontId="9" fillId="0" borderId="1" xfId="1" applyFont="1" applyFill="1" applyBorder="1" applyAlignment="1">
      <alignment horizontal="left" wrapText="1"/>
    </xf>
    <xf numFmtId="43" fontId="9" fillId="0" borderId="4" xfId="1" applyFont="1" applyFill="1" applyBorder="1" applyAlignment="1">
      <alignment horizontal="left" wrapText="1"/>
    </xf>
    <xf numFmtId="43" fontId="9" fillId="0" borderId="13" xfId="1" applyFont="1" applyFill="1" applyBorder="1" applyAlignment="1">
      <alignment horizontal="left" wrapText="1"/>
    </xf>
    <xf numFmtId="43" fontId="9" fillId="0" borderId="21" xfId="1" applyFont="1" applyFill="1" applyBorder="1" applyAlignment="1">
      <alignment horizontal="left" wrapText="1"/>
    </xf>
    <xf numFmtId="43" fontId="9" fillId="0" borderId="0" xfId="1" applyFont="1" applyFill="1" applyBorder="1" applyAlignment="1">
      <alignment horizontal="left" wrapText="1"/>
    </xf>
    <xf numFmtId="14" fontId="9" fillId="0" borderId="7" xfId="0" applyNumberFormat="1" applyFont="1" applyFill="1" applyBorder="1" applyAlignment="1">
      <alignment horizontal="left" wrapText="1"/>
    </xf>
    <xf numFmtId="14" fontId="12" fillId="7" borderId="13" xfId="1" applyNumberFormat="1" applyFont="1" applyFill="1" applyBorder="1" applyAlignment="1">
      <alignment horizontal="center"/>
    </xf>
    <xf numFmtId="164" fontId="10" fillId="0" borderId="10" xfId="1" applyNumberFormat="1" applyFont="1" applyFill="1" applyBorder="1" applyAlignment="1">
      <alignment horizontal="center" vertical="center"/>
    </xf>
    <xf numFmtId="14" fontId="10" fillId="0" borderId="10" xfId="0" applyNumberFormat="1" applyFont="1" applyFill="1" applyBorder="1" applyAlignment="1">
      <alignment horizontal="center" vertical="center"/>
    </xf>
    <xf numFmtId="43" fontId="9" fillId="0" borderId="10" xfId="1" applyFont="1" applyFill="1" applyBorder="1" applyAlignment="1">
      <alignment horizontal="center"/>
    </xf>
    <xf numFmtId="164" fontId="9" fillId="0" borderId="10" xfId="1" applyNumberFormat="1" applyFont="1" applyFill="1" applyBorder="1" applyAlignment="1">
      <alignment horizontal="center"/>
    </xf>
    <xf numFmtId="43" fontId="9" fillId="9" borderId="10" xfId="1" applyFont="1" applyFill="1" applyBorder="1" applyAlignment="1">
      <alignment horizontal="center"/>
    </xf>
    <xf numFmtId="164" fontId="9" fillId="0" borderId="10" xfId="1" applyNumberFormat="1" applyFont="1" applyFill="1" applyBorder="1"/>
    <xf numFmtId="43" fontId="9" fillId="0" borderId="10" xfId="1" applyFont="1" applyFill="1" applyBorder="1"/>
    <xf numFmtId="43" fontId="9" fillId="9" borderId="10" xfId="1" applyFont="1" applyFill="1" applyBorder="1"/>
    <xf numFmtId="43" fontId="9" fillId="6" borderId="10" xfId="1" applyFont="1" applyFill="1" applyBorder="1"/>
    <xf numFmtId="164" fontId="9" fillId="0" borderId="25" xfId="1" applyNumberFormat="1" applyFont="1" applyFill="1" applyBorder="1"/>
    <xf numFmtId="14" fontId="12" fillId="0" borderId="18" xfId="1" applyNumberFormat="1" applyFont="1" applyFill="1" applyBorder="1" applyAlignment="1">
      <alignment horizontal="center"/>
    </xf>
    <xf numFmtId="164" fontId="9" fillId="10" borderId="10" xfId="0" applyNumberFormat="1" applyFont="1" applyFill="1" applyBorder="1"/>
    <xf numFmtId="14" fontId="9" fillId="0" borderId="10" xfId="0" applyNumberFormat="1" applyFont="1" applyFill="1" applyBorder="1" applyAlignment="1">
      <alignment horizontal="left" wrapText="1"/>
    </xf>
    <xf numFmtId="164" fontId="9" fillId="0" borderId="10" xfId="1" applyNumberFormat="1" applyFont="1" applyFill="1" applyBorder="1" applyAlignment="1">
      <alignment horizontal="left" wrapText="1"/>
    </xf>
    <xf numFmtId="164" fontId="9" fillId="0" borderId="7" xfId="1" applyNumberFormat="1" applyFont="1" applyFill="1" applyBorder="1" applyAlignment="1">
      <alignment horizontal="left" wrapText="1"/>
    </xf>
    <xf numFmtId="164" fontId="9" fillId="0" borderId="1" xfId="1" applyNumberFormat="1" applyFont="1" applyFill="1" applyBorder="1" applyAlignment="1">
      <alignment horizontal="left" wrapText="1"/>
    </xf>
    <xf numFmtId="164" fontId="9" fillId="0" borderId="4" xfId="1" applyNumberFormat="1" applyFont="1" applyFill="1" applyBorder="1" applyAlignment="1">
      <alignment horizontal="left" wrapText="1"/>
    </xf>
    <xf numFmtId="164" fontId="9" fillId="0" borderId="13" xfId="1" applyNumberFormat="1" applyFont="1" applyFill="1" applyBorder="1" applyAlignment="1">
      <alignment horizontal="left" wrapText="1"/>
    </xf>
    <xf numFmtId="164" fontId="9" fillId="0" borderId="21" xfId="1" applyNumberFormat="1" applyFont="1" applyFill="1" applyBorder="1" applyAlignment="1">
      <alignment horizontal="left" wrapText="1"/>
    </xf>
    <xf numFmtId="164" fontId="9" fillId="0" borderId="0" xfId="1" applyNumberFormat="1" applyFont="1" applyFill="1" applyBorder="1" applyAlignment="1">
      <alignment horizontal="left" wrapText="1"/>
    </xf>
    <xf numFmtId="164" fontId="9" fillId="0" borderId="0" xfId="1" applyNumberFormat="1" applyFont="1" applyFill="1"/>
    <xf numFmtId="164" fontId="9" fillId="0" borderId="0" xfId="1" applyNumberFormat="1" applyFont="1" applyFill="1" applyAlignment="1">
      <alignment horizontal="right"/>
    </xf>
    <xf numFmtId="164" fontId="2" fillId="2" borderId="10" xfId="1" applyNumberFormat="1" applyFont="1" applyFill="1" applyBorder="1" applyAlignment="1">
      <alignment horizontal="center" wrapText="1"/>
    </xf>
    <xf numFmtId="164" fontId="9" fillId="6" borderId="0" xfId="0" applyNumberFormat="1" applyFont="1" applyFill="1" applyBorder="1"/>
    <xf numFmtId="164" fontId="9" fillId="0" borderId="6" xfId="0" applyNumberFormat="1" applyFont="1" applyFill="1" applyBorder="1"/>
    <xf numFmtId="164" fontId="9" fillId="0" borderId="21" xfId="0" applyNumberFormat="1" applyFont="1" applyFill="1" applyBorder="1"/>
    <xf numFmtId="164" fontId="10" fillId="0" borderId="15" xfId="1" applyNumberFormat="1" applyFont="1" applyFill="1" applyBorder="1" applyAlignment="1">
      <alignment horizontal="center" vertical="center"/>
    </xf>
    <xf numFmtId="14" fontId="10" fillId="0" borderId="15" xfId="0" applyNumberFormat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left" wrapText="1"/>
    </xf>
    <xf numFmtId="0" fontId="3" fillId="0" borderId="15" xfId="0" applyFont="1" applyFill="1" applyBorder="1" applyAlignment="1">
      <alignment horizontal="left" wrapText="1"/>
    </xf>
    <xf numFmtId="164" fontId="9" fillId="0" borderId="15" xfId="1" applyNumberFormat="1" applyFont="1" applyFill="1" applyBorder="1" applyAlignment="1">
      <alignment horizontal="left" wrapText="1"/>
    </xf>
    <xf numFmtId="43" fontId="9" fillId="0" borderId="15" xfId="1" applyFont="1" applyFill="1" applyBorder="1" applyAlignment="1">
      <alignment horizontal="center"/>
    </xf>
    <xf numFmtId="164" fontId="9" fillId="0" borderId="15" xfId="1" applyNumberFormat="1" applyFont="1" applyFill="1" applyBorder="1" applyAlignment="1">
      <alignment horizontal="center"/>
    </xf>
    <xf numFmtId="43" fontId="9" fillId="9" borderId="15" xfId="1" applyFont="1" applyFill="1" applyBorder="1" applyAlignment="1">
      <alignment horizontal="center"/>
    </xf>
    <xf numFmtId="164" fontId="9" fillId="0" borderId="15" xfId="1" applyNumberFormat="1" applyFont="1" applyFill="1" applyBorder="1"/>
    <xf numFmtId="43" fontId="9" fillId="0" borderId="15" xfId="1" applyFont="1" applyFill="1" applyBorder="1"/>
    <xf numFmtId="43" fontId="9" fillId="9" borderId="15" xfId="1" applyFont="1" applyFill="1" applyBorder="1"/>
    <xf numFmtId="43" fontId="9" fillId="6" borderId="15" xfId="1" applyFont="1" applyFill="1" applyBorder="1"/>
    <xf numFmtId="164" fontId="9" fillId="0" borderId="26" xfId="1" applyNumberFormat="1" applyFont="1" applyFill="1" applyBorder="1"/>
    <xf numFmtId="14" fontId="12" fillId="0" borderId="15" xfId="1" applyNumberFormat="1" applyFont="1" applyFill="1" applyBorder="1" applyAlignment="1"/>
    <xf numFmtId="43" fontId="9" fillId="10" borderId="10" xfId="1" applyFont="1" applyFill="1" applyBorder="1" applyAlignment="1">
      <alignment horizontal="center"/>
    </xf>
    <xf numFmtId="43" fontId="9" fillId="10" borderId="10" xfId="1" applyFont="1" applyFill="1" applyBorder="1"/>
    <xf numFmtId="14" fontId="12" fillId="0" borderId="10" xfId="1" applyNumberFormat="1" applyFont="1" applyFill="1" applyBorder="1" applyAlignment="1"/>
    <xf numFmtId="164" fontId="9" fillId="9" borderId="15" xfId="0" applyNumberFormat="1" applyFont="1" applyFill="1" applyBorder="1"/>
    <xf numFmtId="0" fontId="3" fillId="0" borderId="15" xfId="0" applyFont="1" applyFill="1" applyBorder="1"/>
    <xf numFmtId="0" fontId="3" fillId="0" borderId="1" xfId="0" applyFont="1" applyFill="1" applyBorder="1"/>
    <xf numFmtId="43" fontId="9" fillId="0" borderId="15" xfId="1" applyFont="1" applyFill="1" applyBorder="1" applyAlignment="1">
      <alignment horizontal="left" wrapText="1"/>
    </xf>
    <xf numFmtId="164" fontId="9" fillId="0" borderId="15" xfId="0" applyNumberFormat="1" applyFont="1" applyFill="1" applyBorder="1"/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2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164" fontId="10" fillId="4" borderId="15" xfId="1" applyNumberFormat="1" applyFont="1" applyFill="1" applyBorder="1" applyAlignment="1">
      <alignment horizontal="center" vertical="center"/>
    </xf>
    <xf numFmtId="164" fontId="10" fillId="4" borderId="10" xfId="1" applyNumberFormat="1" applyFont="1" applyFill="1" applyBorder="1" applyAlignment="1">
      <alignment horizontal="center" vertical="center"/>
    </xf>
    <xf numFmtId="14" fontId="12" fillId="0" borderId="15" xfId="1" applyNumberFormat="1" applyFont="1" applyFill="1" applyBorder="1" applyAlignment="1">
      <alignment horizontal="center"/>
    </xf>
    <xf numFmtId="14" fontId="12" fillId="0" borderId="10" xfId="1" applyNumberFormat="1" applyFont="1" applyFill="1" applyBorder="1" applyAlignment="1">
      <alignment horizontal="center"/>
    </xf>
    <xf numFmtId="14" fontId="12" fillId="7" borderId="19" xfId="1" applyNumberFormat="1" applyFont="1" applyFill="1" applyBorder="1" applyAlignment="1">
      <alignment horizontal="center"/>
    </xf>
    <xf numFmtId="14" fontId="12" fillId="7" borderId="18" xfId="1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164" fontId="5" fillId="5" borderId="6" xfId="1" applyNumberFormat="1" applyFont="1" applyFill="1" applyBorder="1" applyAlignment="1">
      <alignment horizontal="center" wrapText="1"/>
    </xf>
    <xf numFmtId="164" fontId="5" fillId="5" borderId="10" xfId="1" applyNumberFormat="1" applyFont="1" applyFill="1" applyBorder="1" applyAlignment="1">
      <alignment horizontal="center" wrapText="1"/>
    </xf>
    <xf numFmtId="14" fontId="12" fillId="4" borderId="15" xfId="1" applyNumberFormat="1" applyFont="1" applyFill="1" applyBorder="1" applyAlignment="1">
      <alignment horizontal="center"/>
    </xf>
    <xf numFmtId="14" fontId="12" fillId="4" borderId="10" xfId="1" applyNumberFormat="1" applyFont="1" applyFill="1" applyBorder="1" applyAlignment="1">
      <alignment horizontal="center"/>
    </xf>
    <xf numFmtId="14" fontId="12" fillId="4" borderId="17" xfId="1" applyNumberFormat="1" applyFont="1" applyFill="1" applyBorder="1" applyAlignment="1">
      <alignment horizontal="center"/>
    </xf>
    <xf numFmtId="14" fontId="12" fillId="4" borderId="19" xfId="1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5" fillId="4" borderId="2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>
      <alignment horizontal="right"/>
    </xf>
    <xf numFmtId="164" fontId="5" fillId="4" borderId="5" xfId="1" applyNumberFormat="1" applyFont="1" applyFill="1" applyBorder="1" applyAlignment="1">
      <alignment horizontal="right"/>
    </xf>
    <xf numFmtId="0" fontId="11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5" fillId="5" borderId="6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10" xfId="1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12" fillId="4" borderId="18" xfId="1" applyNumberFormat="1" applyFont="1" applyFill="1" applyBorder="1" applyAlignment="1">
      <alignment horizontal="center"/>
    </xf>
    <xf numFmtId="14" fontId="12" fillId="7" borderId="17" xfId="1" applyNumberFormat="1" applyFont="1" applyFill="1" applyBorder="1" applyAlignment="1">
      <alignment horizontal="center"/>
    </xf>
    <xf numFmtId="14" fontId="12" fillId="4" borderId="16" xfId="1" applyNumberFormat="1" applyFont="1" applyFill="1" applyBorder="1" applyAlignment="1">
      <alignment horizontal="center"/>
    </xf>
  </cellXfs>
  <cellStyles count="3">
    <cellStyle name="Κανονικό" xfId="0" builtinId="0"/>
    <cellStyle name="Κόμμα" xfId="1" builtinId="3"/>
    <cellStyle name="Κόμμα 11" xfId="2"/>
  </cellStyles>
  <dxfs count="0"/>
  <tableStyles count="0" defaultTableStyle="TableStyleMedium9" defaultPivotStyle="PivotStyleLight16"/>
  <colors>
    <mruColors>
      <color rgb="FFFF00FF"/>
      <color rgb="FF00FF00"/>
      <color rgb="FF00FFFF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0"/>
  <sheetViews>
    <sheetView tabSelected="1" zoomScaleNormal="100" workbookViewId="0">
      <pane ySplit="2" topLeftCell="A45" activePane="bottomLeft" state="frozen"/>
      <selection pane="bottomLeft" activeCell="A67" sqref="A67"/>
    </sheetView>
  </sheetViews>
  <sheetFormatPr defaultRowHeight="12.75"/>
  <cols>
    <col min="1" max="1" width="6.77734375" style="2" bestFit="1" customWidth="1"/>
    <col min="2" max="2" width="20.33203125" style="2" bestFit="1" customWidth="1"/>
    <col min="3" max="3" width="7.88671875" style="2" customWidth="1"/>
    <col min="4" max="4" width="27.109375" style="2" customWidth="1"/>
    <col min="5" max="5" width="84.109375" style="2" customWidth="1"/>
    <col min="6" max="6" width="19.44140625" style="2" customWidth="1"/>
    <col min="7" max="7" width="10.6640625" style="2" customWidth="1"/>
    <col min="8" max="8" width="7.88671875" style="2" customWidth="1"/>
    <col min="9" max="9" width="9.5546875" style="2" customWidth="1"/>
    <col min="10" max="10" width="7.88671875" style="2" customWidth="1"/>
    <col min="11" max="11" width="11" style="2" customWidth="1"/>
    <col min="12" max="12" width="9.44140625" style="8" customWidth="1"/>
    <col min="13" max="13" width="11" style="9" customWidth="1"/>
    <col min="14" max="14" width="8.44140625" style="8" customWidth="1"/>
    <col min="15" max="15" width="14.33203125" style="8" customWidth="1"/>
    <col min="16" max="16" width="8.44140625" style="8" customWidth="1"/>
    <col min="17" max="17" width="13.109375" style="2" customWidth="1"/>
    <col min="18" max="18" width="8.44140625" style="8" customWidth="1"/>
    <col min="19" max="19" width="8.21875" style="8" customWidth="1"/>
    <col min="20" max="20" width="8.44140625" style="8" customWidth="1"/>
    <col min="21" max="21" width="9.109375" style="2" customWidth="1"/>
    <col min="22" max="22" width="9" style="2" customWidth="1"/>
    <col min="23" max="23" width="9.21875" style="2" customWidth="1"/>
    <col min="24" max="24" width="18.109375" style="2" customWidth="1"/>
    <col min="25" max="25" width="8.109375" style="2" customWidth="1"/>
    <col min="26" max="26" width="8.44140625" style="2" bestFit="1" customWidth="1"/>
    <col min="27" max="27" width="8.109375" style="2" customWidth="1"/>
    <col min="28" max="28" width="59" style="2" bestFit="1" customWidth="1"/>
    <col min="29" max="29" width="6.6640625" style="2" customWidth="1"/>
    <col min="30" max="30" width="8.44140625" style="2" customWidth="1"/>
    <col min="31" max="31" width="11.109375" style="2" customWidth="1"/>
    <col min="32" max="33" width="10" style="2" customWidth="1"/>
    <col min="34" max="34" width="8.88671875" style="2"/>
    <col min="35" max="35" width="8.44140625" style="146" customWidth="1"/>
    <col min="36" max="36" width="11.109375" style="146" customWidth="1"/>
    <col min="37" max="37" width="12.5546875" style="146" customWidth="1"/>
    <col min="38" max="38" width="8.44140625" style="146" customWidth="1"/>
    <col min="39" max="40" width="7.5546875" style="146" customWidth="1"/>
    <col min="41" max="41" width="8.44140625" style="146" customWidth="1"/>
    <col min="42" max="42" width="8.44140625" style="184" customWidth="1"/>
    <col min="43" max="16384" width="8.88671875" style="2"/>
  </cols>
  <sheetData>
    <row r="1" spans="1:42" s="1" customFormat="1" ht="18" customHeight="1">
      <c r="A1" s="224" t="s">
        <v>0</v>
      </c>
      <c r="B1" s="224" t="s">
        <v>1</v>
      </c>
      <c r="C1" s="226" t="s">
        <v>22</v>
      </c>
      <c r="D1" s="224" t="s">
        <v>2</v>
      </c>
      <c r="E1" s="228" t="s">
        <v>3</v>
      </c>
      <c r="F1" s="228" t="s">
        <v>4</v>
      </c>
      <c r="G1" s="230" t="s">
        <v>105</v>
      </c>
      <c r="H1" s="232" t="s">
        <v>5</v>
      </c>
      <c r="I1" s="230" t="s">
        <v>106</v>
      </c>
      <c r="J1" s="232" t="s">
        <v>5</v>
      </c>
      <c r="K1" s="230" t="s">
        <v>107</v>
      </c>
      <c r="L1" s="232" t="s">
        <v>5</v>
      </c>
      <c r="M1" s="248" t="s">
        <v>108</v>
      </c>
      <c r="N1" s="232" t="s">
        <v>5</v>
      </c>
      <c r="O1" s="248" t="s">
        <v>109</v>
      </c>
      <c r="P1" s="232" t="s">
        <v>5</v>
      </c>
      <c r="Q1" s="230" t="s">
        <v>110</v>
      </c>
      <c r="R1" s="232" t="s">
        <v>5</v>
      </c>
      <c r="S1" s="230" t="s">
        <v>12</v>
      </c>
      <c r="T1" s="246" t="s">
        <v>5</v>
      </c>
      <c r="U1" s="230" t="s">
        <v>13</v>
      </c>
      <c r="V1" s="246" t="s">
        <v>5</v>
      </c>
      <c r="W1" s="250" t="s">
        <v>11</v>
      </c>
      <c r="Y1" s="245" t="s">
        <v>17</v>
      </c>
      <c r="Z1" s="245"/>
      <c r="AA1" s="245"/>
      <c r="AB1" s="245"/>
      <c r="AD1" s="212" t="s">
        <v>151</v>
      </c>
      <c r="AE1" s="213"/>
      <c r="AF1" s="213"/>
      <c r="AG1" s="214"/>
      <c r="AI1" s="215" t="s">
        <v>145</v>
      </c>
      <c r="AJ1" s="216"/>
      <c r="AK1" s="216"/>
      <c r="AL1" s="216"/>
      <c r="AM1" s="216"/>
      <c r="AN1" s="216"/>
      <c r="AO1" s="216"/>
      <c r="AP1" s="217"/>
    </row>
    <row r="2" spans="1:42" s="1" customFormat="1" ht="24" thickBot="1">
      <c r="A2" s="225"/>
      <c r="B2" s="225"/>
      <c r="C2" s="227"/>
      <c r="D2" s="225"/>
      <c r="E2" s="229"/>
      <c r="F2" s="229"/>
      <c r="G2" s="231"/>
      <c r="H2" s="233"/>
      <c r="I2" s="231"/>
      <c r="J2" s="233"/>
      <c r="K2" s="231"/>
      <c r="L2" s="233"/>
      <c r="M2" s="249"/>
      <c r="N2" s="233"/>
      <c r="O2" s="249"/>
      <c r="P2" s="233"/>
      <c r="Q2" s="231"/>
      <c r="R2" s="233"/>
      <c r="S2" s="231"/>
      <c r="T2" s="247"/>
      <c r="U2" s="231"/>
      <c r="V2" s="247"/>
      <c r="W2" s="251"/>
      <c r="Y2" s="136" t="s">
        <v>18</v>
      </c>
      <c r="Z2" s="138" t="s">
        <v>24</v>
      </c>
      <c r="AA2" s="77" t="s">
        <v>43</v>
      </c>
      <c r="AB2" s="25" t="s">
        <v>19</v>
      </c>
      <c r="AD2" s="153" t="s">
        <v>18</v>
      </c>
      <c r="AE2" s="153" t="s">
        <v>147</v>
      </c>
      <c r="AF2" s="150" t="s">
        <v>148</v>
      </c>
      <c r="AG2" s="151" t="s">
        <v>149</v>
      </c>
      <c r="AI2" s="150" t="s">
        <v>146</v>
      </c>
      <c r="AJ2" s="150" t="s">
        <v>147</v>
      </c>
      <c r="AK2" s="150" t="s">
        <v>148</v>
      </c>
      <c r="AL2" s="151" t="s">
        <v>149</v>
      </c>
      <c r="AM2" s="152" t="s">
        <v>150</v>
      </c>
      <c r="AN2" s="152" t="s">
        <v>147</v>
      </c>
      <c r="AO2" s="152" t="s">
        <v>148</v>
      </c>
      <c r="AP2" s="186" t="s">
        <v>149</v>
      </c>
    </row>
    <row r="3" spans="1:42" s="17" customFormat="1" ht="13.5" thickBot="1">
      <c r="A3" s="39" t="s">
        <v>25</v>
      </c>
      <c r="B3" s="39" t="s">
        <v>74</v>
      </c>
      <c r="C3" s="40" t="s">
        <v>40</v>
      </c>
      <c r="D3" s="53" t="s">
        <v>26</v>
      </c>
      <c r="E3" s="63" t="s">
        <v>113</v>
      </c>
      <c r="F3" s="63" t="s">
        <v>27</v>
      </c>
      <c r="G3" s="42"/>
      <c r="H3" s="43"/>
      <c r="I3" s="43"/>
      <c r="J3" s="43"/>
      <c r="K3" s="96">
        <v>53.44</v>
      </c>
      <c r="L3" s="43">
        <v>1258</v>
      </c>
      <c r="M3" s="44"/>
      <c r="N3" s="43"/>
      <c r="O3" s="43"/>
      <c r="P3" s="43"/>
      <c r="Q3" s="97">
        <v>35.22</v>
      </c>
      <c r="R3" s="43">
        <v>829</v>
      </c>
      <c r="S3" s="45"/>
      <c r="T3" s="45"/>
      <c r="U3" s="44">
        <v>175.65</v>
      </c>
      <c r="V3" s="60">
        <v>4135</v>
      </c>
      <c r="W3" s="79">
        <v>45937</v>
      </c>
      <c r="Y3" s="46">
        <f>H3+N3</f>
        <v>0</v>
      </c>
      <c r="Z3" s="46">
        <f>J3+P3</f>
        <v>0</v>
      </c>
      <c r="AA3" s="93">
        <f>L3+R3</f>
        <v>2087</v>
      </c>
      <c r="AB3" s="141" t="s">
        <v>23</v>
      </c>
      <c r="AD3" s="155">
        <v>30.73</v>
      </c>
      <c r="AE3" s="145" t="s">
        <v>152</v>
      </c>
      <c r="AF3" s="155">
        <v>130.85</v>
      </c>
      <c r="AG3" s="177">
        <v>693</v>
      </c>
      <c r="AI3" s="145"/>
      <c r="AJ3" s="145"/>
      <c r="AK3" s="145"/>
      <c r="AL3" s="145"/>
      <c r="AM3" s="145"/>
      <c r="AN3" s="145"/>
      <c r="AO3" s="145"/>
      <c r="AP3" s="177"/>
    </row>
    <row r="4" spans="1:42" s="17" customFormat="1">
      <c r="A4" s="48" t="s">
        <v>31</v>
      </c>
      <c r="B4" s="28" t="s">
        <v>73</v>
      </c>
      <c r="C4" s="29" t="s">
        <v>40</v>
      </c>
      <c r="D4" s="52" t="s">
        <v>28</v>
      </c>
      <c r="E4" s="52" t="s">
        <v>56</v>
      </c>
      <c r="F4" s="50" t="s">
        <v>14</v>
      </c>
      <c r="G4" s="30"/>
      <c r="H4" s="31"/>
      <c r="I4" s="107">
        <v>3206.67</v>
      </c>
      <c r="J4" s="31">
        <v>40812</v>
      </c>
      <c r="K4" s="82">
        <v>6413.33</v>
      </c>
      <c r="L4" s="31">
        <f>122435-H4</f>
        <v>122435</v>
      </c>
      <c r="M4" s="32"/>
      <c r="N4" s="31"/>
      <c r="O4" s="108">
        <v>503.36</v>
      </c>
      <c r="P4" s="31">
        <v>6406</v>
      </c>
      <c r="Q4" s="83">
        <f>1510.09-M4</f>
        <v>1510.09</v>
      </c>
      <c r="R4" s="31">
        <f>19219-N4</f>
        <v>19219</v>
      </c>
      <c r="S4" s="33"/>
      <c r="T4" s="33"/>
      <c r="U4" s="32">
        <v>4346</v>
      </c>
      <c r="V4" s="58">
        <v>55322</v>
      </c>
      <c r="W4" s="80">
        <v>46026</v>
      </c>
      <c r="Y4" s="188">
        <f>H4+N4</f>
        <v>0</v>
      </c>
      <c r="Z4" s="111">
        <f t="shared" ref="Z4:Z62" si="0">J4+P4</f>
        <v>47218</v>
      </c>
      <c r="AA4" s="98">
        <f>L4+R4</f>
        <v>141654</v>
      </c>
      <c r="AB4" s="27" t="s">
        <v>23</v>
      </c>
      <c r="AD4" s="156"/>
      <c r="AE4" s="52"/>
      <c r="AF4" s="156"/>
      <c r="AG4" s="178"/>
      <c r="AI4" s="52"/>
      <c r="AJ4" s="52"/>
      <c r="AK4" s="52"/>
      <c r="AL4" s="52"/>
      <c r="AM4" s="52"/>
      <c r="AN4" s="52"/>
      <c r="AO4" s="52"/>
      <c r="AP4" s="178"/>
    </row>
    <row r="5" spans="1:42" s="17" customFormat="1">
      <c r="A5" s="49"/>
      <c r="B5" s="29" t="s">
        <v>40</v>
      </c>
      <c r="C5" s="29" t="s">
        <v>40</v>
      </c>
      <c r="D5" s="52" t="s">
        <v>28</v>
      </c>
      <c r="E5" s="3" t="s">
        <v>29</v>
      </c>
      <c r="F5" s="51"/>
      <c r="G5" s="6"/>
      <c r="H5" s="19"/>
      <c r="I5" s="19"/>
      <c r="J5" s="19"/>
      <c r="K5" s="75">
        <v>2.6</v>
      </c>
      <c r="L5" s="19">
        <v>34</v>
      </c>
      <c r="M5" s="4"/>
      <c r="N5" s="19"/>
      <c r="O5" s="19"/>
      <c r="P5" s="19"/>
      <c r="Q5" s="76">
        <v>4.57</v>
      </c>
      <c r="R5" s="19">
        <v>34</v>
      </c>
      <c r="S5" s="23"/>
      <c r="T5" s="23"/>
      <c r="U5" s="4">
        <v>0.96</v>
      </c>
      <c r="V5" s="88" t="s">
        <v>40</v>
      </c>
      <c r="W5" s="80" t="s">
        <v>32</v>
      </c>
      <c r="Y5" s="73">
        <f t="shared" ref="Y5:Y62" si="1">H5+N5</f>
        <v>0</v>
      </c>
      <c r="Z5" s="73">
        <f t="shared" si="0"/>
        <v>0</v>
      </c>
      <c r="AA5" s="78">
        <f>L5+R5</f>
        <v>68</v>
      </c>
      <c r="AB5" s="27" t="s">
        <v>23</v>
      </c>
      <c r="AD5" s="157"/>
      <c r="AE5" s="3"/>
      <c r="AF5" s="157"/>
      <c r="AG5" s="179"/>
      <c r="AI5" s="3"/>
      <c r="AJ5" s="3"/>
      <c r="AK5" s="3"/>
      <c r="AL5" s="3"/>
      <c r="AM5" s="3"/>
      <c r="AN5" s="3"/>
      <c r="AO5" s="3"/>
      <c r="AP5" s="179"/>
    </row>
    <row r="6" spans="1:42" s="17" customFormat="1" ht="13.5" thickBot="1">
      <c r="A6" s="54"/>
      <c r="B6" s="39" t="s">
        <v>40</v>
      </c>
      <c r="C6" s="40">
        <v>39149</v>
      </c>
      <c r="D6" s="53" t="s">
        <v>28</v>
      </c>
      <c r="E6" s="53" t="s">
        <v>30</v>
      </c>
      <c r="F6" s="55"/>
      <c r="G6" s="42">
        <v>19.5</v>
      </c>
      <c r="H6" s="84"/>
      <c r="I6" s="109">
        <v>17.63</v>
      </c>
      <c r="J6" s="43">
        <v>182</v>
      </c>
      <c r="K6" s="42"/>
      <c r="L6" s="43"/>
      <c r="M6" s="44"/>
      <c r="N6" s="59"/>
      <c r="O6" s="110">
        <v>48.23</v>
      </c>
      <c r="P6" s="43">
        <v>498</v>
      </c>
      <c r="Q6" s="44"/>
      <c r="R6" s="43"/>
      <c r="S6" s="45"/>
      <c r="T6" s="45"/>
      <c r="U6" s="44">
        <v>7.2</v>
      </c>
      <c r="V6" s="89" t="s">
        <v>40</v>
      </c>
      <c r="W6" s="81" t="s">
        <v>32</v>
      </c>
      <c r="Y6" s="112">
        <f t="shared" si="1"/>
        <v>0</v>
      </c>
      <c r="Z6" s="140">
        <f t="shared" si="0"/>
        <v>680</v>
      </c>
      <c r="AA6" s="46">
        <f>L6+R6</f>
        <v>0</v>
      </c>
      <c r="AB6" s="47" t="s">
        <v>23</v>
      </c>
      <c r="AD6" s="158"/>
      <c r="AE6" s="53"/>
      <c r="AF6" s="158"/>
      <c r="AG6" s="180"/>
      <c r="AI6" s="53"/>
      <c r="AJ6" s="53"/>
      <c r="AK6" s="53"/>
      <c r="AL6" s="53"/>
      <c r="AM6" s="53"/>
      <c r="AN6" s="53"/>
      <c r="AO6" s="53"/>
      <c r="AP6" s="180"/>
    </row>
    <row r="7" spans="1:42" s="17" customFormat="1" ht="13.5" thickBot="1">
      <c r="A7" s="61" t="s">
        <v>33</v>
      </c>
      <c r="B7" s="28" t="s">
        <v>72</v>
      </c>
      <c r="C7" s="29" t="s">
        <v>40</v>
      </c>
      <c r="D7" s="63" t="s">
        <v>34</v>
      </c>
      <c r="E7" s="63" t="s">
        <v>35</v>
      </c>
      <c r="F7" s="63" t="s">
        <v>36</v>
      </c>
      <c r="G7" s="65"/>
      <c r="H7" s="64"/>
      <c r="I7" s="99">
        <v>780</v>
      </c>
      <c r="J7" s="66">
        <v>9321</v>
      </c>
      <c r="K7" s="65"/>
      <c r="L7" s="66"/>
      <c r="M7" s="67"/>
      <c r="N7" s="66"/>
      <c r="O7" s="100">
        <v>108</v>
      </c>
      <c r="P7" s="66">
        <v>1246</v>
      </c>
      <c r="Q7" s="86">
        <f>209.95-M7</f>
        <v>209.95</v>
      </c>
      <c r="R7" s="66">
        <f>1484-N7</f>
        <v>1484</v>
      </c>
      <c r="S7" s="68"/>
      <c r="T7" s="68"/>
      <c r="U7" s="67">
        <v>288</v>
      </c>
      <c r="V7" s="90" t="s">
        <v>40</v>
      </c>
      <c r="W7" s="70" t="s">
        <v>32</v>
      </c>
      <c r="Y7" s="46">
        <f t="shared" si="1"/>
        <v>0</v>
      </c>
      <c r="Z7" s="101">
        <f t="shared" si="0"/>
        <v>10567</v>
      </c>
      <c r="AA7" s="87">
        <f>R7</f>
        <v>1484</v>
      </c>
      <c r="AB7" s="27" t="s">
        <v>23</v>
      </c>
      <c r="AD7" s="159"/>
      <c r="AE7" s="63"/>
      <c r="AF7" s="159"/>
      <c r="AG7" s="181"/>
      <c r="AI7" s="63"/>
      <c r="AJ7" s="63"/>
      <c r="AK7" s="63"/>
      <c r="AL7" s="63"/>
      <c r="AM7" s="63"/>
      <c r="AN7" s="63"/>
      <c r="AO7" s="63"/>
      <c r="AP7" s="181"/>
    </row>
    <row r="8" spans="1:42" s="17" customFormat="1" ht="13.5" thickBot="1">
      <c r="A8" s="61" t="s">
        <v>37</v>
      </c>
      <c r="B8" s="61" t="s">
        <v>74</v>
      </c>
      <c r="C8" s="62" t="s">
        <v>40</v>
      </c>
      <c r="D8" s="63" t="s">
        <v>28</v>
      </c>
      <c r="E8" s="63" t="s">
        <v>38</v>
      </c>
      <c r="F8" s="63" t="s">
        <v>15</v>
      </c>
      <c r="G8" s="65">
        <v>462.37</v>
      </c>
      <c r="H8" s="64">
        <v>4792</v>
      </c>
      <c r="I8" s="64"/>
      <c r="J8" s="64"/>
      <c r="K8" s="65"/>
      <c r="L8" s="66"/>
      <c r="M8" s="67">
        <v>64.02</v>
      </c>
      <c r="N8" s="66">
        <v>663</v>
      </c>
      <c r="O8" s="66"/>
      <c r="P8" s="66"/>
      <c r="Q8" s="86">
        <v>187.88</v>
      </c>
      <c r="R8" s="66">
        <f>1129-N8</f>
        <v>466</v>
      </c>
      <c r="S8" s="68"/>
      <c r="T8" s="68"/>
      <c r="U8" s="67">
        <v>170.72</v>
      </c>
      <c r="V8" s="90" t="s">
        <v>40</v>
      </c>
      <c r="W8" s="70" t="s">
        <v>32</v>
      </c>
      <c r="Y8" s="46">
        <f t="shared" si="1"/>
        <v>5455</v>
      </c>
      <c r="Z8" s="71">
        <f t="shared" si="0"/>
        <v>0</v>
      </c>
      <c r="AA8" s="87">
        <f>R8</f>
        <v>466</v>
      </c>
      <c r="AB8" s="72" t="s">
        <v>39</v>
      </c>
      <c r="AD8" s="159"/>
      <c r="AE8" s="63"/>
      <c r="AF8" s="159"/>
      <c r="AG8" s="181"/>
      <c r="AI8" s="63"/>
      <c r="AJ8" s="63"/>
      <c r="AK8" s="63"/>
      <c r="AL8" s="63"/>
      <c r="AM8" s="63"/>
      <c r="AN8" s="63"/>
      <c r="AO8" s="63"/>
      <c r="AP8" s="181"/>
    </row>
    <row r="9" spans="1:42" s="17" customFormat="1" ht="13.5" thickBot="1">
      <c r="A9" s="61" t="s">
        <v>41</v>
      </c>
      <c r="B9" s="61" t="s">
        <v>72</v>
      </c>
      <c r="C9" s="62" t="s">
        <v>40</v>
      </c>
      <c r="D9" s="63" t="s">
        <v>26</v>
      </c>
      <c r="E9" s="63" t="s">
        <v>114</v>
      </c>
      <c r="F9" s="63" t="s">
        <v>14</v>
      </c>
      <c r="G9" s="65"/>
      <c r="H9" s="66"/>
      <c r="I9" s="66"/>
      <c r="J9" s="66"/>
      <c r="K9" s="85">
        <v>25.27</v>
      </c>
      <c r="L9" s="66">
        <v>490</v>
      </c>
      <c r="M9" s="67"/>
      <c r="N9" s="66"/>
      <c r="O9" s="66"/>
      <c r="P9" s="66"/>
      <c r="Q9" s="86">
        <v>25.25</v>
      </c>
      <c r="R9" s="66">
        <v>490</v>
      </c>
      <c r="S9" s="68"/>
      <c r="T9" s="68"/>
      <c r="U9" s="67">
        <v>226.87</v>
      </c>
      <c r="V9" s="69">
        <v>4402</v>
      </c>
      <c r="W9" s="70">
        <v>46104</v>
      </c>
      <c r="Y9" s="46">
        <f t="shared" si="1"/>
        <v>0</v>
      </c>
      <c r="Z9" s="71">
        <f t="shared" si="0"/>
        <v>0</v>
      </c>
      <c r="AA9" s="142">
        <f>L9+R9</f>
        <v>980</v>
      </c>
      <c r="AB9" s="72" t="s">
        <v>23</v>
      </c>
      <c r="AD9" s="159"/>
      <c r="AE9" s="63"/>
      <c r="AF9" s="159"/>
      <c r="AG9" s="181"/>
      <c r="AI9" s="63"/>
      <c r="AJ9" s="63"/>
      <c r="AK9" s="63"/>
      <c r="AL9" s="63"/>
      <c r="AM9" s="63"/>
      <c r="AN9" s="63"/>
      <c r="AO9" s="63"/>
      <c r="AP9" s="181"/>
    </row>
    <row r="10" spans="1:42" s="17" customFormat="1">
      <c r="A10" s="36" t="s">
        <v>42</v>
      </c>
      <c r="B10" s="28" t="s">
        <v>73</v>
      </c>
      <c r="C10" s="29" t="s">
        <v>40</v>
      </c>
      <c r="D10" s="52" t="s">
        <v>26</v>
      </c>
      <c r="E10" s="52" t="s">
        <v>115</v>
      </c>
      <c r="F10" s="37" t="s">
        <v>15</v>
      </c>
      <c r="G10" s="30"/>
      <c r="H10" s="31"/>
      <c r="I10" s="31"/>
      <c r="J10" s="31"/>
      <c r="K10" s="82">
        <v>27.555512499999999</v>
      </c>
      <c r="L10" s="31">
        <v>385.83961985158322</v>
      </c>
      <c r="M10" s="32"/>
      <c r="N10" s="31"/>
      <c r="O10" s="31"/>
      <c r="P10" s="31"/>
      <c r="Q10" s="83">
        <v>61.760576000000007</v>
      </c>
      <c r="R10" s="31">
        <v>864.78802256553115</v>
      </c>
      <c r="S10" s="33"/>
      <c r="T10" s="33"/>
      <c r="U10" s="32">
        <v>719.91513599999996</v>
      </c>
      <c r="V10" s="58">
        <v>10080.443337776438</v>
      </c>
      <c r="W10" s="234">
        <v>46047</v>
      </c>
      <c r="Y10" s="188">
        <f t="shared" si="1"/>
        <v>0</v>
      </c>
      <c r="Z10" s="26">
        <f t="shared" si="0"/>
        <v>0</v>
      </c>
      <c r="AA10" s="98">
        <f t="shared" ref="AA10:AA61" si="2">L10+R10</f>
        <v>1250.6276424171144</v>
      </c>
      <c r="AB10" s="27" t="s">
        <v>23</v>
      </c>
      <c r="AD10" s="156">
        <v>82.79</v>
      </c>
      <c r="AE10" s="52" t="s">
        <v>153</v>
      </c>
      <c r="AF10" s="178">
        <v>1215</v>
      </c>
      <c r="AG10" s="178">
        <v>1215</v>
      </c>
      <c r="AI10" s="52"/>
      <c r="AJ10" s="52"/>
      <c r="AK10" s="52"/>
      <c r="AL10" s="52"/>
      <c r="AM10" s="52"/>
      <c r="AN10" s="52"/>
      <c r="AO10" s="52"/>
      <c r="AP10" s="178"/>
    </row>
    <row r="11" spans="1:42" s="17" customFormat="1">
      <c r="A11" s="91"/>
      <c r="B11" s="28" t="s">
        <v>73</v>
      </c>
      <c r="C11" s="29" t="s">
        <v>40</v>
      </c>
      <c r="D11" s="52" t="s">
        <v>26</v>
      </c>
      <c r="E11" s="52" t="s">
        <v>116</v>
      </c>
      <c r="F11" s="92"/>
      <c r="G11" s="6"/>
      <c r="H11" s="19"/>
      <c r="I11" s="19"/>
      <c r="J11" s="19"/>
      <c r="K11" s="75">
        <v>27.555512499999999</v>
      </c>
      <c r="L11" s="19">
        <v>385.83961985158322</v>
      </c>
      <c r="M11" s="4"/>
      <c r="N11" s="19"/>
      <c r="O11" s="19"/>
      <c r="P11" s="19"/>
      <c r="Q11" s="76">
        <v>59.273476000000002</v>
      </c>
      <c r="R11" s="19">
        <v>829.96298643046146</v>
      </c>
      <c r="S11" s="23"/>
      <c r="T11" s="23"/>
      <c r="U11" s="4">
        <v>376.5271360000001</v>
      </c>
      <c r="V11" s="56">
        <v>5272.2331699708075</v>
      </c>
      <c r="W11" s="254"/>
      <c r="Y11" s="73">
        <f t="shared" si="1"/>
        <v>0</v>
      </c>
      <c r="Z11" s="73">
        <f t="shared" si="0"/>
        <v>0</v>
      </c>
      <c r="AA11" s="78">
        <f t="shared" si="2"/>
        <v>1215.8026062820447</v>
      </c>
      <c r="AB11" s="27" t="s">
        <v>23</v>
      </c>
      <c r="AD11" s="157"/>
      <c r="AE11" s="3"/>
      <c r="AF11" s="179"/>
      <c r="AG11" s="179"/>
      <c r="AI11" s="3"/>
      <c r="AJ11" s="3"/>
      <c r="AK11" s="3"/>
      <c r="AL11" s="3"/>
      <c r="AM11" s="3"/>
      <c r="AN11" s="3"/>
      <c r="AO11" s="3"/>
      <c r="AP11" s="179"/>
    </row>
    <row r="12" spans="1:42" s="17" customFormat="1">
      <c r="A12" s="91"/>
      <c r="B12" s="28" t="s">
        <v>73</v>
      </c>
      <c r="C12" s="29" t="s">
        <v>40</v>
      </c>
      <c r="D12" s="52" t="s">
        <v>26</v>
      </c>
      <c r="E12" s="52" t="s">
        <v>117</v>
      </c>
      <c r="F12" s="92"/>
      <c r="G12" s="6"/>
      <c r="H12" s="19"/>
      <c r="I12" s="19"/>
      <c r="J12" s="19"/>
      <c r="K12" s="75">
        <v>27.555512499999999</v>
      </c>
      <c r="L12" s="19">
        <v>385.83961985158322</v>
      </c>
      <c r="M12" s="4"/>
      <c r="N12" s="19"/>
      <c r="O12" s="19"/>
      <c r="P12" s="19"/>
      <c r="Q12" s="76">
        <v>56.786376000000004</v>
      </c>
      <c r="R12" s="19">
        <v>795.13795029539199</v>
      </c>
      <c r="S12" s="23"/>
      <c r="T12" s="23"/>
      <c r="U12" s="4">
        <v>338.35513600000007</v>
      </c>
      <c r="V12" s="56">
        <v>4737.7386665942322</v>
      </c>
      <c r="W12" s="254"/>
      <c r="Y12" s="73">
        <f t="shared" si="1"/>
        <v>0</v>
      </c>
      <c r="Z12" s="73">
        <f t="shared" si="0"/>
        <v>0</v>
      </c>
      <c r="AA12" s="78">
        <f t="shared" si="2"/>
        <v>1180.9775701469753</v>
      </c>
      <c r="AB12" s="27" t="s">
        <v>23</v>
      </c>
      <c r="AD12" s="157">
        <v>82.79</v>
      </c>
      <c r="AE12" s="3" t="s">
        <v>153</v>
      </c>
      <c r="AF12" s="179">
        <v>1215</v>
      </c>
      <c r="AG12" s="179">
        <v>1215</v>
      </c>
      <c r="AI12" s="3"/>
      <c r="AJ12" s="3"/>
      <c r="AK12" s="3"/>
      <c r="AL12" s="3"/>
      <c r="AM12" s="3"/>
      <c r="AN12" s="3"/>
      <c r="AO12" s="3"/>
      <c r="AP12" s="179"/>
    </row>
    <row r="13" spans="1:42" s="17" customFormat="1">
      <c r="A13" s="91"/>
      <c r="B13" s="28" t="s">
        <v>73</v>
      </c>
      <c r="C13" s="29" t="s">
        <v>40</v>
      </c>
      <c r="D13" s="52" t="s">
        <v>26</v>
      </c>
      <c r="E13" s="52" t="s">
        <v>118</v>
      </c>
      <c r="F13" s="92"/>
      <c r="G13" s="6"/>
      <c r="H13" s="19"/>
      <c r="I13" s="19"/>
      <c r="J13" s="19"/>
      <c r="K13" s="75">
        <v>27.555512499999999</v>
      </c>
      <c r="L13" s="19">
        <v>385.83961985158322</v>
      </c>
      <c r="M13" s="4"/>
      <c r="N13" s="19"/>
      <c r="O13" s="19"/>
      <c r="P13" s="19"/>
      <c r="Q13" s="76">
        <v>56.786376000000004</v>
      </c>
      <c r="R13" s="19">
        <v>795.13795029539199</v>
      </c>
      <c r="S13" s="23"/>
      <c r="T13" s="23"/>
      <c r="U13" s="4">
        <v>307.93513600000011</v>
      </c>
      <c r="V13" s="56">
        <v>4311.7897303918944</v>
      </c>
      <c r="W13" s="254"/>
      <c r="Y13" s="73">
        <f t="shared" si="1"/>
        <v>0</v>
      </c>
      <c r="Z13" s="73">
        <f t="shared" si="0"/>
        <v>0</v>
      </c>
      <c r="AA13" s="78">
        <f t="shared" si="2"/>
        <v>1180.9775701469753</v>
      </c>
      <c r="AB13" s="27" t="s">
        <v>23</v>
      </c>
      <c r="AD13" s="157">
        <v>82.79</v>
      </c>
      <c r="AE13" s="3" t="s">
        <v>153</v>
      </c>
      <c r="AF13" s="179">
        <v>1215</v>
      </c>
      <c r="AG13" s="179">
        <v>1215</v>
      </c>
      <c r="AI13" s="3"/>
      <c r="AJ13" s="3"/>
      <c r="AK13" s="3"/>
      <c r="AL13" s="3"/>
      <c r="AM13" s="3"/>
      <c r="AN13" s="3"/>
      <c r="AO13" s="3"/>
      <c r="AP13" s="179"/>
    </row>
    <row r="14" spans="1:42" s="17" customFormat="1">
      <c r="A14" s="91"/>
      <c r="B14" s="28" t="s">
        <v>73</v>
      </c>
      <c r="C14" s="29" t="s">
        <v>40</v>
      </c>
      <c r="D14" s="52" t="s">
        <v>26</v>
      </c>
      <c r="E14" s="52" t="s">
        <v>119</v>
      </c>
      <c r="F14" s="92"/>
      <c r="G14" s="6"/>
      <c r="H14" s="19"/>
      <c r="I14" s="19"/>
      <c r="J14" s="19"/>
      <c r="K14" s="75">
        <v>27.555512499999999</v>
      </c>
      <c r="L14" s="19">
        <v>385.83961985158322</v>
      </c>
      <c r="M14" s="4"/>
      <c r="N14" s="19"/>
      <c r="O14" s="19"/>
      <c r="P14" s="19"/>
      <c r="Q14" s="76">
        <v>56.786376000000004</v>
      </c>
      <c r="R14" s="19">
        <v>795.13795029539199</v>
      </c>
      <c r="S14" s="23"/>
      <c r="T14" s="23"/>
      <c r="U14" s="4">
        <v>353.45113600000008</v>
      </c>
      <c r="V14" s="56">
        <v>4949.1168763545993</v>
      </c>
      <c r="W14" s="254"/>
      <c r="Y14" s="73">
        <f t="shared" si="1"/>
        <v>0</v>
      </c>
      <c r="Z14" s="73">
        <f t="shared" si="0"/>
        <v>0</v>
      </c>
      <c r="AA14" s="78">
        <f t="shared" si="2"/>
        <v>1180.9775701469753</v>
      </c>
      <c r="AB14" s="27" t="s">
        <v>23</v>
      </c>
      <c r="AD14" s="157">
        <v>82.79</v>
      </c>
      <c r="AE14" s="3" t="s">
        <v>153</v>
      </c>
      <c r="AF14" s="179">
        <v>12515</v>
      </c>
      <c r="AG14" s="179">
        <v>12515</v>
      </c>
      <c r="AI14" s="3"/>
      <c r="AJ14" s="3"/>
      <c r="AK14" s="3"/>
      <c r="AL14" s="3"/>
      <c r="AM14" s="3"/>
      <c r="AN14" s="3"/>
      <c r="AO14" s="3"/>
      <c r="AP14" s="179"/>
    </row>
    <row r="15" spans="1:42" s="17" customFormat="1">
      <c r="A15" s="91"/>
      <c r="B15" s="28" t="s">
        <v>75</v>
      </c>
      <c r="C15" s="29" t="s">
        <v>40</v>
      </c>
      <c r="D15" s="52" t="s">
        <v>26</v>
      </c>
      <c r="E15" s="52" t="s">
        <v>120</v>
      </c>
      <c r="F15" s="92"/>
      <c r="G15" s="6"/>
      <c r="H15" s="19"/>
      <c r="I15" s="19"/>
      <c r="J15" s="19"/>
      <c r="K15" s="75">
        <v>370.27771750000005</v>
      </c>
      <c r="L15" s="19">
        <v>5057.2897944160086</v>
      </c>
      <c r="M15" s="4"/>
      <c r="N15" s="19"/>
      <c r="O15" s="19"/>
      <c r="P15" s="19"/>
      <c r="Q15" s="76">
        <v>129.60556800000001</v>
      </c>
      <c r="R15" s="19">
        <v>1770.1657036542847</v>
      </c>
      <c r="S15" s="23"/>
      <c r="T15" s="23"/>
      <c r="U15" s="4">
        <v>662.48044800000014</v>
      </c>
      <c r="V15" s="56">
        <v>9048.2236719268549</v>
      </c>
      <c r="W15" s="254"/>
      <c r="Y15" s="73">
        <f t="shared" si="1"/>
        <v>0</v>
      </c>
      <c r="Z15" s="73">
        <f t="shared" si="0"/>
        <v>0</v>
      </c>
      <c r="AA15" s="78">
        <f t="shared" si="2"/>
        <v>6827.4554980702933</v>
      </c>
      <c r="AB15" s="27" t="s">
        <v>23</v>
      </c>
      <c r="AD15" s="157"/>
      <c r="AE15" s="3"/>
      <c r="AF15" s="157"/>
      <c r="AG15" s="179"/>
      <c r="AI15" s="3"/>
      <c r="AJ15" s="3"/>
      <c r="AK15" s="3"/>
      <c r="AL15" s="3"/>
      <c r="AM15" s="3"/>
      <c r="AN15" s="3"/>
      <c r="AO15" s="3"/>
      <c r="AP15" s="179"/>
    </row>
    <row r="16" spans="1:42" s="17" customFormat="1">
      <c r="A16" s="91"/>
      <c r="B16" s="28" t="s">
        <v>76</v>
      </c>
      <c r="C16" s="29" t="s">
        <v>40</v>
      </c>
      <c r="D16" s="52" t="s">
        <v>26</v>
      </c>
      <c r="E16" s="52" t="s">
        <v>121</v>
      </c>
      <c r="F16" s="92"/>
      <c r="G16" s="6"/>
      <c r="H16" s="19"/>
      <c r="I16" s="19"/>
      <c r="J16" s="19"/>
      <c r="K16" s="75">
        <v>8.6102499999999998E-2</v>
      </c>
      <c r="L16" s="19">
        <v>9</v>
      </c>
      <c r="M16" s="4"/>
      <c r="N16" s="19"/>
      <c r="O16" s="19"/>
      <c r="P16" s="19"/>
      <c r="Q16" s="76">
        <v>26.896998000000004</v>
      </c>
      <c r="R16" s="19">
        <v>269.8139700429291</v>
      </c>
      <c r="S16" s="23"/>
      <c r="T16" s="23"/>
      <c r="U16" s="4">
        <v>263.25332800000001</v>
      </c>
      <c r="V16" s="56">
        <v>2640.7937999137835</v>
      </c>
      <c r="W16" s="254"/>
      <c r="Y16" s="73">
        <f t="shared" si="1"/>
        <v>0</v>
      </c>
      <c r="Z16" s="73">
        <f t="shared" si="0"/>
        <v>0</v>
      </c>
      <c r="AA16" s="78">
        <f t="shared" si="2"/>
        <v>278.8139700429291</v>
      </c>
      <c r="AB16" s="27" t="s">
        <v>23</v>
      </c>
      <c r="AD16" s="157"/>
      <c r="AE16" s="3"/>
      <c r="AF16" s="157"/>
      <c r="AG16" s="179"/>
      <c r="AI16" s="3"/>
      <c r="AJ16" s="3"/>
      <c r="AK16" s="3"/>
      <c r="AL16" s="3"/>
      <c r="AM16" s="3"/>
      <c r="AN16" s="3"/>
      <c r="AO16" s="3"/>
      <c r="AP16" s="179"/>
    </row>
    <row r="17" spans="1:42" s="17" customFormat="1">
      <c r="A17" s="91"/>
      <c r="B17" s="28" t="s">
        <v>76</v>
      </c>
      <c r="C17" s="29" t="s">
        <v>40</v>
      </c>
      <c r="D17" s="52" t="s">
        <v>26</v>
      </c>
      <c r="E17" s="52" t="s">
        <v>122</v>
      </c>
      <c r="F17" s="92"/>
      <c r="G17" s="6"/>
      <c r="H17" s="19"/>
      <c r="I17" s="19"/>
      <c r="J17" s="19"/>
      <c r="K17" s="75">
        <v>0.8611025000000001</v>
      </c>
      <c r="L17" s="19">
        <v>9</v>
      </c>
      <c r="M17" s="4"/>
      <c r="N17" s="19"/>
      <c r="O17" s="19"/>
      <c r="P17" s="19"/>
      <c r="Q17" s="76">
        <v>27.516998000000001</v>
      </c>
      <c r="R17" s="19">
        <v>276.03342477265818</v>
      </c>
      <c r="S17" s="23"/>
      <c r="T17" s="23"/>
      <c r="U17" s="4">
        <v>137.29332800000003</v>
      </c>
      <c r="V17" s="56">
        <v>1377.2413519191268</v>
      </c>
      <c r="W17" s="254"/>
      <c r="Y17" s="73">
        <f t="shared" si="1"/>
        <v>0</v>
      </c>
      <c r="Z17" s="73">
        <f t="shared" si="0"/>
        <v>0</v>
      </c>
      <c r="AA17" s="78">
        <f t="shared" si="2"/>
        <v>285.03342477265818</v>
      </c>
      <c r="AB17" s="27" t="s">
        <v>23</v>
      </c>
      <c r="AD17" s="157"/>
      <c r="AE17" s="3"/>
      <c r="AF17" s="157"/>
      <c r="AG17" s="179"/>
      <c r="AI17" s="3"/>
      <c r="AJ17" s="3"/>
      <c r="AK17" s="3"/>
      <c r="AL17" s="3"/>
      <c r="AM17" s="3"/>
      <c r="AN17" s="3"/>
      <c r="AO17" s="3"/>
      <c r="AP17" s="179"/>
    </row>
    <row r="18" spans="1:42" s="17" customFormat="1">
      <c r="A18" s="91"/>
      <c r="B18" s="28" t="s">
        <v>76</v>
      </c>
      <c r="C18" s="29" t="s">
        <v>40</v>
      </c>
      <c r="D18" s="52" t="s">
        <v>26</v>
      </c>
      <c r="E18" s="52" t="s">
        <v>123</v>
      </c>
      <c r="F18" s="92"/>
      <c r="G18" s="6"/>
      <c r="H18" s="19"/>
      <c r="I18" s="19"/>
      <c r="J18" s="19"/>
      <c r="K18" s="75">
        <v>0.8611025000000001</v>
      </c>
      <c r="L18" s="19">
        <v>9</v>
      </c>
      <c r="M18" s="4"/>
      <c r="N18" s="19"/>
      <c r="O18" s="19"/>
      <c r="P18" s="19"/>
      <c r="Q18" s="76">
        <v>29.716998000000004</v>
      </c>
      <c r="R18" s="19">
        <v>298.10245768460061</v>
      </c>
      <c r="S18" s="23"/>
      <c r="T18" s="23"/>
      <c r="U18" s="4">
        <v>228.37332800000001</v>
      </c>
      <c r="V18" s="56">
        <v>2290.8993144735355</v>
      </c>
      <c r="W18" s="254"/>
      <c r="Y18" s="73">
        <f t="shared" si="1"/>
        <v>0</v>
      </c>
      <c r="Z18" s="73">
        <f t="shared" si="0"/>
        <v>0</v>
      </c>
      <c r="AA18" s="78">
        <f t="shared" si="2"/>
        <v>307.10245768460061</v>
      </c>
      <c r="AB18" s="27" t="s">
        <v>23</v>
      </c>
      <c r="AD18" s="157"/>
      <c r="AE18" s="3"/>
      <c r="AF18" s="157"/>
      <c r="AG18" s="179"/>
      <c r="AI18" s="3"/>
      <c r="AJ18" s="3"/>
      <c r="AK18" s="3"/>
      <c r="AL18" s="3"/>
      <c r="AM18" s="3"/>
      <c r="AN18" s="3"/>
      <c r="AO18" s="3"/>
      <c r="AP18" s="179"/>
    </row>
    <row r="19" spans="1:42" s="17" customFormat="1">
      <c r="A19" s="91"/>
      <c r="B19" s="28" t="s">
        <v>76</v>
      </c>
      <c r="C19" s="29" t="s">
        <v>40</v>
      </c>
      <c r="D19" s="52" t="s">
        <v>26</v>
      </c>
      <c r="E19" s="52" t="s">
        <v>124</v>
      </c>
      <c r="F19" s="92"/>
      <c r="G19" s="6"/>
      <c r="H19" s="19"/>
      <c r="I19" s="19"/>
      <c r="J19" s="19"/>
      <c r="K19" s="75">
        <v>1.4519625</v>
      </c>
      <c r="L19" s="19">
        <v>14.261860509070843</v>
      </c>
      <c r="M19" s="4"/>
      <c r="N19" s="19"/>
      <c r="O19" s="19"/>
      <c r="P19" s="19"/>
      <c r="Q19" s="76">
        <v>31.174230000000001</v>
      </c>
      <c r="R19" s="19">
        <v>306.62242740530462</v>
      </c>
      <c r="S19" s="23"/>
      <c r="T19" s="23"/>
      <c r="U19" s="4">
        <v>271.81927999999999</v>
      </c>
      <c r="V19" s="56">
        <v>2673.5507965766001</v>
      </c>
      <c r="W19" s="254"/>
      <c r="Y19" s="73">
        <f t="shared" si="1"/>
        <v>0</v>
      </c>
      <c r="Z19" s="73">
        <f t="shared" si="0"/>
        <v>0</v>
      </c>
      <c r="AA19" s="78">
        <f t="shared" si="2"/>
        <v>320.88428791437548</v>
      </c>
      <c r="AB19" s="27" t="s">
        <v>23</v>
      </c>
      <c r="AD19" s="157"/>
      <c r="AE19" s="3"/>
      <c r="AF19" s="157"/>
      <c r="AG19" s="179"/>
      <c r="AI19" s="3"/>
      <c r="AJ19" s="3"/>
      <c r="AK19" s="3"/>
      <c r="AL19" s="3"/>
      <c r="AM19" s="3"/>
      <c r="AN19" s="3"/>
      <c r="AO19" s="3"/>
      <c r="AP19" s="179"/>
    </row>
    <row r="20" spans="1:42" s="17" customFormat="1">
      <c r="A20" s="91"/>
      <c r="B20" s="28" t="s">
        <v>76</v>
      </c>
      <c r="C20" s="29" t="s">
        <v>40</v>
      </c>
      <c r="D20" s="52" t="s">
        <v>26</v>
      </c>
      <c r="E20" s="52" t="s">
        <v>122</v>
      </c>
      <c r="F20" s="92"/>
      <c r="G20" s="6"/>
      <c r="H20" s="19"/>
      <c r="I20" s="19"/>
      <c r="J20" s="19"/>
      <c r="K20" s="75">
        <v>0.172205</v>
      </c>
      <c r="L20" s="19">
        <v>2</v>
      </c>
      <c r="M20" s="4"/>
      <c r="N20" s="19"/>
      <c r="O20" s="19"/>
      <c r="P20" s="19"/>
      <c r="Q20" s="76">
        <v>28.236996000000005</v>
      </c>
      <c r="R20" s="19">
        <v>274.98265493150672</v>
      </c>
      <c r="S20" s="23"/>
      <c r="T20" s="23"/>
      <c r="U20" s="4">
        <v>186.82665600000001</v>
      </c>
      <c r="V20" s="56">
        <v>1819.3893528495471</v>
      </c>
      <c r="W20" s="254"/>
      <c r="Y20" s="73">
        <f t="shared" si="1"/>
        <v>0</v>
      </c>
      <c r="Z20" s="73">
        <f t="shared" si="0"/>
        <v>0</v>
      </c>
      <c r="AA20" s="78">
        <f t="shared" si="2"/>
        <v>276.98265493150672</v>
      </c>
      <c r="AB20" s="27" t="s">
        <v>23</v>
      </c>
      <c r="AD20" s="157"/>
      <c r="AE20" s="3"/>
      <c r="AF20" s="157"/>
      <c r="AG20" s="179"/>
      <c r="AI20" s="3"/>
      <c r="AJ20" s="3"/>
      <c r="AK20" s="3"/>
      <c r="AL20" s="3"/>
      <c r="AM20" s="3"/>
      <c r="AN20" s="3"/>
      <c r="AO20" s="3"/>
      <c r="AP20" s="179"/>
    </row>
    <row r="21" spans="1:42" s="17" customFormat="1">
      <c r="A21" s="91"/>
      <c r="B21" s="28" t="s">
        <v>76</v>
      </c>
      <c r="C21" s="29" t="s">
        <v>40</v>
      </c>
      <c r="D21" s="52" t="s">
        <v>26</v>
      </c>
      <c r="E21" s="52" t="s">
        <v>125</v>
      </c>
      <c r="F21" s="92"/>
      <c r="G21" s="6"/>
      <c r="H21" s="19"/>
      <c r="I21" s="19"/>
      <c r="J21" s="19"/>
      <c r="K21" s="75">
        <v>0.172205</v>
      </c>
      <c r="L21" s="19">
        <v>2</v>
      </c>
      <c r="M21" s="4"/>
      <c r="N21" s="19"/>
      <c r="O21" s="19"/>
      <c r="P21" s="19"/>
      <c r="Q21" s="76">
        <v>30.876996000000005</v>
      </c>
      <c r="R21" s="19">
        <v>300.69198353782042</v>
      </c>
      <c r="S21" s="23"/>
      <c r="T21" s="23"/>
      <c r="U21" s="4">
        <v>256.42665599999998</v>
      </c>
      <c r="V21" s="56">
        <v>2497.1807433796466</v>
      </c>
      <c r="W21" s="254"/>
      <c r="Y21" s="73">
        <f t="shared" si="1"/>
        <v>0</v>
      </c>
      <c r="Z21" s="73">
        <f t="shared" si="0"/>
        <v>0</v>
      </c>
      <c r="AA21" s="78">
        <f t="shared" si="2"/>
        <v>302.69198353782042</v>
      </c>
      <c r="AB21" s="27" t="s">
        <v>23</v>
      </c>
      <c r="AD21" s="157"/>
      <c r="AE21" s="3"/>
      <c r="AF21" s="157"/>
      <c r="AG21" s="179"/>
      <c r="AI21" s="3"/>
      <c r="AJ21" s="3"/>
      <c r="AK21" s="3"/>
      <c r="AL21" s="3"/>
      <c r="AM21" s="3"/>
      <c r="AN21" s="3"/>
      <c r="AO21" s="3"/>
      <c r="AP21" s="179"/>
    </row>
    <row r="22" spans="1:42" s="17" customFormat="1" ht="13.5" thickBot="1">
      <c r="A22" s="38"/>
      <c r="B22" s="39" t="s">
        <v>76</v>
      </c>
      <c r="C22" s="40" t="s">
        <v>40</v>
      </c>
      <c r="D22" s="53" t="s">
        <v>26</v>
      </c>
      <c r="E22" s="53" t="s">
        <v>126</v>
      </c>
      <c r="F22" s="41"/>
      <c r="G22" s="42"/>
      <c r="H22" s="43"/>
      <c r="I22" s="43"/>
      <c r="J22" s="43"/>
      <c r="K22" s="96">
        <v>0.172205</v>
      </c>
      <c r="L22" s="43">
        <v>2</v>
      </c>
      <c r="M22" s="44"/>
      <c r="N22" s="43"/>
      <c r="O22" s="43"/>
      <c r="P22" s="43"/>
      <c r="Q22" s="97">
        <v>30.876996000000005</v>
      </c>
      <c r="R22" s="43">
        <v>300.69198353782042</v>
      </c>
      <c r="S22" s="45"/>
      <c r="T22" s="45"/>
      <c r="U22" s="44">
        <v>252.36665600000001</v>
      </c>
      <c r="V22" s="60">
        <v>2457.6429122653908</v>
      </c>
      <c r="W22" s="235"/>
      <c r="Y22" s="112">
        <f t="shared" si="1"/>
        <v>0</v>
      </c>
      <c r="Z22" s="46">
        <f t="shared" si="0"/>
        <v>0</v>
      </c>
      <c r="AA22" s="93">
        <f t="shared" si="2"/>
        <v>302.69198353782042</v>
      </c>
      <c r="AB22" s="47" t="s">
        <v>23</v>
      </c>
      <c r="AD22" s="158"/>
      <c r="AE22" s="53"/>
      <c r="AF22" s="158"/>
      <c r="AG22" s="180"/>
      <c r="AI22" s="53"/>
      <c r="AJ22" s="53"/>
      <c r="AK22" s="53"/>
      <c r="AL22" s="53"/>
      <c r="AM22" s="53"/>
      <c r="AN22" s="53"/>
      <c r="AO22" s="53"/>
      <c r="AP22" s="180"/>
    </row>
    <row r="23" spans="1:42" s="17" customFormat="1" ht="13.5" thickBot="1">
      <c r="A23" s="61" t="s">
        <v>44</v>
      </c>
      <c r="B23" s="61" t="s">
        <v>76</v>
      </c>
      <c r="C23" s="62" t="s">
        <v>40</v>
      </c>
      <c r="D23" s="63" t="s">
        <v>46</v>
      </c>
      <c r="E23" s="63" t="s">
        <v>45</v>
      </c>
      <c r="F23" s="63" t="s">
        <v>47</v>
      </c>
      <c r="G23" s="65"/>
      <c r="H23" s="66"/>
      <c r="I23" s="66"/>
      <c r="J23" s="66"/>
      <c r="K23" s="85">
        <v>86.11</v>
      </c>
      <c r="L23" s="66">
        <v>791</v>
      </c>
      <c r="M23" s="67"/>
      <c r="N23" s="66"/>
      <c r="O23" s="66"/>
      <c r="P23" s="66"/>
      <c r="Q23" s="86">
        <v>102.08</v>
      </c>
      <c r="R23" s="66">
        <v>937</v>
      </c>
      <c r="S23" s="68"/>
      <c r="T23" s="68"/>
      <c r="U23" s="67">
        <v>681.24</v>
      </c>
      <c r="V23" s="69">
        <v>6258</v>
      </c>
      <c r="W23" s="70">
        <v>46156</v>
      </c>
      <c r="Y23" s="46">
        <f t="shared" si="1"/>
        <v>0</v>
      </c>
      <c r="Z23" s="71">
        <f t="shared" si="0"/>
        <v>0</v>
      </c>
      <c r="AA23" s="87">
        <f t="shared" si="2"/>
        <v>1728</v>
      </c>
      <c r="AB23" s="72" t="s">
        <v>23</v>
      </c>
      <c r="AD23" s="159"/>
      <c r="AE23" s="63"/>
      <c r="AF23" s="159"/>
      <c r="AG23" s="181"/>
      <c r="AI23" s="63"/>
      <c r="AJ23" s="63"/>
      <c r="AK23" s="63"/>
      <c r="AL23" s="63"/>
      <c r="AM23" s="63"/>
      <c r="AN23" s="63"/>
      <c r="AO23" s="63"/>
      <c r="AP23" s="181"/>
    </row>
    <row r="24" spans="1:42" s="17" customFormat="1">
      <c r="A24" s="36" t="s">
        <v>48</v>
      </c>
      <c r="B24" s="28" t="s">
        <v>159</v>
      </c>
      <c r="C24" s="29" t="s">
        <v>40</v>
      </c>
      <c r="D24" s="52" t="s">
        <v>52</v>
      </c>
      <c r="E24" s="37" t="s">
        <v>50</v>
      </c>
      <c r="F24" s="37" t="s">
        <v>51</v>
      </c>
      <c r="G24" s="30">
        <v>130</v>
      </c>
      <c r="H24" s="35">
        <v>1284</v>
      </c>
      <c r="I24" s="35"/>
      <c r="J24" s="35"/>
      <c r="K24" s="30"/>
      <c r="L24" s="31"/>
      <c r="M24" s="32">
        <v>48</v>
      </c>
      <c r="N24" s="31">
        <v>474</v>
      </c>
      <c r="O24" s="31"/>
      <c r="P24" s="31"/>
      <c r="Q24" s="83">
        <v>39.08</v>
      </c>
      <c r="R24" s="118"/>
      <c r="S24" s="33"/>
      <c r="T24" s="33"/>
      <c r="U24" s="32">
        <v>51.42</v>
      </c>
      <c r="V24" s="58">
        <v>419</v>
      </c>
      <c r="W24" s="236">
        <v>45570</v>
      </c>
      <c r="Y24" s="189">
        <f t="shared" si="1"/>
        <v>1758</v>
      </c>
      <c r="Z24" s="26">
        <f t="shared" si="0"/>
        <v>0</v>
      </c>
      <c r="AA24" s="26"/>
      <c r="AB24" s="27" t="s">
        <v>53</v>
      </c>
      <c r="AD24" s="156"/>
      <c r="AE24" s="52"/>
      <c r="AF24" s="156"/>
      <c r="AG24" s="178"/>
      <c r="AI24" s="52"/>
      <c r="AJ24" s="52"/>
      <c r="AK24" s="52"/>
      <c r="AL24" s="52"/>
      <c r="AM24" s="52"/>
      <c r="AN24" s="52"/>
      <c r="AO24" s="52"/>
      <c r="AP24" s="178"/>
    </row>
    <row r="25" spans="1:42" s="17" customFormat="1" ht="13.5" thickBot="1">
      <c r="A25" s="38"/>
      <c r="B25" s="40" t="s">
        <v>40</v>
      </c>
      <c r="C25" s="40" t="s">
        <v>40</v>
      </c>
      <c r="D25" s="53" t="s">
        <v>49</v>
      </c>
      <c r="E25" s="41"/>
      <c r="F25" s="41"/>
      <c r="G25" s="42"/>
      <c r="H25" s="59"/>
      <c r="I25" s="59"/>
      <c r="J25" s="59"/>
      <c r="K25" s="96">
        <v>1170</v>
      </c>
      <c r="L25" s="43">
        <v>9545</v>
      </c>
      <c r="M25" s="44"/>
      <c r="N25" s="43"/>
      <c r="O25" s="43"/>
      <c r="P25" s="43"/>
      <c r="Q25" s="97">
        <v>325.32</v>
      </c>
      <c r="R25" s="43">
        <v>2654</v>
      </c>
      <c r="S25" s="44">
        <v>405.83</v>
      </c>
      <c r="T25" s="44">
        <v>2899</v>
      </c>
      <c r="U25" s="44">
        <v>1163.94</v>
      </c>
      <c r="V25" s="60">
        <v>8722</v>
      </c>
      <c r="W25" s="252"/>
      <c r="X25" s="102" t="s">
        <v>54</v>
      </c>
      <c r="Y25" s="112">
        <f t="shared" si="1"/>
        <v>0</v>
      </c>
      <c r="Z25" s="46">
        <f t="shared" si="0"/>
        <v>0</v>
      </c>
      <c r="AA25" s="93">
        <f t="shared" si="2"/>
        <v>12199</v>
      </c>
      <c r="AB25" s="47" t="s">
        <v>23</v>
      </c>
      <c r="AD25" s="158"/>
      <c r="AE25" s="53"/>
      <c r="AF25" s="158"/>
      <c r="AG25" s="180"/>
      <c r="AI25" s="53"/>
      <c r="AJ25" s="53"/>
      <c r="AK25" s="53"/>
      <c r="AL25" s="53"/>
      <c r="AM25" s="53"/>
      <c r="AN25" s="53"/>
      <c r="AO25" s="53"/>
      <c r="AP25" s="180"/>
    </row>
    <row r="26" spans="1:42" s="17" customFormat="1">
      <c r="A26" s="48" t="s">
        <v>55</v>
      </c>
      <c r="B26" s="28" t="s">
        <v>76</v>
      </c>
      <c r="C26" s="29" t="s">
        <v>40</v>
      </c>
      <c r="D26" s="52" t="s">
        <v>46</v>
      </c>
      <c r="E26" s="52" t="s">
        <v>127</v>
      </c>
      <c r="F26" s="50" t="s">
        <v>47</v>
      </c>
      <c r="G26" s="30"/>
      <c r="H26" s="31"/>
      <c r="I26" s="31"/>
      <c r="J26" s="31"/>
      <c r="K26" s="82">
        <v>68.23</v>
      </c>
      <c r="L26" s="31">
        <v>1315</v>
      </c>
      <c r="M26" s="32"/>
      <c r="N26" s="31"/>
      <c r="O26" s="31"/>
      <c r="P26" s="31"/>
      <c r="Q26" s="83">
        <v>53.15</v>
      </c>
      <c r="R26" s="31">
        <v>1024</v>
      </c>
      <c r="S26" s="33"/>
      <c r="T26" s="33"/>
      <c r="U26" s="32">
        <v>167.44</v>
      </c>
      <c r="V26" s="58">
        <v>3227</v>
      </c>
      <c r="W26" s="253">
        <v>46016</v>
      </c>
      <c r="Y26" s="188">
        <f t="shared" si="1"/>
        <v>0</v>
      </c>
      <c r="Z26" s="26">
        <f t="shared" si="0"/>
        <v>0</v>
      </c>
      <c r="AA26" s="98">
        <f t="shared" si="2"/>
        <v>2339</v>
      </c>
      <c r="AB26" s="27" t="s">
        <v>23</v>
      </c>
      <c r="AD26" s="156"/>
      <c r="AE26" s="52"/>
      <c r="AF26" s="156"/>
      <c r="AG26" s="178"/>
      <c r="AI26" s="52"/>
      <c r="AJ26" s="52"/>
      <c r="AK26" s="52"/>
      <c r="AL26" s="52"/>
      <c r="AM26" s="52"/>
      <c r="AN26" s="52"/>
      <c r="AO26" s="52"/>
      <c r="AP26" s="178"/>
    </row>
    <row r="27" spans="1:42" s="17" customFormat="1">
      <c r="A27" s="49"/>
      <c r="B27" s="28" t="s">
        <v>76</v>
      </c>
      <c r="C27" s="29" t="s">
        <v>40</v>
      </c>
      <c r="D27" s="3" t="s">
        <v>46</v>
      </c>
      <c r="E27" s="3" t="s">
        <v>128</v>
      </c>
      <c r="F27" s="51"/>
      <c r="G27" s="6"/>
      <c r="H27" s="19"/>
      <c r="I27" s="19"/>
      <c r="J27" s="19"/>
      <c r="K27" s="75">
        <v>60.28</v>
      </c>
      <c r="L27" s="19">
        <v>363</v>
      </c>
      <c r="M27" s="4"/>
      <c r="N27" s="19"/>
      <c r="O27" s="19"/>
      <c r="P27" s="19"/>
      <c r="Q27" s="76">
        <v>35.950000000000003</v>
      </c>
      <c r="R27" s="19">
        <v>217</v>
      </c>
      <c r="S27" s="4">
        <v>159.9</v>
      </c>
      <c r="T27" s="4">
        <v>963</v>
      </c>
      <c r="U27" s="4">
        <v>179.1</v>
      </c>
      <c r="V27" s="56">
        <v>1078</v>
      </c>
      <c r="W27" s="222"/>
      <c r="Y27" s="73">
        <f t="shared" si="1"/>
        <v>0</v>
      </c>
      <c r="Z27" s="73">
        <f t="shared" si="0"/>
        <v>0</v>
      </c>
      <c r="AA27" s="78">
        <f t="shared" si="2"/>
        <v>580</v>
      </c>
      <c r="AB27" s="27" t="s">
        <v>23</v>
      </c>
      <c r="AD27" s="157"/>
      <c r="AE27" s="3"/>
      <c r="AF27" s="157"/>
      <c r="AG27" s="179"/>
      <c r="AI27" s="3"/>
      <c r="AJ27" s="3"/>
      <c r="AK27" s="3"/>
      <c r="AL27" s="3"/>
      <c r="AM27" s="3"/>
      <c r="AN27" s="3"/>
      <c r="AO27" s="3"/>
      <c r="AP27" s="179"/>
    </row>
    <row r="28" spans="1:42" s="17" customFormat="1" ht="13.5" thickBot="1">
      <c r="A28" s="54"/>
      <c r="B28" s="39" t="s">
        <v>74</v>
      </c>
      <c r="C28" s="40" t="s">
        <v>40</v>
      </c>
      <c r="D28" s="53" t="s">
        <v>26</v>
      </c>
      <c r="E28" s="53" t="s">
        <v>129</v>
      </c>
      <c r="F28" s="55"/>
      <c r="G28" s="42"/>
      <c r="H28" s="43"/>
      <c r="I28" s="43"/>
      <c r="J28" s="43"/>
      <c r="K28" s="96">
        <v>172.54</v>
      </c>
      <c r="L28" s="43">
        <v>929</v>
      </c>
      <c r="M28" s="44"/>
      <c r="N28" s="43"/>
      <c r="O28" s="43"/>
      <c r="P28" s="43"/>
      <c r="Q28" s="97">
        <v>72.39</v>
      </c>
      <c r="R28" s="43">
        <v>389</v>
      </c>
      <c r="S28" s="44">
        <v>618.37</v>
      </c>
      <c r="T28" s="44">
        <v>3329</v>
      </c>
      <c r="U28" s="44">
        <v>1005.98</v>
      </c>
      <c r="V28" s="60">
        <v>5417</v>
      </c>
      <c r="W28" s="223"/>
      <c r="Y28" s="112">
        <f t="shared" si="1"/>
        <v>0</v>
      </c>
      <c r="Z28" s="46">
        <f t="shared" si="0"/>
        <v>0</v>
      </c>
      <c r="AA28" s="93">
        <f t="shared" si="2"/>
        <v>1318</v>
      </c>
      <c r="AB28" s="47" t="s">
        <v>23</v>
      </c>
      <c r="AD28" s="158"/>
      <c r="AE28" s="53"/>
      <c r="AF28" s="158"/>
      <c r="AG28" s="180"/>
      <c r="AI28" s="53"/>
      <c r="AJ28" s="53"/>
      <c r="AK28" s="53"/>
      <c r="AL28" s="53"/>
      <c r="AM28" s="53"/>
      <c r="AN28" s="53"/>
      <c r="AO28" s="53"/>
      <c r="AP28" s="180"/>
    </row>
    <row r="29" spans="1:42" s="17" customFormat="1">
      <c r="A29" s="190" t="s">
        <v>57</v>
      </c>
      <c r="B29" s="190" t="s">
        <v>74</v>
      </c>
      <c r="C29" s="191" t="s">
        <v>40</v>
      </c>
      <c r="D29" s="192" t="s">
        <v>26</v>
      </c>
      <c r="E29" s="193" t="s">
        <v>58</v>
      </c>
      <c r="F29" s="192" t="s">
        <v>51</v>
      </c>
      <c r="G29" s="195"/>
      <c r="H29" s="196"/>
      <c r="I29" s="196"/>
      <c r="J29" s="196"/>
      <c r="K29" s="197">
        <v>25.28</v>
      </c>
      <c r="L29" s="198">
        <v>586</v>
      </c>
      <c r="M29" s="199"/>
      <c r="N29" s="198"/>
      <c r="O29" s="198"/>
      <c r="P29" s="198"/>
      <c r="Q29" s="200">
        <v>17.96</v>
      </c>
      <c r="R29" s="198">
        <v>417</v>
      </c>
      <c r="S29" s="201"/>
      <c r="T29" s="201"/>
      <c r="U29" s="199">
        <v>227.7</v>
      </c>
      <c r="V29" s="202">
        <v>5246</v>
      </c>
      <c r="W29" s="203">
        <v>45574</v>
      </c>
      <c r="Y29" s="188">
        <f t="shared" si="1"/>
        <v>0</v>
      </c>
      <c r="Z29" s="211">
        <f t="shared" si="0"/>
        <v>0</v>
      </c>
      <c r="AA29" s="207">
        <f t="shared" si="2"/>
        <v>1003</v>
      </c>
      <c r="AB29" s="208" t="s">
        <v>23</v>
      </c>
      <c r="AD29" s="210"/>
      <c r="AE29" s="192"/>
      <c r="AF29" s="210"/>
      <c r="AG29" s="194"/>
      <c r="AI29" s="192"/>
      <c r="AJ29" s="192"/>
      <c r="AK29" s="192"/>
      <c r="AL29" s="192"/>
      <c r="AM29" s="192"/>
      <c r="AN29" s="192"/>
      <c r="AO29" s="192"/>
      <c r="AP29" s="194"/>
    </row>
    <row r="30" spans="1:42" s="17" customFormat="1">
      <c r="A30" s="5" t="s">
        <v>59</v>
      </c>
      <c r="B30" s="5" t="s">
        <v>76</v>
      </c>
      <c r="C30" s="11" t="s">
        <v>40</v>
      </c>
      <c r="D30" s="3" t="s">
        <v>46</v>
      </c>
      <c r="E30" s="3" t="s">
        <v>60</v>
      </c>
      <c r="F30" s="3" t="s">
        <v>61</v>
      </c>
      <c r="G30" s="6"/>
      <c r="H30" s="22"/>
      <c r="I30" s="22"/>
      <c r="J30" s="22"/>
      <c r="K30" s="75">
        <v>19.62</v>
      </c>
      <c r="L30" s="19">
        <v>130</v>
      </c>
      <c r="M30" s="4"/>
      <c r="N30" s="19"/>
      <c r="O30" s="19"/>
      <c r="P30" s="19"/>
      <c r="Q30" s="76">
        <v>17.13</v>
      </c>
      <c r="R30" s="19">
        <v>124</v>
      </c>
      <c r="S30" s="4">
        <v>343.77</v>
      </c>
      <c r="T30" s="4">
        <v>2491</v>
      </c>
      <c r="U30" s="4">
        <v>907.56</v>
      </c>
      <c r="V30" s="19">
        <v>6575</v>
      </c>
      <c r="W30" s="57">
        <v>46090</v>
      </c>
      <c r="Y30" s="73">
        <f t="shared" si="1"/>
        <v>0</v>
      </c>
      <c r="Z30" s="73">
        <f t="shared" si="0"/>
        <v>0</v>
      </c>
      <c r="AA30" s="78">
        <f t="shared" si="2"/>
        <v>254</v>
      </c>
      <c r="AB30" s="209" t="s">
        <v>23</v>
      </c>
      <c r="AD30" s="157"/>
      <c r="AE30" s="3"/>
      <c r="AF30" s="157"/>
      <c r="AG30" s="179"/>
      <c r="AI30" s="3"/>
      <c r="AJ30" s="3"/>
      <c r="AK30" s="3"/>
      <c r="AL30" s="3"/>
      <c r="AM30" s="3"/>
      <c r="AN30" s="3"/>
      <c r="AO30" s="3"/>
      <c r="AP30" s="179"/>
    </row>
    <row r="31" spans="1:42" s="17" customFormat="1" ht="13.5" thickBot="1">
      <c r="A31" s="164" t="s">
        <v>62</v>
      </c>
      <c r="B31" s="164" t="s">
        <v>76</v>
      </c>
      <c r="C31" s="165" t="s">
        <v>40</v>
      </c>
      <c r="D31" s="145" t="s">
        <v>46</v>
      </c>
      <c r="E31" s="145" t="s">
        <v>64</v>
      </c>
      <c r="F31" s="145" t="s">
        <v>63</v>
      </c>
      <c r="G31" s="166"/>
      <c r="H31" s="167"/>
      <c r="I31" s="204">
        <v>602.78</v>
      </c>
      <c r="J31" s="169">
        <v>7749</v>
      </c>
      <c r="K31" s="166"/>
      <c r="L31" s="169"/>
      <c r="M31" s="170"/>
      <c r="N31" s="169"/>
      <c r="O31" s="205">
        <v>200.94</v>
      </c>
      <c r="P31" s="169">
        <v>2583</v>
      </c>
      <c r="Q31" s="170"/>
      <c r="R31" s="169"/>
      <c r="S31" s="172"/>
      <c r="T31" s="172"/>
      <c r="U31" s="170">
        <v>502.7</v>
      </c>
      <c r="V31" s="173">
        <v>5594</v>
      </c>
      <c r="W31" s="206">
        <v>45939</v>
      </c>
      <c r="Y31" s="112">
        <f t="shared" si="1"/>
        <v>0</v>
      </c>
      <c r="Z31" s="175">
        <f t="shared" si="0"/>
        <v>10332</v>
      </c>
      <c r="AA31" s="112"/>
      <c r="AB31" s="141" t="s">
        <v>23</v>
      </c>
      <c r="AD31" s="155"/>
      <c r="AE31" s="145"/>
      <c r="AF31" s="155"/>
      <c r="AG31" s="177"/>
      <c r="AI31" s="145"/>
      <c r="AJ31" s="145"/>
      <c r="AK31" s="145"/>
      <c r="AL31" s="145"/>
      <c r="AM31" s="145"/>
      <c r="AN31" s="145"/>
      <c r="AO31" s="145"/>
      <c r="AP31" s="177"/>
    </row>
    <row r="32" spans="1:42" s="17" customFormat="1">
      <c r="A32" s="36" t="s">
        <v>65</v>
      </c>
      <c r="B32" s="28" t="s">
        <v>76</v>
      </c>
      <c r="C32" s="29" t="s">
        <v>40</v>
      </c>
      <c r="D32" s="52" t="s">
        <v>66</v>
      </c>
      <c r="E32" s="52" t="s">
        <v>67</v>
      </c>
      <c r="F32" s="37" t="s">
        <v>51</v>
      </c>
      <c r="G32" s="30"/>
      <c r="H32" s="35"/>
      <c r="I32" s="35"/>
      <c r="J32" s="35"/>
      <c r="K32" s="82">
        <v>172.22</v>
      </c>
      <c r="L32" s="35">
        <v>1695</v>
      </c>
      <c r="M32" s="32"/>
      <c r="N32" s="31"/>
      <c r="O32" s="31"/>
      <c r="P32" s="31"/>
      <c r="Q32" s="83">
        <v>68.86</v>
      </c>
      <c r="R32" s="31">
        <v>678</v>
      </c>
      <c r="S32" s="33"/>
      <c r="T32" s="33"/>
      <c r="U32" s="32">
        <v>227.92</v>
      </c>
      <c r="V32" s="58">
        <v>2243</v>
      </c>
      <c r="W32" s="236">
        <v>45809</v>
      </c>
      <c r="Y32" s="189">
        <f t="shared" si="1"/>
        <v>0</v>
      </c>
      <c r="Z32" s="26">
        <f t="shared" si="0"/>
        <v>0</v>
      </c>
      <c r="AA32" s="78">
        <f t="shared" si="2"/>
        <v>2373</v>
      </c>
      <c r="AB32" s="27" t="s">
        <v>23</v>
      </c>
      <c r="AD32" s="156"/>
      <c r="AE32" s="52"/>
      <c r="AF32" s="156"/>
      <c r="AG32" s="178"/>
      <c r="AI32" s="52"/>
      <c r="AJ32" s="52"/>
      <c r="AK32" s="52"/>
      <c r="AL32" s="52"/>
      <c r="AM32" s="52"/>
      <c r="AN32" s="52"/>
      <c r="AO32" s="52"/>
      <c r="AP32" s="178"/>
    </row>
    <row r="33" spans="1:42" s="17" customFormat="1" ht="13.5" thickBot="1">
      <c r="A33" s="38"/>
      <c r="B33" s="39" t="s">
        <v>77</v>
      </c>
      <c r="C33" s="40" t="s">
        <v>40</v>
      </c>
      <c r="D33" s="53" t="s">
        <v>26</v>
      </c>
      <c r="E33" s="53" t="s">
        <v>130</v>
      </c>
      <c r="F33" s="41"/>
      <c r="G33" s="42"/>
      <c r="H33" s="59"/>
      <c r="I33" s="59"/>
      <c r="J33" s="59"/>
      <c r="K33" s="96">
        <v>218.34</v>
      </c>
      <c r="L33" s="59">
        <v>1480</v>
      </c>
      <c r="M33" s="44"/>
      <c r="N33" s="43"/>
      <c r="O33" s="43"/>
      <c r="P33" s="43"/>
      <c r="Q33" s="97">
        <v>51.74</v>
      </c>
      <c r="R33" s="43">
        <v>509</v>
      </c>
      <c r="S33" s="45"/>
      <c r="T33" s="45"/>
      <c r="U33" s="44">
        <v>503.81</v>
      </c>
      <c r="V33" s="60">
        <v>4959</v>
      </c>
      <c r="W33" s="252"/>
      <c r="Y33" s="112">
        <f t="shared" si="1"/>
        <v>0</v>
      </c>
      <c r="Z33" s="46">
        <f t="shared" si="0"/>
        <v>0</v>
      </c>
      <c r="AA33" s="93">
        <f t="shared" si="2"/>
        <v>1989</v>
      </c>
      <c r="AB33" s="47" t="s">
        <v>23</v>
      </c>
      <c r="AD33" s="158"/>
      <c r="AE33" s="53"/>
      <c r="AF33" s="158"/>
      <c r="AG33" s="180"/>
      <c r="AI33" s="53"/>
      <c r="AJ33" s="53"/>
      <c r="AK33" s="53"/>
      <c r="AL33" s="53"/>
      <c r="AM33" s="53"/>
      <c r="AN33" s="53"/>
      <c r="AO33" s="53"/>
      <c r="AP33" s="180"/>
    </row>
    <row r="34" spans="1:42" s="17" customFormat="1">
      <c r="A34" s="48" t="s">
        <v>68</v>
      </c>
      <c r="B34" s="28" t="s">
        <v>75</v>
      </c>
      <c r="C34" s="29" t="s">
        <v>40</v>
      </c>
      <c r="D34" s="52" t="s">
        <v>26</v>
      </c>
      <c r="E34" s="50" t="s">
        <v>131</v>
      </c>
      <c r="F34" s="50" t="s">
        <v>51</v>
      </c>
      <c r="G34" s="30"/>
      <c r="H34" s="35"/>
      <c r="I34" s="35"/>
      <c r="J34" s="35"/>
      <c r="K34" s="82">
        <v>10.42</v>
      </c>
      <c r="L34" s="35">
        <v>158</v>
      </c>
      <c r="M34" s="32"/>
      <c r="N34" s="31"/>
      <c r="O34" s="31"/>
      <c r="P34" s="31"/>
      <c r="Q34" s="83">
        <v>73.08</v>
      </c>
      <c r="R34" s="31">
        <v>1113</v>
      </c>
      <c r="S34" s="33"/>
      <c r="T34" s="33"/>
      <c r="U34" s="32">
        <v>335.33</v>
      </c>
      <c r="V34" s="58">
        <v>5109</v>
      </c>
      <c r="W34" s="253">
        <v>46013</v>
      </c>
      <c r="Y34" s="189">
        <f t="shared" si="1"/>
        <v>0</v>
      </c>
      <c r="Z34" s="26">
        <f t="shared" si="0"/>
        <v>0</v>
      </c>
      <c r="AA34" s="98">
        <f t="shared" si="2"/>
        <v>1271</v>
      </c>
      <c r="AB34" s="27" t="s">
        <v>23</v>
      </c>
      <c r="AD34" s="156"/>
      <c r="AE34" s="52"/>
      <c r="AF34" s="156"/>
      <c r="AG34" s="178"/>
      <c r="AI34" s="52"/>
      <c r="AJ34" s="52"/>
      <c r="AK34" s="52"/>
      <c r="AL34" s="52"/>
      <c r="AM34" s="52"/>
      <c r="AN34" s="52"/>
      <c r="AO34" s="52"/>
      <c r="AP34" s="178"/>
    </row>
    <row r="35" spans="1:42" s="17" customFormat="1" ht="13.5" thickBot="1">
      <c r="A35" s="54"/>
      <c r="B35" s="39" t="s">
        <v>75</v>
      </c>
      <c r="C35" s="40" t="s">
        <v>40</v>
      </c>
      <c r="D35" s="53" t="s">
        <v>26</v>
      </c>
      <c r="E35" s="55"/>
      <c r="F35" s="55"/>
      <c r="G35" s="42"/>
      <c r="H35" s="59"/>
      <c r="I35" s="59"/>
      <c r="J35" s="59"/>
      <c r="K35" s="96">
        <v>87.92</v>
      </c>
      <c r="L35" s="59">
        <v>1339</v>
      </c>
      <c r="M35" s="44"/>
      <c r="N35" s="43"/>
      <c r="O35" s="43"/>
      <c r="P35" s="43"/>
      <c r="Q35" s="97">
        <v>91.08</v>
      </c>
      <c r="R35" s="43">
        <v>1387</v>
      </c>
      <c r="S35" s="45"/>
      <c r="T35" s="45"/>
      <c r="U35" s="44">
        <v>378.63</v>
      </c>
      <c r="V35" s="60">
        <v>5769</v>
      </c>
      <c r="W35" s="223"/>
      <c r="Y35" s="112">
        <f t="shared" si="1"/>
        <v>0</v>
      </c>
      <c r="Z35" s="46">
        <f t="shared" si="0"/>
        <v>0</v>
      </c>
      <c r="AA35" s="93">
        <f t="shared" si="2"/>
        <v>2726</v>
      </c>
      <c r="AB35" s="47" t="s">
        <v>23</v>
      </c>
      <c r="AD35" s="158"/>
      <c r="AE35" s="53"/>
      <c r="AF35" s="158"/>
      <c r="AG35" s="180"/>
      <c r="AI35" s="53"/>
      <c r="AJ35" s="53"/>
      <c r="AK35" s="53"/>
      <c r="AL35" s="53"/>
      <c r="AM35" s="53">
        <v>87.7</v>
      </c>
      <c r="AN35" s="154">
        <v>37746</v>
      </c>
      <c r="AO35" s="53">
        <v>227.61</v>
      </c>
      <c r="AP35" s="180">
        <v>3509</v>
      </c>
    </row>
    <row r="36" spans="1:42" s="17" customFormat="1">
      <c r="A36" s="36" t="s">
        <v>69</v>
      </c>
      <c r="B36" s="28" t="s">
        <v>76</v>
      </c>
      <c r="C36" s="29" t="s">
        <v>40</v>
      </c>
      <c r="D36" s="52" t="s">
        <v>46</v>
      </c>
      <c r="E36" s="52" t="s">
        <v>70</v>
      </c>
      <c r="F36" s="37" t="s">
        <v>47</v>
      </c>
      <c r="G36" s="30"/>
      <c r="H36" s="35"/>
      <c r="I36" s="35"/>
      <c r="J36" s="35"/>
      <c r="K36" s="82">
        <v>2.5299999999999998</v>
      </c>
      <c r="L36" s="35">
        <v>62</v>
      </c>
      <c r="M36" s="32"/>
      <c r="N36" s="31"/>
      <c r="O36" s="31"/>
      <c r="P36" s="31"/>
      <c r="Q36" s="83">
        <v>19.63</v>
      </c>
      <c r="R36" s="31">
        <v>485</v>
      </c>
      <c r="S36" s="33"/>
      <c r="T36" s="33"/>
      <c r="U36" s="32">
        <v>140.76</v>
      </c>
      <c r="V36" s="58">
        <v>3477</v>
      </c>
      <c r="W36" s="234">
        <v>46005</v>
      </c>
      <c r="Y36" s="188">
        <f t="shared" si="1"/>
        <v>0</v>
      </c>
      <c r="Z36" s="26">
        <f t="shared" si="0"/>
        <v>0</v>
      </c>
      <c r="AA36" s="98">
        <f t="shared" si="2"/>
        <v>547</v>
      </c>
      <c r="AB36" s="27" t="s">
        <v>23</v>
      </c>
      <c r="AD36" s="156"/>
      <c r="AE36" s="52"/>
      <c r="AF36" s="156"/>
      <c r="AG36" s="178"/>
      <c r="AI36" s="52"/>
      <c r="AJ36" s="52"/>
      <c r="AK36" s="52"/>
      <c r="AL36" s="52"/>
      <c r="AM36" s="52"/>
      <c r="AN36" s="52"/>
      <c r="AO36" s="52"/>
      <c r="AP36" s="178"/>
    </row>
    <row r="37" spans="1:42" s="17" customFormat="1">
      <c r="A37" s="91"/>
      <c r="B37" s="28" t="s">
        <v>76</v>
      </c>
      <c r="C37" s="29" t="s">
        <v>40</v>
      </c>
      <c r="D37" s="52" t="s">
        <v>46</v>
      </c>
      <c r="E37" s="3" t="s">
        <v>70</v>
      </c>
      <c r="F37" s="92"/>
      <c r="G37" s="6"/>
      <c r="H37" s="22"/>
      <c r="I37" s="22"/>
      <c r="J37" s="22"/>
      <c r="K37" s="75">
        <v>2.5299999999999998</v>
      </c>
      <c r="L37" s="22">
        <v>48</v>
      </c>
      <c r="M37" s="4"/>
      <c r="N37" s="19"/>
      <c r="O37" s="19"/>
      <c r="P37" s="19"/>
      <c r="Q37" s="76">
        <v>23.18</v>
      </c>
      <c r="R37" s="19">
        <v>443</v>
      </c>
      <c r="S37" s="23"/>
      <c r="T37" s="23"/>
      <c r="U37" s="4">
        <v>143.58000000000001</v>
      </c>
      <c r="V37" s="56">
        <v>2744</v>
      </c>
      <c r="W37" s="254"/>
      <c r="Y37" s="73">
        <f t="shared" si="1"/>
        <v>0</v>
      </c>
      <c r="Z37" s="73">
        <f t="shared" si="0"/>
        <v>0</v>
      </c>
      <c r="AA37" s="78">
        <f t="shared" si="2"/>
        <v>491</v>
      </c>
      <c r="AB37" s="27" t="s">
        <v>23</v>
      </c>
      <c r="AD37" s="157"/>
      <c r="AE37" s="3"/>
      <c r="AF37" s="157"/>
      <c r="AG37" s="179"/>
      <c r="AI37" s="3"/>
      <c r="AJ37" s="3"/>
      <c r="AK37" s="3"/>
      <c r="AL37" s="3"/>
      <c r="AM37" s="3"/>
      <c r="AN37" s="3"/>
      <c r="AO37" s="3"/>
      <c r="AP37" s="179"/>
    </row>
    <row r="38" spans="1:42" s="17" customFormat="1">
      <c r="A38" s="91"/>
      <c r="B38" s="28" t="s">
        <v>76</v>
      </c>
      <c r="C38" s="29" t="s">
        <v>40</v>
      </c>
      <c r="D38" s="52" t="s">
        <v>46</v>
      </c>
      <c r="E38" s="3" t="s">
        <v>71</v>
      </c>
      <c r="F38" s="92"/>
      <c r="G38" s="6"/>
      <c r="H38" s="22"/>
      <c r="I38" s="22"/>
      <c r="J38" s="22"/>
      <c r="K38" s="75">
        <v>0.04</v>
      </c>
      <c r="L38" s="22">
        <v>1</v>
      </c>
      <c r="M38" s="4"/>
      <c r="N38" s="19"/>
      <c r="O38" s="19"/>
      <c r="P38" s="19"/>
      <c r="Q38" s="76">
        <v>29.55</v>
      </c>
      <c r="R38" s="19">
        <v>426</v>
      </c>
      <c r="S38" s="23"/>
      <c r="T38" s="23"/>
      <c r="U38" s="4">
        <v>94.86</v>
      </c>
      <c r="V38" s="56">
        <v>1369</v>
      </c>
      <c r="W38" s="254"/>
      <c r="Y38" s="73">
        <f t="shared" si="1"/>
        <v>0</v>
      </c>
      <c r="Z38" s="73">
        <f t="shared" si="0"/>
        <v>0</v>
      </c>
      <c r="AA38" s="78">
        <f t="shared" si="2"/>
        <v>427</v>
      </c>
      <c r="AB38" s="27" t="s">
        <v>23</v>
      </c>
      <c r="AD38" s="157">
        <v>48.04</v>
      </c>
      <c r="AE38" s="3" t="s">
        <v>153</v>
      </c>
      <c r="AF38" s="179">
        <v>148</v>
      </c>
      <c r="AG38" s="179">
        <v>148</v>
      </c>
      <c r="AI38" s="3"/>
      <c r="AJ38" s="3"/>
      <c r="AK38" s="3"/>
      <c r="AL38" s="3"/>
      <c r="AM38" s="3"/>
      <c r="AN38" s="3"/>
      <c r="AO38" s="3"/>
      <c r="AP38" s="179"/>
    </row>
    <row r="39" spans="1:42" s="17" customFormat="1">
      <c r="A39" s="91"/>
      <c r="B39" s="28" t="s">
        <v>76</v>
      </c>
      <c r="C39" s="29" t="s">
        <v>40</v>
      </c>
      <c r="D39" s="52" t="s">
        <v>46</v>
      </c>
      <c r="E39" s="3" t="s">
        <v>70</v>
      </c>
      <c r="F39" s="92"/>
      <c r="G39" s="6"/>
      <c r="H39" s="22"/>
      <c r="I39" s="22"/>
      <c r="J39" s="22"/>
      <c r="K39" s="75">
        <v>0.09</v>
      </c>
      <c r="L39" s="22">
        <v>1</v>
      </c>
      <c r="M39" s="4"/>
      <c r="N39" s="19"/>
      <c r="O39" s="19"/>
      <c r="P39" s="19"/>
      <c r="Q39" s="76">
        <v>22.55</v>
      </c>
      <c r="R39" s="19">
        <v>147</v>
      </c>
      <c r="S39" s="23"/>
      <c r="T39" s="23"/>
      <c r="U39" s="4">
        <v>417.07</v>
      </c>
      <c r="V39" s="56">
        <v>2715</v>
      </c>
      <c r="W39" s="254"/>
      <c r="Y39" s="73">
        <f t="shared" si="1"/>
        <v>0</v>
      </c>
      <c r="Z39" s="73">
        <f t="shared" si="0"/>
        <v>0</v>
      </c>
      <c r="AA39" s="78">
        <f t="shared" si="2"/>
        <v>148</v>
      </c>
      <c r="AB39" s="27" t="s">
        <v>23</v>
      </c>
      <c r="AD39" s="157"/>
      <c r="AE39" s="3"/>
      <c r="AF39" s="179"/>
      <c r="AG39" s="179"/>
      <c r="AI39" s="3"/>
      <c r="AJ39" s="3"/>
      <c r="AK39" s="3"/>
      <c r="AL39" s="3"/>
      <c r="AM39" s="3"/>
      <c r="AN39" s="3"/>
      <c r="AO39" s="3"/>
      <c r="AP39" s="179"/>
    </row>
    <row r="40" spans="1:42" s="17" customFormat="1">
      <c r="A40" s="91"/>
      <c r="B40" s="28" t="s">
        <v>75</v>
      </c>
      <c r="C40" s="29" t="s">
        <v>40</v>
      </c>
      <c r="D40" s="52" t="s">
        <v>26</v>
      </c>
      <c r="E40" s="3" t="s">
        <v>132</v>
      </c>
      <c r="F40" s="92"/>
      <c r="G40" s="103"/>
      <c r="H40" s="104"/>
      <c r="I40" s="104"/>
      <c r="J40" s="104"/>
      <c r="K40" s="103"/>
      <c r="L40" s="104"/>
      <c r="M40" s="4"/>
      <c r="N40" s="19"/>
      <c r="O40" s="19"/>
      <c r="P40" s="19"/>
      <c r="Q40" s="76">
        <v>17.5</v>
      </c>
      <c r="R40" s="19">
        <v>46</v>
      </c>
      <c r="S40" s="4">
        <v>684.01</v>
      </c>
      <c r="T40" s="4">
        <v>1798</v>
      </c>
      <c r="U40" s="4">
        <v>1282.96</v>
      </c>
      <c r="V40" s="56">
        <v>3373</v>
      </c>
      <c r="W40" s="254"/>
      <c r="Y40" s="73">
        <f t="shared" si="1"/>
        <v>0</v>
      </c>
      <c r="Z40" s="73">
        <f t="shared" si="0"/>
        <v>0</v>
      </c>
      <c r="AA40" s="78">
        <f t="shared" si="2"/>
        <v>46</v>
      </c>
      <c r="AB40" s="27" t="s">
        <v>23</v>
      </c>
      <c r="AD40" s="157">
        <v>467</v>
      </c>
      <c r="AE40" s="3" t="s">
        <v>153</v>
      </c>
      <c r="AF40" s="179">
        <v>1435</v>
      </c>
      <c r="AG40" s="179">
        <v>1435</v>
      </c>
      <c r="AI40" s="3"/>
      <c r="AJ40" s="3"/>
      <c r="AK40" s="3"/>
      <c r="AL40" s="3"/>
      <c r="AM40" s="3"/>
      <c r="AN40" s="3"/>
      <c r="AO40" s="3"/>
      <c r="AP40" s="179"/>
    </row>
    <row r="41" spans="1:42" s="17" customFormat="1" ht="13.5" thickBot="1">
      <c r="A41" s="38"/>
      <c r="B41" s="39" t="s">
        <v>75</v>
      </c>
      <c r="C41" s="40" t="s">
        <v>40</v>
      </c>
      <c r="D41" s="53" t="s">
        <v>26</v>
      </c>
      <c r="E41" s="53" t="s">
        <v>132</v>
      </c>
      <c r="F41" s="41"/>
      <c r="G41" s="105"/>
      <c r="H41" s="106"/>
      <c r="I41" s="106"/>
      <c r="J41" s="106"/>
      <c r="K41" s="105"/>
      <c r="L41" s="106"/>
      <c r="M41" s="44"/>
      <c r="N41" s="43"/>
      <c r="O41" s="43"/>
      <c r="P41" s="43"/>
      <c r="Q41" s="97">
        <v>17.5</v>
      </c>
      <c r="R41" s="43">
        <v>46</v>
      </c>
      <c r="S41" s="44">
        <v>552.46</v>
      </c>
      <c r="T41" s="44">
        <v>1452</v>
      </c>
      <c r="U41" s="44">
        <v>1036.31</v>
      </c>
      <c r="V41" s="43">
        <v>2725</v>
      </c>
      <c r="W41" s="235"/>
      <c r="Y41" s="112">
        <f t="shared" si="1"/>
        <v>0</v>
      </c>
      <c r="Z41" s="46">
        <f t="shared" si="0"/>
        <v>0</v>
      </c>
      <c r="AA41" s="93">
        <f t="shared" si="2"/>
        <v>46</v>
      </c>
      <c r="AB41" s="47" t="s">
        <v>23</v>
      </c>
      <c r="AD41" s="158"/>
      <c r="AE41" s="53"/>
      <c r="AF41" s="158"/>
      <c r="AG41" s="180"/>
      <c r="AI41" s="53"/>
      <c r="AJ41" s="53"/>
      <c r="AK41" s="53"/>
      <c r="AL41" s="53"/>
      <c r="AM41" s="53"/>
      <c r="AN41" s="53"/>
      <c r="AO41" s="53"/>
      <c r="AP41" s="180"/>
    </row>
    <row r="42" spans="1:42" s="17" customFormat="1">
      <c r="A42" s="28" t="s">
        <v>78</v>
      </c>
      <c r="B42" s="28" t="s">
        <v>79</v>
      </c>
      <c r="C42" s="29" t="s">
        <v>40</v>
      </c>
      <c r="D42" s="52" t="s">
        <v>46</v>
      </c>
      <c r="E42" s="52" t="s">
        <v>80</v>
      </c>
      <c r="F42" s="52" t="s">
        <v>51</v>
      </c>
      <c r="G42" s="30"/>
      <c r="H42" s="35"/>
      <c r="I42" s="35"/>
      <c r="J42" s="35"/>
      <c r="K42" s="82">
        <v>40.43</v>
      </c>
      <c r="L42" s="31">
        <v>1077</v>
      </c>
      <c r="M42" s="32"/>
      <c r="N42" s="31"/>
      <c r="O42" s="31"/>
      <c r="P42" s="31"/>
      <c r="Q42" s="83">
        <v>28.5</v>
      </c>
      <c r="R42" s="31">
        <v>759</v>
      </c>
      <c r="S42" s="33"/>
      <c r="T42" s="33"/>
      <c r="U42" s="32">
        <v>172.51</v>
      </c>
      <c r="V42" s="58">
        <v>4597</v>
      </c>
      <c r="W42" s="74">
        <v>45996</v>
      </c>
      <c r="Y42" s="189">
        <f t="shared" si="1"/>
        <v>0</v>
      </c>
      <c r="Z42" s="26">
        <f t="shared" si="0"/>
        <v>0</v>
      </c>
      <c r="AA42" s="113">
        <f t="shared" si="2"/>
        <v>1836</v>
      </c>
      <c r="AB42" s="27" t="s">
        <v>23</v>
      </c>
      <c r="AD42" s="156">
        <v>145.59</v>
      </c>
      <c r="AE42" s="52" t="s">
        <v>154</v>
      </c>
      <c r="AF42" s="156">
        <v>3348.01</v>
      </c>
      <c r="AG42" s="178">
        <v>7139</v>
      </c>
      <c r="AI42" s="52"/>
      <c r="AJ42" s="52"/>
      <c r="AK42" s="52"/>
      <c r="AL42" s="52"/>
      <c r="AM42" s="52"/>
      <c r="AN42" s="52"/>
      <c r="AO42" s="52"/>
      <c r="AP42" s="178"/>
    </row>
    <row r="43" spans="1:42" s="17" customFormat="1" ht="13.5" thickBot="1">
      <c r="A43" s="39" t="s">
        <v>81</v>
      </c>
      <c r="B43" s="39" t="s">
        <v>79</v>
      </c>
      <c r="C43" s="40" t="s">
        <v>40</v>
      </c>
      <c r="D43" s="53" t="s">
        <v>26</v>
      </c>
      <c r="E43" s="53" t="s">
        <v>133</v>
      </c>
      <c r="F43" s="53" t="s">
        <v>82</v>
      </c>
      <c r="G43" s="42"/>
      <c r="H43" s="59"/>
      <c r="I43" s="59"/>
      <c r="J43" s="59"/>
      <c r="K43" s="96">
        <v>8.61</v>
      </c>
      <c r="L43" s="43">
        <v>118</v>
      </c>
      <c r="M43" s="44"/>
      <c r="N43" s="43"/>
      <c r="O43" s="43"/>
      <c r="P43" s="43"/>
      <c r="Q43" s="97">
        <v>78.37</v>
      </c>
      <c r="R43" s="43">
        <v>1070</v>
      </c>
      <c r="S43" s="45"/>
      <c r="T43" s="45"/>
      <c r="U43" s="44">
        <v>440.18</v>
      </c>
      <c r="V43" s="43">
        <v>6012</v>
      </c>
      <c r="W43" s="57">
        <v>45995</v>
      </c>
      <c r="Y43" s="112">
        <f t="shared" si="1"/>
        <v>0</v>
      </c>
      <c r="Z43" s="46">
        <f t="shared" si="0"/>
        <v>0</v>
      </c>
      <c r="AA43" s="93">
        <f t="shared" si="2"/>
        <v>1188</v>
      </c>
      <c r="AB43" s="47" t="s">
        <v>23</v>
      </c>
      <c r="AD43" s="158">
        <v>75.739999999999995</v>
      </c>
      <c r="AE43" s="154">
        <v>42772</v>
      </c>
      <c r="AF43" s="158">
        <v>561.32000000000005</v>
      </c>
      <c r="AG43" s="180">
        <v>5887</v>
      </c>
      <c r="AI43" s="53"/>
      <c r="AJ43" s="53"/>
      <c r="AK43" s="53"/>
      <c r="AL43" s="53"/>
      <c r="AM43" s="53"/>
      <c r="AN43" s="53"/>
      <c r="AO43" s="53"/>
      <c r="AP43" s="180"/>
    </row>
    <row r="44" spans="1:42" s="17" customFormat="1">
      <c r="A44" s="36" t="s">
        <v>84</v>
      </c>
      <c r="B44" s="28" t="s">
        <v>83</v>
      </c>
      <c r="C44" s="29" t="s">
        <v>40</v>
      </c>
      <c r="D44" s="52" t="s">
        <v>26</v>
      </c>
      <c r="E44" s="52" t="s">
        <v>134</v>
      </c>
      <c r="F44" s="37" t="s">
        <v>63</v>
      </c>
      <c r="G44" s="30"/>
      <c r="H44" s="35"/>
      <c r="I44" s="35"/>
      <c r="J44" s="35"/>
      <c r="K44" s="82">
        <v>63.09</v>
      </c>
      <c r="L44" s="31">
        <v>1377</v>
      </c>
      <c r="M44" s="32"/>
      <c r="N44" s="31"/>
      <c r="O44" s="31"/>
      <c r="P44" s="31"/>
      <c r="Q44" s="83">
        <v>53.3</v>
      </c>
      <c r="R44" s="31">
        <v>1164</v>
      </c>
      <c r="S44" s="33"/>
      <c r="T44" s="33"/>
      <c r="U44" s="32">
        <v>215.96</v>
      </c>
      <c r="V44" s="58">
        <v>4716</v>
      </c>
      <c r="W44" s="234">
        <v>46001</v>
      </c>
      <c r="Y44" s="189">
        <f t="shared" si="1"/>
        <v>0</v>
      </c>
      <c r="Z44" s="26">
        <f t="shared" si="0"/>
        <v>0</v>
      </c>
      <c r="AA44" s="98">
        <f t="shared" si="2"/>
        <v>2541</v>
      </c>
      <c r="AB44" s="27" t="s">
        <v>23</v>
      </c>
      <c r="AD44" s="156">
        <v>41.31</v>
      </c>
      <c r="AE44" s="162">
        <v>44090</v>
      </c>
      <c r="AF44" s="156">
        <v>732.01</v>
      </c>
      <c r="AG44" s="178">
        <v>1239</v>
      </c>
      <c r="AI44" s="52"/>
      <c r="AJ44" s="52"/>
      <c r="AK44" s="52"/>
      <c r="AL44" s="52"/>
      <c r="AM44" s="52"/>
      <c r="AN44" s="52"/>
      <c r="AO44" s="52"/>
      <c r="AP44" s="178"/>
    </row>
    <row r="45" spans="1:42" s="17" customFormat="1" ht="15.75" customHeight="1" thickBot="1">
      <c r="A45" s="38"/>
      <c r="B45" s="39" t="s">
        <v>76</v>
      </c>
      <c r="C45" s="40" t="s">
        <v>40</v>
      </c>
      <c r="D45" s="53" t="s">
        <v>85</v>
      </c>
      <c r="E45" s="53" t="s">
        <v>135</v>
      </c>
      <c r="F45" s="41"/>
      <c r="G45" s="42"/>
      <c r="H45" s="59"/>
      <c r="I45" s="59"/>
      <c r="J45" s="59"/>
      <c r="K45" s="96">
        <v>25.27</v>
      </c>
      <c r="L45" s="43">
        <v>477</v>
      </c>
      <c r="M45" s="44"/>
      <c r="N45" s="43"/>
      <c r="O45" s="43"/>
      <c r="P45" s="43"/>
      <c r="Q45" s="97">
        <v>19.100000000000001</v>
      </c>
      <c r="R45" s="43">
        <v>360</v>
      </c>
      <c r="S45" s="45"/>
      <c r="T45" s="45"/>
      <c r="U45" s="44">
        <v>149.6</v>
      </c>
      <c r="V45" s="60">
        <v>2822</v>
      </c>
      <c r="W45" s="235"/>
      <c r="Y45" s="112">
        <f t="shared" si="1"/>
        <v>0</v>
      </c>
      <c r="Z45" s="46">
        <f t="shared" si="0"/>
        <v>0</v>
      </c>
      <c r="AA45" s="93">
        <f t="shared" si="2"/>
        <v>837</v>
      </c>
      <c r="AB45" s="47" t="s">
        <v>23</v>
      </c>
      <c r="AD45" s="158">
        <v>311.64</v>
      </c>
      <c r="AE45" s="154">
        <v>43809</v>
      </c>
      <c r="AF45" s="158">
        <v>3251.01</v>
      </c>
      <c r="AG45" s="180">
        <v>11547</v>
      </c>
      <c r="AI45" s="53"/>
      <c r="AJ45" s="53"/>
      <c r="AK45" s="53"/>
      <c r="AL45" s="53"/>
      <c r="AM45" s="53"/>
      <c r="AN45" s="53"/>
      <c r="AO45" s="53"/>
      <c r="AP45" s="180"/>
    </row>
    <row r="46" spans="1:42" s="17" customFormat="1" ht="13.5" thickBot="1">
      <c r="A46" s="61" t="s">
        <v>86</v>
      </c>
      <c r="B46" s="61" t="s">
        <v>76</v>
      </c>
      <c r="C46" s="62" t="s">
        <v>40</v>
      </c>
      <c r="D46" s="63" t="s">
        <v>46</v>
      </c>
      <c r="E46" s="63" t="s">
        <v>136</v>
      </c>
      <c r="F46" s="63" t="s">
        <v>82</v>
      </c>
      <c r="G46" s="65"/>
      <c r="H46" s="64"/>
      <c r="I46" s="64"/>
      <c r="J46" s="64"/>
      <c r="K46" s="85">
        <v>176.75</v>
      </c>
      <c r="L46" s="66">
        <v>978</v>
      </c>
      <c r="M46" s="67"/>
      <c r="N46" s="66"/>
      <c r="O46" s="66"/>
      <c r="P46" s="66"/>
      <c r="Q46" s="86">
        <v>79.75</v>
      </c>
      <c r="R46" s="66">
        <v>442</v>
      </c>
      <c r="S46" s="67">
        <v>77.88</v>
      </c>
      <c r="T46" s="67">
        <v>431</v>
      </c>
      <c r="U46" s="67">
        <v>120.33</v>
      </c>
      <c r="V46" s="66">
        <v>431</v>
      </c>
      <c r="W46" s="163">
        <v>46234</v>
      </c>
      <c r="Y46" s="46">
        <f t="shared" si="1"/>
        <v>0</v>
      </c>
      <c r="Z46" s="71">
        <f t="shared" si="0"/>
        <v>0</v>
      </c>
      <c r="AA46" s="87">
        <f t="shared" si="2"/>
        <v>1420</v>
      </c>
      <c r="AB46" s="72" t="s">
        <v>23</v>
      </c>
      <c r="AD46" s="159">
        <v>550</v>
      </c>
      <c r="AE46" s="63" t="s">
        <v>155</v>
      </c>
      <c r="AF46" s="159">
        <v>588.86</v>
      </c>
      <c r="AG46" s="181">
        <v>1331</v>
      </c>
      <c r="AI46" s="63"/>
      <c r="AJ46" s="63"/>
      <c r="AK46" s="63"/>
      <c r="AL46" s="63"/>
      <c r="AM46" s="63"/>
      <c r="AN46" s="63"/>
      <c r="AO46" s="63"/>
      <c r="AP46" s="181"/>
    </row>
    <row r="47" spans="1:42" s="17" customFormat="1">
      <c r="A47" s="218" t="s">
        <v>87</v>
      </c>
      <c r="B47" s="28" t="s">
        <v>40</v>
      </c>
      <c r="C47" s="29" t="s">
        <v>40</v>
      </c>
      <c r="D47" s="52" t="s">
        <v>46</v>
      </c>
      <c r="E47" s="52" t="s">
        <v>156</v>
      </c>
      <c r="F47" s="52" t="s">
        <v>14</v>
      </c>
      <c r="G47" s="30"/>
      <c r="H47" s="35"/>
      <c r="I47" s="35"/>
      <c r="J47" s="35"/>
      <c r="K47" s="30"/>
      <c r="L47" s="31"/>
      <c r="M47" s="32"/>
      <c r="N47" s="31"/>
      <c r="O47" s="31"/>
      <c r="P47" s="31"/>
      <c r="Q47" s="83">
        <v>29.37</v>
      </c>
      <c r="R47" s="31">
        <v>365</v>
      </c>
      <c r="S47" s="33"/>
      <c r="T47" s="33"/>
      <c r="U47" s="32">
        <v>202.09</v>
      </c>
      <c r="V47" s="58">
        <v>2137</v>
      </c>
      <c r="W47" s="220">
        <v>46226</v>
      </c>
      <c r="Y47" s="189">
        <f t="shared" si="1"/>
        <v>0</v>
      </c>
      <c r="Z47" s="26">
        <f t="shared" si="0"/>
        <v>0</v>
      </c>
      <c r="AA47" s="98">
        <f t="shared" si="2"/>
        <v>365</v>
      </c>
      <c r="AB47" s="27" t="s">
        <v>23</v>
      </c>
      <c r="AD47" s="156">
        <v>68.209999999999994</v>
      </c>
      <c r="AE47" s="162">
        <v>45271</v>
      </c>
      <c r="AF47" s="156">
        <v>756.05</v>
      </c>
      <c r="AG47" s="178">
        <v>1911</v>
      </c>
      <c r="AI47" s="52"/>
      <c r="AJ47" s="52"/>
      <c r="AK47" s="52"/>
      <c r="AL47" s="52"/>
      <c r="AM47" s="52"/>
      <c r="AN47" s="52"/>
      <c r="AO47" s="52"/>
      <c r="AP47" s="178"/>
    </row>
    <row r="48" spans="1:42" s="17" customFormat="1" ht="15.75" customHeight="1" thickBot="1">
      <c r="A48" s="219"/>
      <c r="B48" s="39" t="s">
        <v>76</v>
      </c>
      <c r="C48" s="40" t="s">
        <v>40</v>
      </c>
      <c r="D48" s="53" t="s">
        <v>46</v>
      </c>
      <c r="E48" s="53" t="s">
        <v>89</v>
      </c>
      <c r="F48" s="3" t="s">
        <v>14</v>
      </c>
      <c r="G48" s="42"/>
      <c r="H48" s="59"/>
      <c r="I48" s="59"/>
      <c r="J48" s="59"/>
      <c r="K48" s="96">
        <v>51.27</v>
      </c>
      <c r="L48" s="43">
        <v>624</v>
      </c>
      <c r="M48" s="44"/>
      <c r="N48" s="43"/>
      <c r="O48" s="43"/>
      <c r="P48" s="43"/>
      <c r="Q48" s="97">
        <v>32.880000000000003</v>
      </c>
      <c r="R48" s="43">
        <v>397</v>
      </c>
      <c r="S48" s="45"/>
      <c r="T48" s="45"/>
      <c r="U48" s="44">
        <v>369.43</v>
      </c>
      <c r="V48" s="60">
        <v>4453</v>
      </c>
      <c r="W48" s="221"/>
      <c r="Y48" s="112">
        <f t="shared" si="1"/>
        <v>0</v>
      </c>
      <c r="Z48" s="46">
        <f t="shared" ref="Z48" si="3">J48+P48</f>
        <v>0</v>
      </c>
      <c r="AA48" s="93">
        <f t="shared" ref="AA48" si="4">L48+R48</f>
        <v>1021</v>
      </c>
      <c r="AB48" s="47" t="s">
        <v>23</v>
      </c>
      <c r="AD48" s="158">
        <v>389.24</v>
      </c>
      <c r="AE48" s="154">
        <v>43686</v>
      </c>
      <c r="AF48" s="158">
        <v>1727.49</v>
      </c>
      <c r="AG48" s="180">
        <v>1416</v>
      </c>
      <c r="AI48" s="53"/>
      <c r="AJ48" s="53"/>
      <c r="AK48" s="53"/>
      <c r="AL48" s="53"/>
      <c r="AM48" s="53"/>
      <c r="AN48" s="53"/>
      <c r="AO48" s="53"/>
      <c r="AP48" s="180"/>
    </row>
    <row r="49" spans="1:42" s="17" customFormat="1" ht="13.5" thickBot="1">
      <c r="A49" s="164" t="s">
        <v>88</v>
      </c>
      <c r="B49" s="164" t="s">
        <v>79</v>
      </c>
      <c r="C49" s="165" t="s">
        <v>40</v>
      </c>
      <c r="D49" s="145" t="s">
        <v>26</v>
      </c>
      <c r="E49" s="145" t="s">
        <v>137</v>
      </c>
      <c r="F49" s="53" t="s">
        <v>51</v>
      </c>
      <c r="G49" s="166"/>
      <c r="H49" s="167"/>
      <c r="I49" s="167"/>
      <c r="J49" s="167"/>
      <c r="K49" s="168">
        <v>39.57</v>
      </c>
      <c r="L49" s="169">
        <v>705</v>
      </c>
      <c r="M49" s="170"/>
      <c r="N49" s="169"/>
      <c r="O49" s="169"/>
      <c r="P49" s="169"/>
      <c r="Q49" s="171">
        <v>57.38</v>
      </c>
      <c r="R49" s="169">
        <v>1023</v>
      </c>
      <c r="S49" s="172"/>
      <c r="T49" s="172"/>
      <c r="U49" s="170">
        <v>494.79</v>
      </c>
      <c r="V49" s="173">
        <v>8824</v>
      </c>
      <c r="W49" s="174">
        <v>46052</v>
      </c>
      <c r="Y49" s="46">
        <f t="shared" si="1"/>
        <v>0</v>
      </c>
      <c r="Z49" s="112">
        <f t="shared" si="0"/>
        <v>0</v>
      </c>
      <c r="AA49" s="142">
        <f t="shared" si="2"/>
        <v>1728</v>
      </c>
      <c r="AB49" s="141" t="s">
        <v>23</v>
      </c>
      <c r="AD49" s="155">
        <v>30.73</v>
      </c>
      <c r="AE49" s="176">
        <v>39064</v>
      </c>
      <c r="AF49" s="155">
        <v>74.650000000000006</v>
      </c>
      <c r="AG49" s="177">
        <v>798</v>
      </c>
      <c r="AI49" s="145"/>
      <c r="AJ49" s="145"/>
      <c r="AK49" s="145"/>
      <c r="AL49" s="145"/>
      <c r="AM49" s="145"/>
      <c r="AN49" s="145"/>
      <c r="AO49" s="145"/>
      <c r="AP49" s="177"/>
    </row>
    <row r="50" spans="1:42" s="17" customFormat="1">
      <c r="A50" s="48" t="s">
        <v>90</v>
      </c>
      <c r="B50" s="28" t="s">
        <v>40</v>
      </c>
      <c r="C50" s="29" t="s">
        <v>40</v>
      </c>
      <c r="D50" s="52" t="s">
        <v>26</v>
      </c>
      <c r="E50" s="52" t="s">
        <v>138</v>
      </c>
      <c r="F50" s="50" t="s">
        <v>51</v>
      </c>
      <c r="G50" s="30"/>
      <c r="H50" s="35"/>
      <c r="I50" s="35"/>
      <c r="J50" s="35"/>
      <c r="K50" s="30"/>
      <c r="L50" s="31"/>
      <c r="M50" s="32"/>
      <c r="N50" s="31"/>
      <c r="O50" s="31"/>
      <c r="P50" s="31"/>
      <c r="Q50" s="83">
        <v>15.08</v>
      </c>
      <c r="R50" s="31">
        <v>189</v>
      </c>
      <c r="S50" s="33"/>
      <c r="T50" s="33"/>
      <c r="U50" s="32">
        <v>154.19</v>
      </c>
      <c r="V50" s="58">
        <v>1687</v>
      </c>
      <c r="W50" s="222">
        <v>46058</v>
      </c>
      <c r="Y50" s="188">
        <f t="shared" si="1"/>
        <v>0</v>
      </c>
      <c r="Z50" s="26">
        <f t="shared" si="0"/>
        <v>0</v>
      </c>
      <c r="AA50" s="98">
        <f t="shared" si="2"/>
        <v>189</v>
      </c>
      <c r="AB50" s="27" t="s">
        <v>23</v>
      </c>
      <c r="AD50" s="156">
        <v>31.69</v>
      </c>
      <c r="AE50" s="52" t="s">
        <v>153</v>
      </c>
      <c r="AF50" s="156">
        <v>611</v>
      </c>
      <c r="AG50" s="178">
        <v>611</v>
      </c>
      <c r="AI50" s="52"/>
      <c r="AJ50" s="52"/>
      <c r="AK50" s="52"/>
      <c r="AL50" s="52"/>
      <c r="AM50" s="52"/>
      <c r="AN50" s="52"/>
      <c r="AO50" s="52"/>
      <c r="AP50" s="178"/>
    </row>
    <row r="51" spans="1:42" s="17" customFormat="1">
      <c r="A51" s="48"/>
      <c r="B51" s="28" t="s">
        <v>76</v>
      </c>
      <c r="C51" s="29" t="s">
        <v>40</v>
      </c>
      <c r="D51" s="52" t="s">
        <v>26</v>
      </c>
      <c r="E51" s="52" t="s">
        <v>138</v>
      </c>
      <c r="F51" s="50" t="s">
        <v>51</v>
      </c>
      <c r="G51" s="30"/>
      <c r="H51" s="35"/>
      <c r="I51" s="35"/>
      <c r="J51" s="35"/>
      <c r="K51" s="82">
        <v>602.78</v>
      </c>
      <c r="L51" s="31">
        <v>4892</v>
      </c>
      <c r="M51" s="32"/>
      <c r="N51" s="31"/>
      <c r="O51" s="31"/>
      <c r="P51" s="31"/>
      <c r="Q51" s="117"/>
      <c r="R51" s="118"/>
      <c r="S51" s="33"/>
      <c r="T51" s="33"/>
      <c r="U51" s="32">
        <v>776.6</v>
      </c>
      <c r="V51" s="58">
        <v>6303</v>
      </c>
      <c r="W51" s="222"/>
      <c r="Y51" s="73">
        <f t="shared" si="1"/>
        <v>0</v>
      </c>
      <c r="Z51" s="26">
        <f t="shared" ref="Z51" si="5">J51+P51</f>
        <v>0</v>
      </c>
      <c r="AA51" s="98">
        <f t="shared" ref="AA51" si="6">L51+R51</f>
        <v>4892</v>
      </c>
      <c r="AB51" s="27" t="s">
        <v>23</v>
      </c>
      <c r="AD51" s="156">
        <v>65.72</v>
      </c>
      <c r="AE51" s="162">
        <v>44795</v>
      </c>
      <c r="AF51" s="156">
        <v>309.08</v>
      </c>
      <c r="AG51" s="178">
        <v>898</v>
      </c>
      <c r="AI51" s="52"/>
      <c r="AJ51" s="52"/>
      <c r="AK51" s="52"/>
      <c r="AL51" s="52"/>
      <c r="AM51" s="52"/>
      <c r="AN51" s="52"/>
      <c r="AO51" s="52"/>
      <c r="AP51" s="178"/>
    </row>
    <row r="52" spans="1:42" s="17" customFormat="1" ht="13.5" thickBot="1">
      <c r="A52" s="54"/>
      <c r="B52" s="39" t="s">
        <v>76</v>
      </c>
      <c r="C52" s="40" t="s">
        <v>40</v>
      </c>
      <c r="D52" s="53" t="s">
        <v>26</v>
      </c>
      <c r="E52" s="53" t="s">
        <v>157</v>
      </c>
      <c r="F52" s="55"/>
      <c r="G52" s="42"/>
      <c r="H52" s="59"/>
      <c r="I52" s="59"/>
      <c r="J52" s="59"/>
      <c r="K52" s="116"/>
      <c r="L52" s="119"/>
      <c r="M52" s="44"/>
      <c r="N52" s="43"/>
      <c r="O52" s="43"/>
      <c r="P52" s="43"/>
      <c r="Q52" s="97">
        <v>5.5</v>
      </c>
      <c r="R52" s="43">
        <v>20</v>
      </c>
      <c r="S52" s="44">
        <v>404.01</v>
      </c>
      <c r="T52" s="44">
        <v>1499</v>
      </c>
      <c r="U52" s="44">
        <v>759.32</v>
      </c>
      <c r="V52" s="60">
        <v>2817</v>
      </c>
      <c r="W52" s="223"/>
      <c r="Y52" s="112">
        <f t="shared" si="1"/>
        <v>0</v>
      </c>
      <c r="Z52" s="46">
        <f t="shared" si="0"/>
        <v>0</v>
      </c>
      <c r="AA52" s="93">
        <f t="shared" si="2"/>
        <v>20</v>
      </c>
      <c r="AB52" s="47" t="s">
        <v>23</v>
      </c>
      <c r="AD52" s="158">
        <v>45.98</v>
      </c>
      <c r="AE52" s="53" t="s">
        <v>153</v>
      </c>
      <c r="AF52" s="158">
        <v>178</v>
      </c>
      <c r="AG52" s="180">
        <v>178</v>
      </c>
      <c r="AI52" s="53"/>
      <c r="AJ52" s="53"/>
      <c r="AK52" s="53"/>
      <c r="AL52" s="53"/>
      <c r="AM52" s="53"/>
      <c r="AN52" s="53"/>
      <c r="AO52" s="53"/>
      <c r="AP52" s="180"/>
    </row>
    <row r="53" spans="1:42" s="17" customFormat="1">
      <c r="A53" s="28" t="s">
        <v>91</v>
      </c>
      <c r="B53" s="28" t="s">
        <v>79</v>
      </c>
      <c r="C53" s="29" t="s">
        <v>40</v>
      </c>
      <c r="D53" s="52" t="s">
        <v>26</v>
      </c>
      <c r="E53" s="52" t="s">
        <v>139</v>
      </c>
      <c r="F53" s="52" t="s">
        <v>63</v>
      </c>
      <c r="G53" s="30"/>
      <c r="H53" s="35"/>
      <c r="I53" s="35"/>
      <c r="J53" s="35"/>
      <c r="K53" s="82">
        <v>77.12</v>
      </c>
      <c r="L53" s="31">
        <v>502</v>
      </c>
      <c r="M53" s="32"/>
      <c r="N53" s="31"/>
      <c r="O53" s="31"/>
      <c r="P53" s="31"/>
      <c r="Q53" s="83">
        <v>41.04</v>
      </c>
      <c r="R53" s="31">
        <v>266</v>
      </c>
      <c r="S53" s="4">
        <v>603.05999999999995</v>
      </c>
      <c r="T53" s="4">
        <v>3924</v>
      </c>
      <c r="U53" s="32">
        <v>1319.37</v>
      </c>
      <c r="V53" s="58">
        <v>8588</v>
      </c>
      <c r="W53" s="74">
        <v>46080</v>
      </c>
      <c r="Y53" s="189">
        <f t="shared" si="1"/>
        <v>0</v>
      </c>
      <c r="Z53" s="26">
        <f t="shared" si="0"/>
        <v>0</v>
      </c>
      <c r="AA53" s="98">
        <f t="shared" si="2"/>
        <v>768</v>
      </c>
      <c r="AB53" s="27" t="s">
        <v>23</v>
      </c>
      <c r="AD53" s="156">
        <v>80</v>
      </c>
      <c r="AE53" s="162">
        <v>44425</v>
      </c>
      <c r="AF53" s="156">
        <v>262.42</v>
      </c>
      <c r="AG53" s="178">
        <v>821</v>
      </c>
      <c r="AI53" s="52"/>
      <c r="AJ53" s="52"/>
      <c r="AK53" s="52"/>
      <c r="AL53" s="52"/>
      <c r="AM53" s="52"/>
      <c r="AN53" s="52"/>
      <c r="AO53" s="52"/>
      <c r="AP53" s="178"/>
    </row>
    <row r="54" spans="1:42" s="17" customFormat="1" ht="13.5" thickBot="1">
      <c r="A54" s="39" t="s">
        <v>92</v>
      </c>
      <c r="B54" s="39" t="s">
        <v>76</v>
      </c>
      <c r="C54" s="40" t="s">
        <v>40</v>
      </c>
      <c r="D54" s="53" t="s">
        <v>26</v>
      </c>
      <c r="E54" s="53" t="s">
        <v>140</v>
      </c>
      <c r="F54" s="53" t="s">
        <v>61</v>
      </c>
      <c r="G54" s="42"/>
      <c r="H54" s="59"/>
      <c r="I54" s="59"/>
      <c r="J54" s="59"/>
      <c r="K54" s="96">
        <v>5.17</v>
      </c>
      <c r="L54" s="43">
        <v>38</v>
      </c>
      <c r="M54" s="44"/>
      <c r="N54" s="43"/>
      <c r="O54" s="43"/>
      <c r="P54" s="43"/>
      <c r="Q54" s="97">
        <v>19.45</v>
      </c>
      <c r="R54" s="43">
        <v>142</v>
      </c>
      <c r="S54" s="45"/>
      <c r="T54" s="45"/>
      <c r="U54" s="44">
        <v>889.91</v>
      </c>
      <c r="V54" s="60">
        <v>6502</v>
      </c>
      <c r="W54" s="114">
        <v>46091</v>
      </c>
      <c r="Y54" s="112">
        <f t="shared" si="1"/>
        <v>0</v>
      </c>
      <c r="Z54" s="46">
        <f t="shared" si="0"/>
        <v>0</v>
      </c>
      <c r="AA54" s="93">
        <f t="shared" si="2"/>
        <v>180</v>
      </c>
      <c r="AB54" s="47" t="s">
        <v>23</v>
      </c>
      <c r="AD54" s="158">
        <v>68.8</v>
      </c>
      <c r="AE54" s="154">
        <v>43552</v>
      </c>
      <c r="AF54" s="158">
        <v>207.19</v>
      </c>
      <c r="AG54" s="180">
        <v>777</v>
      </c>
      <c r="AI54" s="53"/>
      <c r="AJ54" s="53"/>
      <c r="AK54" s="53"/>
      <c r="AL54" s="53"/>
      <c r="AM54" s="53"/>
      <c r="AN54" s="53"/>
      <c r="AO54" s="53"/>
      <c r="AP54" s="180"/>
    </row>
    <row r="55" spans="1:42" s="17" customFormat="1">
      <c r="A55" s="36" t="s">
        <v>93</v>
      </c>
      <c r="B55" s="28" t="s">
        <v>76</v>
      </c>
      <c r="C55" s="29" t="s">
        <v>40</v>
      </c>
      <c r="D55" s="52" t="s">
        <v>26</v>
      </c>
      <c r="E55" s="52" t="s">
        <v>141</v>
      </c>
      <c r="F55" s="37" t="s">
        <v>94</v>
      </c>
      <c r="G55" s="30"/>
      <c r="H55" s="35"/>
      <c r="I55" s="35"/>
      <c r="J55" s="35"/>
      <c r="K55" s="82">
        <v>25.27</v>
      </c>
      <c r="L55" s="31">
        <v>717</v>
      </c>
      <c r="M55" s="32"/>
      <c r="N55" s="31"/>
      <c r="O55" s="31"/>
      <c r="P55" s="31"/>
      <c r="Q55" s="83">
        <v>60.18</v>
      </c>
      <c r="R55" s="31">
        <v>1707</v>
      </c>
      <c r="S55" s="33"/>
      <c r="T55" s="33"/>
      <c r="U55" s="32">
        <v>211.07</v>
      </c>
      <c r="V55" s="58">
        <v>5988</v>
      </c>
      <c r="W55" s="236">
        <v>46106</v>
      </c>
      <c r="Y55" s="189">
        <f t="shared" si="1"/>
        <v>0</v>
      </c>
      <c r="Z55" s="26">
        <f t="shared" si="0"/>
        <v>0</v>
      </c>
      <c r="AA55" s="98">
        <f t="shared" si="2"/>
        <v>2424</v>
      </c>
      <c r="AB55" s="27" t="s">
        <v>23</v>
      </c>
      <c r="AD55" s="156">
        <v>31.01</v>
      </c>
      <c r="AE55" s="162">
        <v>36398</v>
      </c>
      <c r="AF55" s="156">
        <v>75.959999999999994</v>
      </c>
      <c r="AG55" s="178">
        <v>968</v>
      </c>
      <c r="AI55" s="52"/>
      <c r="AJ55" s="52"/>
      <c r="AK55" s="52"/>
      <c r="AL55" s="52"/>
      <c r="AM55" s="52"/>
      <c r="AN55" s="52"/>
      <c r="AO55" s="52"/>
      <c r="AP55" s="178"/>
    </row>
    <row r="56" spans="1:42" s="17" customFormat="1" ht="13.5" thickBot="1">
      <c r="A56" s="38"/>
      <c r="B56" s="39" t="s">
        <v>76</v>
      </c>
      <c r="C56" s="40" t="s">
        <v>40</v>
      </c>
      <c r="D56" s="53" t="s">
        <v>26</v>
      </c>
      <c r="E56" s="53" t="s">
        <v>142</v>
      </c>
      <c r="F56" s="41"/>
      <c r="G56" s="42"/>
      <c r="H56" s="59"/>
      <c r="I56" s="59"/>
      <c r="J56" s="59"/>
      <c r="K56" s="96">
        <v>7.58</v>
      </c>
      <c r="L56" s="43">
        <v>215</v>
      </c>
      <c r="M56" s="44"/>
      <c r="N56" s="43"/>
      <c r="O56" s="43"/>
      <c r="P56" s="43"/>
      <c r="Q56" s="97">
        <v>32.67</v>
      </c>
      <c r="R56" s="43">
        <v>927</v>
      </c>
      <c r="S56" s="45"/>
      <c r="T56" s="45"/>
      <c r="U56" s="44">
        <v>73.25</v>
      </c>
      <c r="V56" s="120">
        <v>2078</v>
      </c>
      <c r="W56" s="237"/>
      <c r="Y56" s="112">
        <f t="shared" si="1"/>
        <v>0</v>
      </c>
      <c r="Z56" s="46">
        <f t="shared" si="0"/>
        <v>0</v>
      </c>
      <c r="AA56" s="78">
        <f t="shared" si="2"/>
        <v>1142</v>
      </c>
      <c r="AB56" s="27" t="s">
        <v>23</v>
      </c>
      <c r="AD56" s="158">
        <v>60.36</v>
      </c>
      <c r="AE56" s="154">
        <v>36398</v>
      </c>
      <c r="AF56" s="158">
        <v>147.18</v>
      </c>
      <c r="AG56" s="180">
        <v>1885</v>
      </c>
      <c r="AI56" s="53"/>
      <c r="AJ56" s="53"/>
      <c r="AK56" s="53"/>
      <c r="AL56" s="53"/>
      <c r="AM56" s="53"/>
      <c r="AN56" s="53"/>
      <c r="AO56" s="53"/>
      <c r="AP56" s="180"/>
    </row>
    <row r="57" spans="1:42" s="17" customFormat="1" ht="13.5" thickBot="1">
      <c r="A57" s="61" t="s">
        <v>95</v>
      </c>
      <c r="B57" s="61" t="s">
        <v>79</v>
      </c>
      <c r="C57" s="62" t="s">
        <v>40</v>
      </c>
      <c r="D57" s="63" t="s">
        <v>26</v>
      </c>
      <c r="E57" s="63" t="s">
        <v>143</v>
      </c>
      <c r="F57" s="63" t="s">
        <v>15</v>
      </c>
      <c r="G57" s="65"/>
      <c r="H57" s="64"/>
      <c r="I57" s="64"/>
      <c r="J57" s="64"/>
      <c r="K57" s="85">
        <v>1.01</v>
      </c>
      <c r="L57" s="66">
        <v>27</v>
      </c>
      <c r="M57" s="67"/>
      <c r="N57" s="66"/>
      <c r="O57" s="66"/>
      <c r="P57" s="66"/>
      <c r="Q57" s="86">
        <v>18.989999999999998</v>
      </c>
      <c r="R57" s="66">
        <v>510</v>
      </c>
      <c r="S57" s="68"/>
      <c r="T57" s="68"/>
      <c r="U57" s="67">
        <v>218.86</v>
      </c>
      <c r="V57" s="69">
        <v>5884</v>
      </c>
      <c r="W57" s="70">
        <v>46080</v>
      </c>
      <c r="Y57" s="46">
        <f t="shared" si="1"/>
        <v>0</v>
      </c>
      <c r="Z57" s="71">
        <f t="shared" si="0"/>
        <v>0</v>
      </c>
      <c r="AA57" s="87">
        <f t="shared" si="2"/>
        <v>537</v>
      </c>
      <c r="AB57" s="72" t="s">
        <v>23</v>
      </c>
      <c r="AD57" s="159"/>
      <c r="AE57" s="63"/>
      <c r="AF57" s="159"/>
      <c r="AG57" s="181"/>
      <c r="AI57" s="63"/>
      <c r="AJ57" s="63"/>
      <c r="AK57" s="63"/>
      <c r="AL57" s="63"/>
      <c r="AM57" s="63"/>
      <c r="AN57" s="63"/>
      <c r="AO57" s="63"/>
      <c r="AP57" s="181"/>
    </row>
    <row r="58" spans="1:42" s="17" customFormat="1">
      <c r="A58" s="36" t="s">
        <v>96</v>
      </c>
      <c r="B58" s="28" t="s">
        <v>83</v>
      </c>
      <c r="C58" s="29" t="s">
        <v>40</v>
      </c>
      <c r="D58" s="52" t="s">
        <v>26</v>
      </c>
      <c r="E58" s="37" t="s">
        <v>144</v>
      </c>
      <c r="F58" s="37" t="s">
        <v>63</v>
      </c>
      <c r="G58" s="30"/>
      <c r="H58" s="35"/>
      <c r="I58" s="35"/>
      <c r="J58" s="35"/>
      <c r="K58" s="82">
        <v>62.32</v>
      </c>
      <c r="L58" s="31">
        <v>1360</v>
      </c>
      <c r="M58" s="32"/>
      <c r="N58" s="31"/>
      <c r="O58" s="31"/>
      <c r="P58" s="31"/>
      <c r="Q58" s="83">
        <v>142.35</v>
      </c>
      <c r="R58" s="31">
        <v>3107</v>
      </c>
      <c r="S58" s="33"/>
      <c r="T58" s="33"/>
      <c r="U58" s="32">
        <v>860.39</v>
      </c>
      <c r="V58" s="58">
        <v>18781</v>
      </c>
      <c r="W58" s="74">
        <v>46125</v>
      </c>
      <c r="Y58" s="189">
        <f t="shared" si="1"/>
        <v>0</v>
      </c>
      <c r="Z58" s="26">
        <f t="shared" si="0"/>
        <v>0</v>
      </c>
      <c r="AA58" s="98">
        <f t="shared" si="2"/>
        <v>4467</v>
      </c>
      <c r="AB58" s="27" t="s">
        <v>23</v>
      </c>
      <c r="AD58" s="156">
        <v>83.68</v>
      </c>
      <c r="AE58" s="52" t="s">
        <v>153</v>
      </c>
      <c r="AF58" s="156">
        <v>1881</v>
      </c>
      <c r="AG58" s="178">
        <v>1881</v>
      </c>
      <c r="AI58" s="52"/>
      <c r="AJ58" s="52"/>
      <c r="AK58" s="52"/>
      <c r="AL58" s="52"/>
      <c r="AM58" s="52"/>
      <c r="AN58" s="52"/>
      <c r="AO58" s="52"/>
      <c r="AP58" s="178"/>
    </row>
    <row r="59" spans="1:42" s="17" customFormat="1" ht="13.5" thickBot="1">
      <c r="A59" s="38"/>
      <c r="B59" s="39" t="s">
        <v>76</v>
      </c>
      <c r="C59" s="40" t="s">
        <v>40</v>
      </c>
      <c r="D59" s="53" t="s">
        <v>26</v>
      </c>
      <c r="E59" s="41"/>
      <c r="F59" s="41"/>
      <c r="G59" s="42"/>
      <c r="H59" s="59"/>
      <c r="I59" s="59"/>
      <c r="J59" s="59"/>
      <c r="K59" s="96">
        <v>664.77</v>
      </c>
      <c r="L59" s="43">
        <v>9801</v>
      </c>
      <c r="M59" s="44"/>
      <c r="N59" s="43"/>
      <c r="O59" s="43"/>
      <c r="P59" s="43"/>
      <c r="Q59" s="97">
        <v>78.709999999999994</v>
      </c>
      <c r="R59" s="43">
        <v>1160</v>
      </c>
      <c r="S59" s="45"/>
      <c r="T59" s="45"/>
      <c r="U59" s="44">
        <v>341.78</v>
      </c>
      <c r="V59" s="60">
        <v>5039</v>
      </c>
      <c r="W59" s="114">
        <v>46210</v>
      </c>
      <c r="Y59" s="112">
        <f t="shared" si="1"/>
        <v>0</v>
      </c>
      <c r="Z59" s="46">
        <f t="shared" si="0"/>
        <v>0</v>
      </c>
      <c r="AA59" s="93">
        <f t="shared" si="2"/>
        <v>10961</v>
      </c>
      <c r="AB59" s="47" t="s">
        <v>23</v>
      </c>
      <c r="AD59" s="158"/>
      <c r="AE59" s="53"/>
      <c r="AF59" s="158"/>
      <c r="AG59" s="180"/>
      <c r="AI59" s="53"/>
      <c r="AJ59" s="53"/>
      <c r="AK59" s="53"/>
      <c r="AL59" s="53"/>
      <c r="AM59" s="53"/>
      <c r="AN59" s="53"/>
      <c r="AO59" s="53"/>
      <c r="AP59" s="180"/>
    </row>
    <row r="60" spans="1:42" s="17" customFormat="1">
      <c r="A60" s="28" t="s">
        <v>97</v>
      </c>
      <c r="B60" s="122" t="s">
        <v>112</v>
      </c>
      <c r="C60" s="123">
        <v>35343</v>
      </c>
      <c r="D60" s="124" t="s">
        <v>98</v>
      </c>
      <c r="E60" s="124" t="s">
        <v>99</v>
      </c>
      <c r="F60" s="124" t="s">
        <v>15</v>
      </c>
      <c r="G60" s="125"/>
      <c r="H60" s="126"/>
      <c r="I60" s="126"/>
      <c r="J60" s="126"/>
      <c r="K60" s="130">
        <v>25.27</v>
      </c>
      <c r="L60" s="131">
        <v>1218</v>
      </c>
      <c r="M60" s="128"/>
      <c r="N60" s="127"/>
      <c r="O60" s="127"/>
      <c r="P60" s="127"/>
      <c r="Q60" s="132">
        <v>35.08</v>
      </c>
      <c r="R60" s="131">
        <v>1692</v>
      </c>
      <c r="S60" s="132"/>
      <c r="T60" s="132"/>
      <c r="U60" s="128">
        <v>111.3</v>
      </c>
      <c r="V60" s="133">
        <v>5368</v>
      </c>
      <c r="W60" s="134">
        <v>46212</v>
      </c>
      <c r="Y60" s="189">
        <f t="shared" si="1"/>
        <v>0</v>
      </c>
      <c r="Z60" s="26">
        <f t="shared" si="0"/>
        <v>0</v>
      </c>
      <c r="AA60" s="135">
        <f t="shared" si="2"/>
        <v>2910</v>
      </c>
      <c r="AB60" s="129" t="s">
        <v>23</v>
      </c>
      <c r="AD60" s="160"/>
      <c r="AE60" s="124"/>
      <c r="AF60" s="160"/>
      <c r="AG60" s="182"/>
      <c r="AI60" s="124"/>
      <c r="AJ60" s="124"/>
      <c r="AK60" s="124"/>
      <c r="AL60" s="124"/>
      <c r="AM60" s="124"/>
      <c r="AN60" s="124"/>
      <c r="AO60" s="124"/>
      <c r="AP60" s="182"/>
    </row>
    <row r="61" spans="1:42" s="17" customFormat="1">
      <c r="A61" s="5" t="s">
        <v>101</v>
      </c>
      <c r="B61" s="28" t="s">
        <v>100</v>
      </c>
      <c r="C61" s="29" t="s">
        <v>40</v>
      </c>
      <c r="D61" s="52" t="s">
        <v>46</v>
      </c>
      <c r="E61" s="52" t="s">
        <v>102</v>
      </c>
      <c r="F61" s="52" t="s">
        <v>51</v>
      </c>
      <c r="G61" s="30"/>
      <c r="H61" s="35"/>
      <c r="I61" s="35"/>
      <c r="J61" s="35"/>
      <c r="K61" s="82">
        <v>100.7</v>
      </c>
      <c r="L61" s="31">
        <v>2070</v>
      </c>
      <c r="M61" s="32"/>
      <c r="N61" s="31"/>
      <c r="O61" s="31"/>
      <c r="P61" s="31"/>
      <c r="Q61" s="83">
        <v>53.52</v>
      </c>
      <c r="R61" s="31">
        <v>1101</v>
      </c>
      <c r="S61" s="33"/>
      <c r="T61" s="33"/>
      <c r="U61" s="32">
        <v>224.46</v>
      </c>
      <c r="V61" s="58">
        <v>4615</v>
      </c>
      <c r="W61" s="74">
        <v>46091</v>
      </c>
      <c r="Y61" s="26">
        <f t="shared" si="1"/>
        <v>0</v>
      </c>
      <c r="Z61" s="73">
        <f t="shared" si="0"/>
        <v>0</v>
      </c>
      <c r="AA61" s="98">
        <f t="shared" si="2"/>
        <v>3171</v>
      </c>
      <c r="AB61" s="27" t="s">
        <v>23</v>
      </c>
      <c r="AD61" s="156">
        <v>50.03</v>
      </c>
      <c r="AE61" s="162">
        <v>40032</v>
      </c>
      <c r="AF61" s="156">
        <v>206.54</v>
      </c>
      <c r="AG61" s="178">
        <v>1644</v>
      </c>
      <c r="AI61" s="52"/>
      <c r="AJ61" s="52"/>
      <c r="AK61" s="52"/>
      <c r="AL61" s="52"/>
      <c r="AM61" s="52"/>
      <c r="AN61" s="52"/>
      <c r="AO61" s="52"/>
      <c r="AP61" s="178"/>
    </row>
    <row r="62" spans="1:42" s="17" customFormat="1">
      <c r="A62" s="5"/>
      <c r="B62" s="5"/>
      <c r="C62" s="11"/>
      <c r="D62" s="3"/>
      <c r="E62" s="3"/>
      <c r="F62" s="3"/>
      <c r="G62" s="6"/>
      <c r="H62" s="22"/>
      <c r="I62" s="22"/>
      <c r="J62" s="22"/>
      <c r="K62" s="6"/>
      <c r="L62" s="19"/>
      <c r="M62" s="4"/>
      <c r="N62" s="19"/>
      <c r="O62" s="19"/>
      <c r="P62" s="19"/>
      <c r="Q62" s="4"/>
      <c r="R62" s="19"/>
      <c r="S62" s="23"/>
      <c r="T62" s="23"/>
      <c r="U62" s="4"/>
      <c r="V62" s="56"/>
      <c r="W62" s="57"/>
      <c r="Y62" s="73"/>
      <c r="Z62" s="73"/>
      <c r="AA62" s="26"/>
      <c r="AB62" s="27"/>
      <c r="AD62" s="157"/>
      <c r="AE62" s="3"/>
      <c r="AF62" s="157"/>
      <c r="AG62" s="179"/>
      <c r="AI62" s="3"/>
      <c r="AJ62" s="3"/>
      <c r="AK62" s="3"/>
      <c r="AL62" s="3"/>
      <c r="AM62" s="3"/>
      <c r="AN62" s="3"/>
      <c r="AO62" s="3"/>
      <c r="AP62" s="179"/>
    </row>
    <row r="63" spans="1:42" s="17" customFormat="1">
      <c r="A63" s="12"/>
      <c r="B63" s="12"/>
      <c r="C63" s="13"/>
      <c r="D63" s="115"/>
      <c r="E63" s="14"/>
      <c r="F63" s="14"/>
      <c r="G63" s="15"/>
      <c r="H63" s="15"/>
      <c r="I63" s="15"/>
      <c r="J63" s="15"/>
      <c r="K63" s="15"/>
      <c r="L63" s="20"/>
      <c r="M63" s="16"/>
      <c r="N63" s="20"/>
      <c r="O63" s="20"/>
      <c r="P63" s="20"/>
      <c r="Q63" s="16"/>
      <c r="R63" s="20"/>
      <c r="S63" s="20"/>
      <c r="T63" s="20"/>
      <c r="U63" s="16"/>
      <c r="V63" s="16"/>
      <c r="W63" s="16"/>
      <c r="AD63" s="161"/>
      <c r="AE63" s="14"/>
      <c r="AF63" s="161"/>
      <c r="AG63" s="183"/>
      <c r="AI63" s="14"/>
      <c r="AJ63" s="14"/>
      <c r="AK63" s="14"/>
      <c r="AL63" s="14"/>
      <c r="AM63" s="14"/>
      <c r="AN63" s="14"/>
      <c r="AO63" s="14"/>
      <c r="AP63" s="183"/>
    </row>
    <row r="64" spans="1:42" s="17" customFormat="1">
      <c r="A64" s="12"/>
      <c r="B64" s="12"/>
      <c r="C64" s="13"/>
      <c r="D64" s="115"/>
      <c r="E64" s="14"/>
      <c r="F64" s="14"/>
      <c r="G64" s="15"/>
      <c r="H64" s="15"/>
      <c r="I64" s="15"/>
      <c r="J64" s="15"/>
      <c r="K64" s="15"/>
      <c r="L64" s="20"/>
      <c r="M64" s="16"/>
      <c r="N64" s="20"/>
      <c r="O64" s="20"/>
      <c r="P64" s="20"/>
      <c r="Q64" s="16"/>
      <c r="R64" s="20"/>
      <c r="S64" s="20"/>
      <c r="T64" s="20"/>
      <c r="U64" s="16"/>
      <c r="V64" s="16"/>
      <c r="W64" s="16"/>
      <c r="Z64" s="17" t="s">
        <v>160</v>
      </c>
      <c r="AA64" s="187">
        <f>AA60</f>
        <v>2910</v>
      </c>
      <c r="AD64" s="161"/>
      <c r="AE64" s="14"/>
      <c r="AF64" s="161"/>
      <c r="AG64" s="183"/>
      <c r="AI64" s="14"/>
      <c r="AJ64" s="14"/>
      <c r="AK64" s="14"/>
      <c r="AL64" s="14"/>
      <c r="AM64" s="14"/>
      <c r="AN64" s="14"/>
      <c r="AO64" s="14"/>
      <c r="AP64" s="183"/>
    </row>
    <row r="65" spans="1:42">
      <c r="A65" s="241" t="s">
        <v>6</v>
      </c>
      <c r="B65" s="242"/>
      <c r="C65" s="242"/>
      <c r="D65" s="242"/>
      <c r="E65" s="243"/>
      <c r="F65" s="243"/>
      <c r="G65" s="7">
        <f t="shared" ref="G65:V65" si="7">SUM(G3:G64)</f>
        <v>611.87</v>
      </c>
      <c r="H65" s="21">
        <f t="shared" si="7"/>
        <v>6076</v>
      </c>
      <c r="I65" s="7">
        <f t="shared" ref="I65" si="8">SUM(I3:I64)</f>
        <v>4607.08</v>
      </c>
      <c r="J65" s="21">
        <f t="shared" ref="J65" si="9">SUM(J3:J64)</f>
        <v>58064</v>
      </c>
      <c r="K65" s="7">
        <f t="shared" si="7"/>
        <v>11079.602165000009</v>
      </c>
      <c r="L65" s="21">
        <f t="shared" si="7"/>
        <v>175889.74975418302</v>
      </c>
      <c r="M65" s="7">
        <f t="shared" si="7"/>
        <v>112.02</v>
      </c>
      <c r="N65" s="21">
        <f t="shared" si="7"/>
        <v>1137</v>
      </c>
      <c r="O65" s="7">
        <f t="shared" si="7"/>
        <v>860.53</v>
      </c>
      <c r="P65" s="21">
        <f t="shared" si="7"/>
        <v>10733</v>
      </c>
      <c r="Q65" s="7">
        <f t="shared" si="7"/>
        <v>4558.2049600000009</v>
      </c>
      <c r="R65" s="21">
        <f t="shared" si="7"/>
        <v>57842.269465449099</v>
      </c>
      <c r="S65" s="7">
        <f t="shared" si="7"/>
        <v>3849.2900000000004</v>
      </c>
      <c r="T65" s="21">
        <f t="shared" si="7"/>
        <v>18786</v>
      </c>
      <c r="U65" s="7">
        <f t="shared" si="7"/>
        <v>27124.12335999999</v>
      </c>
      <c r="V65" s="21">
        <f t="shared" si="7"/>
        <v>302676.24372439249</v>
      </c>
      <c r="W65" s="24"/>
      <c r="Y65" s="21">
        <f>SUM(Y3:Y64)</f>
        <v>7213</v>
      </c>
      <c r="Z65" s="94">
        <f>SUM(Z3:Z64)</f>
        <v>68797</v>
      </c>
      <c r="AA65" s="95">
        <f>SUM(AA3:AA62)-AA64</f>
        <v>230822.01921963206</v>
      </c>
      <c r="AB65" s="34" t="s">
        <v>20</v>
      </c>
      <c r="AD65" s="7">
        <f t="shared" ref="AD65" si="10">SUM(AD3:AD64)</f>
        <v>3006.6600000000003</v>
      </c>
      <c r="AE65" s="7"/>
      <c r="AF65" s="7">
        <f t="shared" ref="AF65:AG65" si="11">SUM(AF3:AF64)</f>
        <v>32791.619999999995</v>
      </c>
      <c r="AG65" s="21">
        <f t="shared" si="11"/>
        <v>59367</v>
      </c>
      <c r="AI65" s="7">
        <f t="shared" ref="AI65:AP65" si="12">SUM(AI3:AI64)</f>
        <v>0</v>
      </c>
      <c r="AJ65" s="7"/>
      <c r="AK65" s="7">
        <f t="shared" ref="AK65:AP65" si="13">SUM(AK3:AK64)</f>
        <v>0</v>
      </c>
      <c r="AL65" s="21">
        <f t="shared" si="13"/>
        <v>0</v>
      </c>
      <c r="AM65" s="7">
        <f t="shared" si="13"/>
        <v>87.7</v>
      </c>
      <c r="AN65" s="7"/>
      <c r="AO65" s="7">
        <f t="shared" ref="AO65:AP65" si="14">SUM(AO3:AO64)</f>
        <v>227.61</v>
      </c>
      <c r="AP65" s="21">
        <f t="shared" si="14"/>
        <v>3509</v>
      </c>
    </row>
    <row r="66" spans="1:42">
      <c r="W66" s="16"/>
      <c r="Y66" s="137" t="s">
        <v>158</v>
      </c>
      <c r="Z66" s="137">
        <v>46265</v>
      </c>
    </row>
    <row r="67" spans="1:42">
      <c r="F67" s="121"/>
      <c r="G67" s="121" t="s">
        <v>103</v>
      </c>
      <c r="H67" s="121"/>
      <c r="I67" s="144" t="s">
        <v>104</v>
      </c>
      <c r="J67" s="121"/>
      <c r="K67" s="2" t="s">
        <v>111</v>
      </c>
      <c r="M67" s="121" t="s">
        <v>103</v>
      </c>
      <c r="N67" s="121"/>
      <c r="O67" s="144" t="s">
        <v>104</v>
      </c>
      <c r="P67" s="121"/>
      <c r="Q67" s="2" t="s">
        <v>111</v>
      </c>
      <c r="W67" s="16"/>
      <c r="X67" s="121"/>
      <c r="Y67" s="10"/>
      <c r="AI67" s="147"/>
      <c r="AJ67" s="147"/>
      <c r="AK67" s="147"/>
      <c r="AL67" s="147"/>
      <c r="AM67" s="147"/>
      <c r="AN67" s="147"/>
      <c r="AO67" s="147"/>
      <c r="AP67" s="121" t="s">
        <v>103</v>
      </c>
    </row>
    <row r="68" spans="1:42">
      <c r="F68" s="121"/>
      <c r="G68" s="10"/>
      <c r="H68" s="121"/>
      <c r="I68" s="121"/>
      <c r="J68" s="121"/>
      <c r="K68" s="10">
        <f>K6+K7+K31</f>
        <v>0</v>
      </c>
      <c r="N68" s="121"/>
      <c r="O68" s="121"/>
      <c r="P68" s="121"/>
      <c r="Q68" s="10"/>
      <c r="W68" s="16"/>
      <c r="Y68" s="143" t="s">
        <v>103</v>
      </c>
      <c r="Z68" s="139" t="s">
        <v>104</v>
      </c>
      <c r="AA68" s="2" t="s">
        <v>111</v>
      </c>
      <c r="AI68" s="147"/>
      <c r="AJ68" s="147"/>
      <c r="AK68" s="147"/>
      <c r="AL68" s="147"/>
      <c r="AM68" s="147"/>
      <c r="AN68" s="147"/>
      <c r="AO68" s="147"/>
      <c r="AP68" s="185"/>
    </row>
    <row r="69" spans="1:42">
      <c r="A69" s="240" t="s">
        <v>10</v>
      </c>
      <c r="B69" s="240"/>
      <c r="C69" s="240"/>
      <c r="D69" s="240"/>
      <c r="E69" s="240"/>
      <c r="F69" s="240"/>
      <c r="G69" s="240"/>
      <c r="H69" s="240"/>
      <c r="I69" s="240"/>
      <c r="J69" s="240"/>
      <c r="K69" s="240"/>
      <c r="L69" s="240"/>
      <c r="M69" s="240"/>
      <c r="N69" s="240"/>
      <c r="O69" s="240"/>
      <c r="P69" s="240"/>
      <c r="Q69" s="240"/>
      <c r="R69" s="240"/>
      <c r="S69" s="240"/>
      <c r="T69" s="240"/>
      <c r="U69" s="240"/>
      <c r="V69" s="240"/>
      <c r="W69" s="16"/>
      <c r="AB69" s="2" t="s">
        <v>21</v>
      </c>
      <c r="AI69" s="2"/>
      <c r="AJ69" s="2"/>
      <c r="AK69" s="2"/>
      <c r="AL69" s="2"/>
      <c r="AM69" s="2"/>
      <c r="AN69" s="2"/>
      <c r="AO69" s="2"/>
      <c r="AP69" s="2"/>
    </row>
    <row r="70" spans="1:42">
      <c r="A70" s="239" t="s">
        <v>16</v>
      </c>
      <c r="B70" s="239"/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  <c r="W70" s="16"/>
      <c r="AI70" s="2"/>
      <c r="AJ70" s="2"/>
      <c r="AK70" s="2"/>
      <c r="AL70" s="2"/>
      <c r="AM70" s="2"/>
      <c r="AN70" s="2"/>
      <c r="AO70" s="2"/>
      <c r="AP70" s="2"/>
    </row>
    <row r="71" spans="1:42">
      <c r="W71" s="16"/>
    </row>
    <row r="72" spans="1:42">
      <c r="E72" s="10"/>
      <c r="F72" s="9"/>
      <c r="AI72" s="148"/>
      <c r="AJ72" s="148"/>
      <c r="AK72" s="148"/>
      <c r="AL72" s="148"/>
      <c r="AM72" s="148"/>
      <c r="AN72" s="148"/>
      <c r="AO72" s="148"/>
    </row>
    <row r="73" spans="1:42">
      <c r="F73" s="10"/>
      <c r="AI73" s="149"/>
      <c r="AJ73" s="149"/>
      <c r="AK73" s="149"/>
      <c r="AL73" s="149"/>
      <c r="AM73" s="149"/>
      <c r="AN73" s="149"/>
      <c r="AO73" s="149"/>
    </row>
    <row r="74" spans="1:42" ht="15.75">
      <c r="A74" s="244" t="s">
        <v>7</v>
      </c>
      <c r="B74" s="244"/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4"/>
      <c r="O74" s="244"/>
      <c r="P74" s="244"/>
      <c r="Q74" s="244"/>
      <c r="R74" s="244"/>
      <c r="S74" s="244"/>
      <c r="T74" s="244"/>
      <c r="U74" s="244"/>
      <c r="V74" s="244"/>
      <c r="W74" s="18"/>
      <c r="AI74" s="2"/>
      <c r="AJ74" s="2"/>
      <c r="AK74" s="2"/>
      <c r="AL74" s="2"/>
      <c r="AM74" s="2"/>
      <c r="AN74" s="2"/>
      <c r="AO74" s="2"/>
      <c r="AP74" s="2"/>
    </row>
    <row r="75" spans="1:42">
      <c r="A75" s="244"/>
      <c r="B75" s="244"/>
      <c r="C75" s="244"/>
      <c r="D75" s="244"/>
      <c r="E75" s="244"/>
      <c r="F75" s="244"/>
      <c r="G75" s="244"/>
      <c r="H75" s="244"/>
      <c r="I75" s="244"/>
      <c r="J75" s="244"/>
      <c r="K75" s="244"/>
      <c r="L75" s="244"/>
      <c r="M75" s="244"/>
      <c r="N75" s="244"/>
      <c r="O75" s="244"/>
      <c r="P75" s="244"/>
      <c r="Q75" s="244"/>
      <c r="R75" s="244"/>
      <c r="S75" s="244"/>
      <c r="T75" s="244"/>
      <c r="U75" s="244"/>
      <c r="V75" s="244"/>
      <c r="AI75" s="2"/>
      <c r="AJ75" s="2"/>
      <c r="AK75" s="2"/>
      <c r="AL75" s="2"/>
      <c r="AM75" s="2"/>
      <c r="AN75" s="2"/>
      <c r="AO75" s="2"/>
      <c r="AP75" s="2"/>
    </row>
    <row r="79" spans="1:42" ht="12.75" customHeight="1">
      <c r="D79" s="238" t="s">
        <v>8</v>
      </c>
      <c r="E79" s="238"/>
      <c r="F79" s="238"/>
      <c r="G79" s="238"/>
      <c r="H79" s="238"/>
      <c r="I79" s="238"/>
      <c r="J79" s="238"/>
      <c r="K79" s="238"/>
      <c r="L79" s="238"/>
      <c r="M79" s="238"/>
      <c r="N79" s="238"/>
      <c r="O79" s="238"/>
      <c r="P79" s="238"/>
      <c r="Q79" s="238"/>
      <c r="R79" s="238"/>
      <c r="S79" s="238"/>
      <c r="T79" s="238"/>
      <c r="U79" s="238"/>
      <c r="V79" s="238"/>
      <c r="AI79" s="2"/>
      <c r="AJ79" s="2"/>
      <c r="AK79" s="2"/>
      <c r="AL79" s="2"/>
      <c r="AM79" s="2"/>
      <c r="AN79" s="2"/>
      <c r="AO79" s="2"/>
      <c r="AP79" s="2"/>
    </row>
    <row r="80" spans="1:42" ht="12.75" customHeight="1">
      <c r="D80" s="238"/>
      <c r="E80" s="238"/>
      <c r="F80" s="238"/>
      <c r="G80" s="238"/>
      <c r="H80" s="238"/>
      <c r="I80" s="238"/>
      <c r="J80" s="238"/>
      <c r="K80" s="238"/>
      <c r="L80" s="238"/>
      <c r="M80" s="238"/>
      <c r="N80" s="238"/>
      <c r="O80" s="238"/>
      <c r="P80" s="238"/>
      <c r="Q80" s="238"/>
      <c r="R80" s="238"/>
      <c r="S80" s="238"/>
      <c r="T80" s="238"/>
      <c r="U80" s="238"/>
      <c r="V80" s="238"/>
      <c r="AI80" s="2"/>
      <c r="AJ80" s="2"/>
      <c r="AK80" s="2"/>
      <c r="AL80" s="2"/>
      <c r="AM80" s="2"/>
      <c r="AN80" s="2"/>
      <c r="AO80" s="2"/>
      <c r="AP80" s="2"/>
    </row>
    <row r="81" spans="4:42" ht="12.75" customHeight="1">
      <c r="D81" s="238"/>
      <c r="E81" s="238"/>
      <c r="F81" s="238"/>
      <c r="G81" s="238"/>
      <c r="H81" s="238"/>
      <c r="I81" s="238"/>
      <c r="J81" s="238"/>
      <c r="K81" s="238"/>
      <c r="L81" s="238"/>
      <c r="M81" s="238"/>
      <c r="N81" s="238"/>
      <c r="O81" s="238"/>
      <c r="P81" s="238"/>
      <c r="Q81" s="238"/>
      <c r="R81" s="238"/>
      <c r="S81" s="238"/>
      <c r="T81" s="238"/>
      <c r="U81" s="238"/>
      <c r="V81" s="238"/>
      <c r="AI81" s="2"/>
      <c r="AJ81" s="2"/>
      <c r="AK81" s="2"/>
      <c r="AL81" s="2"/>
      <c r="AM81" s="2"/>
      <c r="AN81" s="2"/>
      <c r="AO81" s="2"/>
      <c r="AP81" s="2"/>
    </row>
    <row r="82" spans="4:42" ht="12.75" customHeight="1">
      <c r="D82" s="238"/>
      <c r="E82" s="238"/>
      <c r="F82" s="238"/>
      <c r="G82" s="238"/>
      <c r="H82" s="238"/>
      <c r="I82" s="238"/>
      <c r="J82" s="238"/>
      <c r="K82" s="238"/>
      <c r="L82" s="238"/>
      <c r="M82" s="238"/>
      <c r="N82" s="238"/>
      <c r="O82" s="238"/>
      <c r="P82" s="238"/>
      <c r="Q82" s="238"/>
      <c r="R82" s="238"/>
      <c r="S82" s="238"/>
      <c r="T82" s="238"/>
      <c r="U82" s="238"/>
      <c r="V82" s="238"/>
      <c r="AI82" s="2"/>
      <c r="AJ82" s="2"/>
      <c r="AK82" s="2"/>
      <c r="AL82" s="2"/>
      <c r="AM82" s="2"/>
      <c r="AN82" s="2"/>
      <c r="AO82" s="2"/>
      <c r="AP82" s="2"/>
    </row>
    <row r="83" spans="4:42" ht="12.75" customHeight="1">
      <c r="D83" s="238"/>
      <c r="E83" s="238"/>
      <c r="F83" s="238"/>
      <c r="G83" s="238"/>
      <c r="H83" s="238"/>
      <c r="I83" s="238"/>
      <c r="J83" s="238"/>
      <c r="K83" s="238"/>
      <c r="L83" s="238"/>
      <c r="M83" s="238"/>
      <c r="N83" s="238"/>
      <c r="O83" s="238"/>
      <c r="P83" s="238"/>
      <c r="Q83" s="238"/>
      <c r="R83" s="238"/>
      <c r="S83" s="238"/>
      <c r="T83" s="238"/>
      <c r="U83" s="238"/>
      <c r="V83" s="238"/>
      <c r="AI83" s="2"/>
      <c r="AJ83" s="2"/>
      <c r="AK83" s="2"/>
      <c r="AL83" s="2"/>
      <c r="AM83" s="2"/>
      <c r="AN83" s="2"/>
      <c r="AO83" s="2"/>
      <c r="AP83" s="2"/>
    </row>
    <row r="86" spans="4:42" ht="12.75" customHeight="1">
      <c r="D86" s="238" t="s">
        <v>9</v>
      </c>
      <c r="E86" s="238"/>
      <c r="F86" s="238"/>
      <c r="G86" s="238"/>
      <c r="H86" s="238"/>
      <c r="I86" s="238"/>
      <c r="J86" s="238"/>
      <c r="K86" s="238"/>
      <c r="L86" s="238"/>
      <c r="M86" s="238"/>
      <c r="N86" s="238"/>
      <c r="O86" s="238"/>
      <c r="P86" s="238"/>
      <c r="Q86" s="238"/>
      <c r="R86" s="238"/>
      <c r="S86" s="238"/>
      <c r="T86" s="238"/>
      <c r="U86" s="238"/>
      <c r="V86" s="238"/>
      <c r="AI86" s="2"/>
      <c r="AJ86" s="2"/>
      <c r="AK86" s="2"/>
      <c r="AL86" s="2"/>
      <c r="AM86" s="2"/>
      <c r="AN86" s="2"/>
      <c r="AO86" s="2"/>
      <c r="AP86" s="2"/>
    </row>
    <row r="87" spans="4:42" ht="12.75" customHeight="1">
      <c r="D87" s="238"/>
      <c r="E87" s="238"/>
      <c r="F87" s="238"/>
      <c r="G87" s="238"/>
      <c r="H87" s="238"/>
      <c r="I87" s="238"/>
      <c r="J87" s="238"/>
      <c r="K87" s="238"/>
      <c r="L87" s="238"/>
      <c r="M87" s="238"/>
      <c r="N87" s="238"/>
      <c r="O87" s="238"/>
      <c r="P87" s="238"/>
      <c r="Q87" s="238"/>
      <c r="R87" s="238"/>
      <c r="S87" s="238"/>
      <c r="T87" s="238"/>
      <c r="U87" s="238"/>
      <c r="V87" s="238"/>
      <c r="AI87" s="2"/>
      <c r="AJ87" s="2"/>
      <c r="AK87" s="2"/>
      <c r="AL87" s="2"/>
      <c r="AM87" s="2"/>
      <c r="AN87" s="2"/>
      <c r="AO87" s="2"/>
      <c r="AP87" s="2"/>
    </row>
    <row r="88" spans="4:42" ht="12.75" customHeight="1">
      <c r="D88" s="238"/>
      <c r="E88" s="238"/>
      <c r="F88" s="238"/>
      <c r="G88" s="238"/>
      <c r="H88" s="238"/>
      <c r="I88" s="238"/>
      <c r="J88" s="238"/>
      <c r="K88" s="238"/>
      <c r="L88" s="238"/>
      <c r="M88" s="238"/>
      <c r="N88" s="238"/>
      <c r="O88" s="238"/>
      <c r="P88" s="238"/>
      <c r="Q88" s="238"/>
      <c r="R88" s="238"/>
      <c r="S88" s="238"/>
      <c r="T88" s="238"/>
      <c r="U88" s="238"/>
      <c r="V88" s="238"/>
      <c r="AI88" s="2"/>
      <c r="AJ88" s="2"/>
      <c r="AK88" s="2"/>
      <c r="AL88" s="2"/>
      <c r="AM88" s="2"/>
      <c r="AN88" s="2"/>
      <c r="AO88" s="2"/>
      <c r="AP88" s="2"/>
    </row>
    <row r="89" spans="4:42" ht="12.75" customHeight="1">
      <c r="D89" s="238"/>
      <c r="E89" s="238"/>
      <c r="F89" s="238"/>
      <c r="G89" s="238"/>
      <c r="H89" s="238"/>
      <c r="I89" s="238"/>
      <c r="J89" s="238"/>
      <c r="K89" s="238"/>
      <c r="L89" s="238"/>
      <c r="M89" s="238"/>
      <c r="N89" s="238"/>
      <c r="O89" s="238"/>
      <c r="P89" s="238"/>
      <c r="Q89" s="238"/>
      <c r="R89" s="238"/>
      <c r="S89" s="238"/>
      <c r="T89" s="238"/>
      <c r="U89" s="238"/>
      <c r="V89" s="238"/>
      <c r="AI89" s="2"/>
      <c r="AJ89" s="2"/>
      <c r="AK89" s="2"/>
      <c r="AL89" s="2"/>
      <c r="AM89" s="2"/>
      <c r="AN89" s="2"/>
      <c r="AO89" s="2"/>
      <c r="AP89" s="2"/>
    </row>
    <row r="90" spans="4:42" ht="12.75" customHeight="1">
      <c r="D90" s="238"/>
      <c r="E90" s="238"/>
      <c r="F90" s="238"/>
      <c r="G90" s="238"/>
      <c r="H90" s="238"/>
      <c r="I90" s="238"/>
      <c r="J90" s="238"/>
      <c r="K90" s="238"/>
      <c r="L90" s="238"/>
      <c r="M90" s="238"/>
      <c r="N90" s="238"/>
      <c r="O90" s="238"/>
      <c r="P90" s="238"/>
      <c r="Q90" s="238"/>
      <c r="R90" s="238"/>
      <c r="S90" s="238"/>
      <c r="T90" s="238"/>
      <c r="U90" s="238"/>
      <c r="V90" s="238"/>
      <c r="AI90" s="2"/>
      <c r="AJ90" s="2"/>
      <c r="AK90" s="2"/>
      <c r="AL90" s="2"/>
      <c r="AM90" s="2"/>
      <c r="AN90" s="2"/>
      <c r="AO90" s="2"/>
      <c r="AP90" s="2"/>
    </row>
  </sheetData>
  <mergeCells count="43">
    <mergeCell ref="AI1:AP1"/>
    <mergeCell ref="W32:W33"/>
    <mergeCell ref="W34:W35"/>
    <mergeCell ref="W26:W28"/>
    <mergeCell ref="W36:W41"/>
    <mergeCell ref="J1:J2"/>
    <mergeCell ref="O1:O2"/>
    <mergeCell ref="P1:P2"/>
    <mergeCell ref="W10:W22"/>
    <mergeCell ref="W24:W25"/>
    <mergeCell ref="Y1:AB1"/>
    <mergeCell ref="L1:L2"/>
    <mergeCell ref="Q1:Q2"/>
    <mergeCell ref="R1:R2"/>
    <mergeCell ref="S1:S2"/>
    <mergeCell ref="T1:T2"/>
    <mergeCell ref="M1:M2"/>
    <mergeCell ref="N1:N2"/>
    <mergeCell ref="U1:U2"/>
    <mergeCell ref="V1:V2"/>
    <mergeCell ref="W1:W2"/>
    <mergeCell ref="W55:W56"/>
    <mergeCell ref="D79:V83"/>
    <mergeCell ref="D86:V90"/>
    <mergeCell ref="A70:T70"/>
    <mergeCell ref="A69:V69"/>
    <mergeCell ref="A65:F65"/>
    <mergeCell ref="A74:V75"/>
    <mergeCell ref="AD1:AG1"/>
    <mergeCell ref="A47:A48"/>
    <mergeCell ref="W47:W48"/>
    <mergeCell ref="W50:W52"/>
    <mergeCell ref="A1:A2"/>
    <mergeCell ref="B1:B2"/>
    <mergeCell ref="C1:C2"/>
    <mergeCell ref="D1:D2"/>
    <mergeCell ref="E1:E2"/>
    <mergeCell ref="F1:F2"/>
    <mergeCell ref="G1:G2"/>
    <mergeCell ref="K1:K2"/>
    <mergeCell ref="H1:H2"/>
    <mergeCell ref="I1:I2"/>
    <mergeCell ref="W44:W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2026-10-05T19:11:39Z</dcterms:modified>
</cp:coreProperties>
</file>