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1ε" sheetId="4" r:id="rId1"/>
  </sheets>
  <definedNames>
    <definedName name="_xlnm._FilterDatabase" localSheetId="0" hidden="1">'219γ1ε'!$F$1:$F$69</definedName>
  </definedNames>
  <calcPr calcId="125725"/>
</workbook>
</file>

<file path=xl/calcChain.xml><?xml version="1.0" encoding="utf-8"?>
<calcChain xmlns="http://schemas.openxmlformats.org/spreadsheetml/2006/main">
  <c r="AP47" i="4"/>
  <c r="AO47"/>
  <c r="AM47"/>
  <c r="AL47"/>
  <c r="AK47"/>
  <c r="AI47"/>
  <c r="Y11"/>
  <c r="AG47"/>
  <c r="AF47"/>
  <c r="AD47"/>
  <c r="Y21"/>
  <c r="Y22"/>
  <c r="Y23"/>
  <c r="Y24"/>
  <c r="Y25"/>
  <c r="Y26"/>
  <c r="Z21"/>
  <c r="Z22"/>
  <c r="Z23"/>
  <c r="Z24"/>
  <c r="Z25"/>
  <c r="Z26"/>
  <c r="AA21"/>
  <c r="AA22"/>
  <c r="AA23"/>
  <c r="AA24"/>
  <c r="AA25"/>
  <c r="AA26"/>
  <c r="Y37" l="1"/>
  <c r="Y38"/>
  <c r="Y39"/>
  <c r="Y40"/>
  <c r="Y41"/>
  <c r="Y42"/>
  <c r="Z37"/>
  <c r="Z38"/>
  <c r="Z39"/>
  <c r="Z40"/>
  <c r="Z41"/>
  <c r="Z42"/>
  <c r="AA37"/>
  <c r="AA38"/>
  <c r="AA39"/>
  <c r="AA40"/>
  <c r="AA41"/>
  <c r="AA42"/>
  <c r="AA35"/>
  <c r="Z35"/>
  <c r="Y35"/>
  <c r="AA34"/>
  <c r="Z34"/>
  <c r="Y34"/>
  <c r="AA29"/>
  <c r="AA30"/>
  <c r="AA31"/>
  <c r="AA32"/>
  <c r="AA33"/>
  <c r="Z28"/>
  <c r="Z29"/>
  <c r="Z30"/>
  <c r="Z31"/>
  <c r="Z32"/>
  <c r="Z33"/>
  <c r="Y29"/>
  <c r="Y30"/>
  <c r="Y31"/>
  <c r="Y32"/>
  <c r="Y33"/>
  <c r="AA13"/>
  <c r="AA14"/>
  <c r="AA15"/>
  <c r="AA16"/>
  <c r="AA17"/>
  <c r="AA18"/>
  <c r="AA19"/>
  <c r="AA20"/>
  <c r="AA27"/>
  <c r="AA28"/>
  <c r="AA36"/>
  <c r="Z13"/>
  <c r="Z14"/>
  <c r="Z15"/>
  <c r="Z16"/>
  <c r="Z17"/>
  <c r="Z18"/>
  <c r="Z19"/>
  <c r="Z20"/>
  <c r="Z27"/>
  <c r="Z36"/>
  <c r="Y13"/>
  <c r="Y14"/>
  <c r="Y15"/>
  <c r="Y16"/>
  <c r="Y17"/>
  <c r="Y18"/>
  <c r="Y19"/>
  <c r="Y20"/>
  <c r="Y27"/>
  <c r="Y28"/>
  <c r="Y36"/>
  <c r="Y43"/>
  <c r="H54"/>
  <c r="AA7"/>
  <c r="AA6"/>
  <c r="AA8"/>
  <c r="AA9"/>
  <c r="AA10"/>
  <c r="AA11"/>
  <c r="AA12"/>
  <c r="AA43"/>
  <c r="AA44"/>
  <c r="Z6"/>
  <c r="Z7"/>
  <c r="Z8"/>
  <c r="Z9"/>
  <c r="Z10"/>
  <c r="Z11"/>
  <c r="Z12"/>
  <c r="Z43"/>
  <c r="Z44"/>
  <c r="Y6"/>
  <c r="Y7"/>
  <c r="Y8"/>
  <c r="Y9"/>
  <c r="Y10"/>
  <c r="Y12"/>
  <c r="Y44"/>
  <c r="I54"/>
  <c r="Y5"/>
  <c r="Z5"/>
  <c r="AA5"/>
  <c r="AA3"/>
  <c r="AA4"/>
  <c r="Z3"/>
  <c r="Z4"/>
  <c r="Y3"/>
  <c r="Y4"/>
  <c r="O47"/>
  <c r="P47"/>
  <c r="I47"/>
  <c r="J47"/>
  <c r="Y47" l="1"/>
  <c r="AA46"/>
  <c r="AA47" s="1"/>
  <c r="K54"/>
  <c r="J55"/>
  <c r="J54"/>
  <c r="Z47" l="1"/>
  <c r="M47" l="1"/>
  <c r="N47"/>
  <c r="H47"/>
  <c r="S47"/>
  <c r="T47"/>
  <c r="U47"/>
  <c r="V47"/>
  <c r="G47" l="1"/>
  <c r="K47"/>
  <c r="L47"/>
  <c r="Q47"/>
  <c r="R47"/>
</calcChain>
</file>

<file path=xl/sharedStrings.xml><?xml version="1.0" encoding="utf-8"?>
<sst xmlns="http://schemas.openxmlformats.org/spreadsheetml/2006/main" count="228" uniqueCount="115">
  <si>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</si>
  <si>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</si>
  <si>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</si>
  <si>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</si>
  <si>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</si>
  <si>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</si>
  <si>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</si>
  <si>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</si>
  <si>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</si>
  <si>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</si>
  <si>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</si>
  <si>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</si>
  <si>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</si>
  <si>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</si>
  <si>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</si>
  <si>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</si>
  <si>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</si>
  <si>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</si>
  <si>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</si>
  <si>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</si>
  <si>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ΜΗ χρεωθέντες πόροι κ-15-17 &amp; κ-18 &amp; ΤΑΣ στο συμβόλαιο</t>
  </si>
  <si>
    <t>ποσό-2</t>
  </si>
  <si>
    <t>ποσό-3</t>
  </si>
  <si>
    <t>πληρώθηκαν</t>
  </si>
  <si>
    <t>έρχονται</t>
  </si>
  <si>
    <t>κ-15 ελέγχου ΤΑΝ ΠΛΗΡΩΜΕΝΑ</t>
  </si>
  <si>
    <t>κ-15 επερχόμενου ελέγχου ΤΑΝ</t>
  </si>
  <si>
    <t>συν (+) διαφυγόντες κ-15 βάσει  zηλ</t>
  </si>
  <si>
    <t>κ-18 ελέγχου ΤΑΝ ΠΛΗΡΩΜΕΝΑ</t>
  </si>
  <si>
    <t>διαφυγόντα ΤΑΝ-κ-18 &amp; ΤΑΣ επερχόμενων ελέγχων</t>
  </si>
  <si>
    <t>συν (+) διαφυγόντα ΤΑΝ-κ-18 &amp; ΤΑΣ &amp; χαρτ ΒΑΣΕΙ zηλ</t>
  </si>
  <si>
    <t>ίσως ΔΕΝ έρθουν</t>
  </si>
  <si>
    <t>ταμεία</t>
  </si>
  <si>
    <t>ΦΠΑ</t>
  </si>
  <si>
    <t>φορος</t>
  </si>
  <si>
    <t>219-16</t>
  </si>
  <si>
    <t>ΛΙΜΕΝΑΣ</t>
  </si>
  <si>
    <t>ΙΔΕ 219γ2α θέση 219-24</t>
  </si>
  <si>
    <t>219-26</t>
  </si>
  <si>
    <t>ΔΡΑΜΑ</t>
  </si>
  <si>
    <t>219-3</t>
  </si>
  <si>
    <t>ΑΕ τροποποίηση [ + 1 πολλαπλή</t>
  </si>
  <si>
    <t>λαμπίρης ΑΕ</t>
  </si>
  <si>
    <t>ΠΟΤΑΜΙΑ</t>
  </si>
  <si>
    <t>ηρακλειονΑΕ σύσταση από ΜΕΤΑΤΡΟΠΗ ατομικής [+ 1 πολλαπλή</t>
  </si>
  <si>
    <t>το 2020</t>
  </si>
  <si>
    <t>μίσθωσης μαρμαρο-λατομείου ...μωυσιαδου &amp; …………….. αγοραπωλησίας δικαιωματων ΠΡΟΣΥΜΦΩΝΟ</t>
  </si>
  <si>
    <t>ξεοδΤουρΕπιχΦιλ..ΑΕ = ηρακλειονΑΕ</t>
  </si>
  <si>
    <t>μίσθωσης 2 μελλοντικών μαρμαρο-λατομείων , αγοραπωλησία προσδοκίας δικαιωματων [+ 1 πολλαπλή</t>
  </si>
  <si>
    <t>ΑΕ τροποποίηση [+ 20 πολλαπλές</t>
  </si>
  <si>
    <t>ΙΔΕ 219γ2α &amp; 219γ1γ θέση 219-16 = ''χΦ-μον.ΙΚΕ''</t>
  </si>
  <si>
    <t>219-23κ</t>
  </si>
  <si>
    <t>μίσθωσις νταμάρι  ….. Λιμένας -''τσιπόσι-σκοτεινόλακος'' 47,92στρ ΣΥΝΕΧΙΣΗ</t>
  </si>
  <si>
    <t>μάρμαραΛασκαριδηΑΒΕΕ</t>
  </si>
  <si>
    <t>219-24κ</t>
  </si>
  <si>
    <t>'δημ. ν. χαριτοπουλο -μαρμαρα σκυρα -ΑΕ''[= ΔΗΜ. Ν. ΧΑΡΙΤΟΠΟΥΛΟΣ ΑΕ</t>
  </si>
  <si>
    <t xml:space="preserve">μίσθωσης 363χατζη Λιμένας -''μούργενα'' 28,903στρ ΠΑΡΑΤΑΣΗ 10έτη [+ 10 πολλαπλές] </t>
  </si>
  <si>
    <t>μίσθωσης 363 ΣΥΜΠΛΗΡΩΣΗ { + 24 πολλαπλές}</t>
  </si>
  <si>
    <t>ΑΕ σύστασης 17.777 ΣΥΜΠΛΗΡΩΣΗ {εισφορά ΩΣ πάγιο στοιχείο = ΠΩΛΗΣΗ} ,{= 13πολλαπλές</t>
  </si>
  <si>
    <t>ΕΕ τροποποίηση {= &amp; πώληση μεριδίων από φούφας Π-Ε} [+ 24 πολλαπλές</t>
  </si>
  <si>
    <t>ΙΔΕ 219γ1β &amp; 219γ2α θέση 219-26</t>
  </si>
  <si>
    <t>219-27</t>
  </si>
  <si>
    <t xml:space="preserve"> λατομική σκαρη Θάσου ΑΕ</t>
  </si>
  <si>
    <t>ΙΔΕ 219γ2α = μισθώσεις θέση 219-27</t>
  </si>
  <si>
    <t>219-30</t>
  </si>
  <si>
    <t>ΟΕ σύστασης ΣΥΜΠΛΗΡΩΣΗ [+ 1 πολλαπλή</t>
  </si>
  <si>
    <t>ΟΕ σύστασης ΣΥΜΠΛΗΡΩΣΗ [+ 3 πολλαπλές</t>
  </si>
  <si>
    <t>συνεταιριστικήΜαρμαρωνΘασουΑΕ</t>
  </si>
  <si>
    <t>καζαναςΑποστολος &amp; σια ΟΕ</t>
  </si>
  <si>
    <t xml:space="preserve">συνεταιριστικήΜαρμαρωνΘασουΟΕ </t>
  </si>
  <si>
    <t>ΑΕ σύστασης ΣΥΜΠΛΗΡΩΣΗ [ +  16 πολλαπλές</t>
  </si>
  <si>
    <t>μίσθωση μαρμαρο-λατομείο Λιμένας -''μούργενα'' 21,753στρ 3έτη [ + 11 πολλαπλές</t>
  </si>
  <si>
    <t>ΙΔΕ 219γ2α θέση 219-30 = συνεταιριστικήΜαρμαρωνΘασουΑΕ</t>
  </si>
  <si>
    <t>ΙΔΕ 219γ1α θέση219-30 = ''καζαναςΑποστολος &amp; σια ΟΕ''</t>
  </si>
  <si>
    <t>ΙΔΕ 219γ1α θέση219-30 = ''συνεταιριστικήΜαρμαρωνΘασουΟΕ''</t>
  </si>
  <si>
    <t>ΙΔΕ &amp; στα ανωτέρω</t>
  </si>
  <si>
    <t>219-34</t>
  </si>
  <si>
    <t>ΑΕ σύσταση</t>
  </si>
  <si>
    <t>μπαμπατζίκος ΑΕ</t>
  </si>
  <si>
    <t>κ-18</t>
  </si>
  <si>
    <t>;;;???</t>
  </si>
  <si>
    <t>ιωάννης σαλταρής τουριστική εμπορική ΑΕ</t>
  </si>
  <si>
    <t>ΡΑΧΩΝΙ</t>
  </si>
  <si>
    <t>ΛΙΜΕΝΑΡΙΑ</t>
  </si>
  <si>
    <t>219-35</t>
  </si>
  <si>
    <t>219-38</t>
  </si>
  <si>
    <t>λαζαρίδης γεώργιος ΑΕ</t>
  </si>
  <si>
    <t>219-41</t>
  </si>
  <si>
    <t>σύσταση ΑΕ δια μετατροπής ατομικής</t>
  </si>
  <si>
    <t>σιδηρόπουλοςΑΕ</t>
  </si>
  <si>
    <t>219-60</t>
  </si>
  <si>
    <t>ΕΕ τροποποίηση [όνομα &amp; κωδικοπ καταστ &amp; ''πωλήσεις ΜΙΣΘΩΤΙΚΩΝ ΔΙΚΑΙΩΜΑΤΩΝ'' [+ 29 πολλαπλές</t>
  </si>
  <si>
    <t xml:space="preserve"> ''μαρμαραΚαβαλαςΑΕ'' = αποροφάται από την ''λατομικη Θασου ΗΡΑΚΛΕΙΟΝ-ΑΕ &amp; σια ΕΕ'' [=λατομική Θάσου ;;;;;;;;;;!!!!!!!!!!] ,[+ 9 πολλαπλές</t>
  </si>
  <si>
    <t>ΕΕσύσταση 2009 ΕΙΣΦΟΡΑ ΜΙΣΘΩΤΙΚΩΝ ΔΙΚΑΙΩΜΑΤΩΝ {'' μαρμαραΚαβαλας ΑΕ'' στην ''λατομικη Θασου ΗΡΑΚΛΕΙΟΝ-ΑΕ &amp; σια ΕΕ'' [=λατομική Θάσου ΕΕ]</t>
  </si>
  <si>
    <t>ΕΕτροποπ [2009 έως 2017-12ο] ΕΙΣΦΟΡΑ ΜΙΣΘΩΤΙΚΩΝ ΔΙΚΑΙΩΜΑΤΩΝ {'' μαρμαραΚαβαλας ΑΕ'' στην ''λατομικη Θασου ΗΡΑΚΛΕΙΟΝ-ΑΕ &amp; σια ΕΕ'' [=λατομική Θάσου ΕΕ]</t>
  </si>
  <si>
    <t>ΕΕτροποπ [2018-1ο έως 2019-4ο] ΕΙΣΦΟΡΑ ΜΙΣΘΩΤΙΚΩΝ ΔΙΚΑΙΩΜΑΤΩΝ {'' μαρμαραΚαβαλας ΑΕ'' στην ''λατομικη Θασου ΗΡΑΚΛΕΙΟΝ-ΑΕ &amp; σια ΕΕ'' [=λατομική Θάσου ΕΕ]</t>
  </si>
  <si>
    <t>ΌΤΙ &amp; να έγινε συν (+) 22 πολλαπλές πράξεις [περί μισθωτικών δικαιωμάτων</t>
  </si>
  <si>
    <t>….. ή ……..219-16 = ''λατομικηΘασουΜαρμαραΘασου ''φιλιππιδηΑΕ'' &amp; σιαΕΕ'' [= ''λατομικηΘασουΕΕ'' …….ή ……...219-60 = μαρμαραΚαβαλας ΑΕ</t>
  </si>
  <si>
    <t>'μαρμαραΚαβαλαςΑΕ'' = ΕΝΣΩΜΑΤΩΝΕΙ την ''λατομικη Θασου ΗΡΑΚΛΕΙΟΝ-ΑΕ &amp; σια ΕΕ'' [=λατομική Θάσου ;;;;;;;;;;;;!!!!!!!!!!!] ,[+ 4 πολλαπλές</t>
  </si>
  <si>
    <t>ΚΑΒΑΛΑ</t>
  </si>
  <si>
    <t xml:space="preserve">ΙΔΕ 219γ1β θέση 219-16 = ''λατομικηΘασουΜαρμαραΘασου ''φιλιππιδηΑΕ'' &amp; σιαΕΕ'' [= ''λατομικηΘασουΕΕ'' </t>
  </si>
  <si>
    <t xml:space="preserve">ΙΔΕ 219γ1β &amp; 219γ2α  θέση 219-16 = ''λατομικηΘασουΜαρμαραΘασου ''φιλιππιδηΑΕ'' &amp; σιαΕΕ'' [= ''λατομικηΘασουΕΕ'' </t>
  </si>
  <si>
    <t>219-176κ</t>
  </si>
  <si>
    <t>ΑΝΕΘ</t>
  </si>
  <si>
    <t>μαρμαραΘασουΦιλιππιδηςΑΕ  ή ''χαραλαμποςΦιλιππιδης-μον.ΙΚΕ''</t>
  </si>
  <si>
    <t>κυριακιδης ΑΒΕΕ</t>
  </si>
  <si>
    <t>ΑΕ τροποποίηση {συν αύξηση κεφαλαίου ΛΟΓΩ εισφοράς μισθΔικαιωμ}[ + 20 πολλαπλές</t>
  </si>
  <si>
    <t>καθεστώς πληρωμής από ΑΓΑΠΕ</t>
  </si>
  <si>
    <t>ΤΟΓΚΑ</t>
  </si>
  <si>
    <t>κ-15-17</t>
  </si>
  <si>
    <t>ζημία</t>
  </si>
  <si>
    <t>μεΖΗΛπ.χ.-1</t>
  </si>
  <si>
    <t>μεταγραφή</t>
  </si>
  <si>
    <t>παππούς</t>
  </si>
  <si>
    <t>ημερομηνία εξόφλησης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</si>
</sst>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5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</fonts>
  <fills count="14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209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1" xfId="0" applyFont="1" applyFill="1" applyBorder="1" applyAlignment="1">
      <alignment horizontal="left" wrapText="1"/>
    </xf>
    <xf numFmtId="164" fontId="10" fillId="0" borderId="1" xfId="1" applyNumberFormat="1" applyFont="1" applyFill="1" applyBorder="1" applyAlignment="1">
      <alignment horizontal="center" vertical="center"/>
    </xf>
    <xf numFmtId="43" fontId="5" fillId="0" borderId="1" xfId="1" applyFont="1" applyBorder="1"/>
    <xf numFmtId="164" fontId="9" fillId="0" borderId="0" xfId="1" applyNumberFormat="1" applyFont="1"/>
    <xf numFmtId="43" fontId="9" fillId="0" borderId="0" xfId="1" applyFont="1"/>
    <xf numFmtId="43" fontId="9" fillId="0" borderId="0" xfId="0" applyNumberFormat="1" applyFont="1"/>
    <xf numFmtId="164" fontId="10" fillId="0" borderId="0" xfId="1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43" fontId="9" fillId="0" borderId="0" xfId="1" applyFont="1" applyFill="1" applyBorder="1" applyAlignment="1">
      <alignment horizontal="center"/>
    </xf>
    <xf numFmtId="43" fontId="9" fillId="0" borderId="0" xfId="1" applyFont="1" applyFill="1" applyBorder="1"/>
    <xf numFmtId="0" fontId="9" fillId="0" borderId="0" xfId="0" applyFont="1" applyFill="1" applyBorder="1"/>
    <xf numFmtId="164" fontId="9" fillId="0" borderId="0" xfId="1" applyNumberFormat="1" applyFont="1" applyFill="1" applyBorder="1"/>
    <xf numFmtId="164" fontId="5" fillId="0" borderId="1" xfId="1" applyNumberFormat="1" applyFont="1" applyBorder="1"/>
    <xf numFmtId="14" fontId="11" fillId="0" borderId="0" xfId="1" applyNumberFormat="1" applyFont="1" applyFill="1" applyBorder="1"/>
    <xf numFmtId="0" fontId="8" fillId="0" borderId="4" xfId="0" applyFont="1" applyBorder="1" applyAlignment="1">
      <alignment horizontal="center"/>
    </xf>
    <xf numFmtId="0" fontId="3" fillId="0" borderId="7" xfId="0" applyFont="1" applyFill="1" applyBorder="1"/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43" fontId="9" fillId="0" borderId="7" xfId="1" applyFont="1" applyFill="1" applyBorder="1" applyAlignment="1">
      <alignment horizontal="center"/>
    </xf>
    <xf numFmtId="164" fontId="9" fillId="0" borderId="7" xfId="1" applyNumberFormat="1" applyFont="1" applyFill="1" applyBorder="1"/>
    <xf numFmtId="43" fontId="9" fillId="0" borderId="7" xfId="1" applyFont="1" applyFill="1" applyBorder="1"/>
    <xf numFmtId="0" fontId="14" fillId="0" borderId="0" xfId="0" applyFont="1"/>
    <xf numFmtId="164" fontId="9" fillId="0" borderId="7" xfId="1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left" wrapText="1"/>
    </xf>
    <xf numFmtId="164" fontId="9" fillId="0" borderId="10" xfId="1" applyNumberFormat="1" applyFont="1" applyFill="1" applyBorder="1"/>
    <xf numFmtId="164" fontId="9" fillId="0" borderId="1" xfId="0" applyNumberFormat="1" applyFont="1" applyFill="1" applyBorder="1"/>
    <xf numFmtId="14" fontId="11" fillId="0" borderId="7" xfId="1" applyNumberFormat="1" applyFont="1" applyFill="1" applyBorder="1" applyAlignment="1"/>
    <xf numFmtId="0" fontId="8" fillId="6" borderId="4" xfId="0" applyFont="1" applyFill="1" applyBorder="1" applyAlignment="1">
      <alignment horizontal="center"/>
    </xf>
    <xf numFmtId="164" fontId="5" fillId="7" borderId="1" xfId="1" applyNumberFormat="1" applyFont="1" applyFill="1" applyBorder="1"/>
    <xf numFmtId="0" fontId="9" fillId="0" borderId="0" xfId="0" applyFont="1" applyFill="1" applyBorder="1" applyAlignment="1">
      <alignment horizontal="center" wrapText="1"/>
    </xf>
    <xf numFmtId="0" fontId="9" fillId="0" borderId="0" xfId="0" applyFont="1" applyAlignment="1">
      <alignment horizontal="right"/>
    </xf>
    <xf numFmtId="0" fontId="8" fillId="0" borderId="6" xfId="0" applyFont="1" applyBorder="1" applyAlignment="1">
      <alignment horizontal="center"/>
    </xf>
    <xf numFmtId="14" fontId="9" fillId="0" borderId="0" xfId="0" applyNumberFormat="1" applyFont="1"/>
    <xf numFmtId="0" fontId="8" fillId="7" borderId="6" xfId="0" applyFont="1" applyFill="1" applyBorder="1" applyAlignment="1">
      <alignment horizontal="center"/>
    </xf>
    <xf numFmtId="43" fontId="9" fillId="8" borderId="0" xfId="0" applyNumberFormat="1" applyFont="1" applyFill="1"/>
    <xf numFmtId="0" fontId="14" fillId="0" borderId="0" xfId="0" applyFont="1" applyAlignment="1">
      <alignment horizontal="right"/>
    </xf>
    <xf numFmtId="43" fontId="9" fillId="0" borderId="0" xfId="1" applyFont="1" applyAlignment="1">
      <alignment horizontal="right"/>
    </xf>
    <xf numFmtId="164" fontId="9" fillId="0" borderId="7" xfId="0" applyNumberFormat="1" applyFont="1" applyFill="1" applyBorder="1"/>
    <xf numFmtId="0" fontId="9" fillId="8" borderId="0" xfId="0" applyFont="1" applyFill="1" applyAlignment="1">
      <alignment horizontal="right"/>
    </xf>
    <xf numFmtId="14" fontId="10" fillId="0" borderId="1" xfId="0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4" fontId="9" fillId="0" borderId="1" xfId="1" applyNumberFormat="1" applyFont="1" applyFill="1" applyBorder="1"/>
    <xf numFmtId="0" fontId="3" fillId="0" borderId="1" xfId="0" applyFont="1" applyFill="1" applyBorder="1" applyAlignment="1">
      <alignment horizontal="left" wrapText="1"/>
    </xf>
    <xf numFmtId="43" fontId="9" fillId="0" borderId="1" xfId="1" applyFont="1" applyFill="1" applyBorder="1"/>
    <xf numFmtId="43" fontId="5" fillId="7" borderId="1" xfId="1" applyFont="1" applyFill="1" applyBorder="1"/>
    <xf numFmtId="43" fontId="9" fillId="6" borderId="7" xfId="1" applyFont="1" applyFill="1" applyBorder="1" applyAlignment="1">
      <alignment horizontal="center"/>
    </xf>
    <xf numFmtId="43" fontId="9" fillId="6" borderId="1" xfId="1" applyFont="1" applyFill="1" applyBorder="1" applyAlignment="1">
      <alignment horizontal="center"/>
    </xf>
    <xf numFmtId="43" fontId="5" fillId="6" borderId="1" xfId="1" applyFont="1" applyFill="1" applyBorder="1"/>
    <xf numFmtId="164" fontId="10" fillId="4" borderId="1" xfId="1" applyNumberFormat="1" applyFont="1" applyFill="1" applyBorder="1" applyAlignment="1">
      <alignment horizontal="center" vertical="center"/>
    </xf>
    <xf numFmtId="164" fontId="10" fillId="4" borderId="7" xfId="1" applyNumberFormat="1" applyFont="1" applyFill="1" applyBorder="1" applyAlignment="1">
      <alignment horizontal="center" vertical="center"/>
    </xf>
    <xf numFmtId="164" fontId="10" fillId="4" borderId="4" xfId="1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43" fontId="9" fillId="0" borderId="4" xfId="1" applyFont="1" applyFill="1" applyBorder="1" applyAlignment="1">
      <alignment horizontal="center"/>
    </xf>
    <xf numFmtId="164" fontId="9" fillId="0" borderId="4" xfId="1" applyNumberFormat="1" applyFont="1" applyFill="1" applyBorder="1" applyAlignment="1">
      <alignment horizontal="center"/>
    </xf>
    <xf numFmtId="164" fontId="9" fillId="0" borderId="4" xfId="1" applyNumberFormat="1" applyFont="1" applyFill="1" applyBorder="1"/>
    <xf numFmtId="43" fontId="9" fillId="0" borderId="4" xfId="1" applyFont="1" applyFill="1" applyBorder="1"/>
    <xf numFmtId="43" fontId="9" fillId="7" borderId="4" xfId="1" applyFont="1" applyFill="1" applyBorder="1" applyAlignment="1">
      <alignment horizontal="center"/>
    </xf>
    <xf numFmtId="164" fontId="9" fillId="0" borderId="11" xfId="1" applyNumberFormat="1" applyFont="1" applyFill="1" applyBorder="1"/>
    <xf numFmtId="43" fontId="9" fillId="7" borderId="4" xfId="1" applyFont="1" applyFill="1" applyBorder="1"/>
    <xf numFmtId="43" fontId="9" fillId="9" borderId="7" xfId="1" applyFont="1" applyFill="1" applyBorder="1" applyAlignment="1">
      <alignment horizontal="center"/>
    </xf>
    <xf numFmtId="43" fontId="9" fillId="9" borderId="7" xfId="1" applyFont="1" applyFill="1" applyBorder="1"/>
    <xf numFmtId="164" fontId="10" fillId="0" borderId="17" xfId="1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left" wrapText="1"/>
    </xf>
    <xf numFmtId="43" fontId="9" fillId="0" borderId="9" xfId="1" applyFont="1" applyFill="1" applyBorder="1" applyAlignment="1">
      <alignment horizontal="center"/>
    </xf>
    <xf numFmtId="164" fontId="9" fillId="0" borderId="9" xfId="1" applyNumberFormat="1" applyFont="1" applyFill="1" applyBorder="1" applyAlignment="1">
      <alignment horizontal="center"/>
    </xf>
    <xf numFmtId="164" fontId="9" fillId="0" borderId="9" xfId="1" applyNumberFormat="1" applyFont="1" applyFill="1" applyBorder="1"/>
    <xf numFmtId="43" fontId="9" fillId="0" borderId="9" xfId="1" applyFont="1" applyFill="1" applyBorder="1"/>
    <xf numFmtId="43" fontId="9" fillId="7" borderId="9" xfId="1" applyFont="1" applyFill="1" applyBorder="1"/>
    <xf numFmtId="14" fontId="11" fillId="0" borderId="9" xfId="1" applyNumberFormat="1" applyFont="1" applyFill="1" applyBorder="1" applyAlignment="1"/>
    <xf numFmtId="43" fontId="9" fillId="0" borderId="17" xfId="1" applyFont="1" applyFill="1" applyBorder="1" applyAlignment="1">
      <alignment horizontal="center"/>
    </xf>
    <xf numFmtId="164" fontId="9" fillId="0" borderId="17" xfId="1" applyNumberFormat="1" applyFont="1" applyFill="1" applyBorder="1" applyAlignment="1">
      <alignment horizontal="center"/>
    </xf>
    <xf numFmtId="164" fontId="9" fillId="0" borderId="17" xfId="1" applyNumberFormat="1" applyFont="1" applyFill="1" applyBorder="1"/>
    <xf numFmtId="43" fontId="9" fillId="0" borderId="17" xfId="1" applyFont="1" applyFill="1" applyBorder="1"/>
    <xf numFmtId="43" fontId="9" fillId="9" borderId="17" xfId="1" applyFont="1" applyFill="1" applyBorder="1" applyAlignment="1">
      <alignment horizontal="center"/>
    </xf>
    <xf numFmtId="164" fontId="9" fillId="9" borderId="17" xfId="1" applyNumberFormat="1" applyFont="1" applyFill="1" applyBorder="1"/>
    <xf numFmtId="43" fontId="9" fillId="9" borderId="17" xfId="1" applyFont="1" applyFill="1" applyBorder="1"/>
    <xf numFmtId="14" fontId="11" fillId="0" borderId="17" xfId="1" applyNumberFormat="1" applyFont="1" applyFill="1" applyBorder="1" applyAlignment="1"/>
    <xf numFmtId="164" fontId="9" fillId="0" borderId="2" xfId="1" applyNumberFormat="1" applyFont="1" applyFill="1" applyBorder="1"/>
    <xf numFmtId="43" fontId="9" fillId="3" borderId="7" xfId="1" applyFont="1" applyFill="1" applyBorder="1"/>
    <xf numFmtId="164" fontId="9" fillId="3" borderId="10" xfId="1" applyNumberFormat="1" applyFont="1" applyFill="1" applyBorder="1"/>
    <xf numFmtId="164" fontId="9" fillId="9" borderId="10" xfId="1" applyNumberFormat="1" applyFont="1" applyFill="1" applyBorder="1"/>
    <xf numFmtId="164" fontId="9" fillId="6" borderId="7" xfId="0" applyNumberFormat="1" applyFont="1" applyFill="1" applyBorder="1"/>
    <xf numFmtId="164" fontId="9" fillId="7" borderId="7" xfId="0" applyNumberFormat="1" applyFont="1" applyFill="1" applyBorder="1"/>
    <xf numFmtId="164" fontId="9" fillId="0" borderId="4" xfId="0" applyNumberFormat="1" applyFont="1" applyFill="1" applyBorder="1"/>
    <xf numFmtId="164" fontId="9" fillId="6" borderId="9" xfId="0" applyNumberFormat="1" applyFont="1" applyFill="1" applyBorder="1"/>
    <xf numFmtId="0" fontId="3" fillId="0" borderId="9" xfId="0" applyFont="1" applyFill="1" applyBorder="1"/>
    <xf numFmtId="164" fontId="9" fillId="10" borderId="7" xfId="0" applyNumberFormat="1" applyFont="1" applyFill="1" applyBorder="1"/>
    <xf numFmtId="14" fontId="10" fillId="0" borderId="7" xfId="1" applyNumberFormat="1" applyFont="1" applyFill="1" applyBorder="1" applyAlignment="1">
      <alignment horizontal="center" vertical="center"/>
    </xf>
    <xf numFmtId="43" fontId="9" fillId="6" borderId="17" xfId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14" fontId="10" fillId="0" borderId="17" xfId="1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/>
    <xf numFmtId="164" fontId="9" fillId="7" borderId="17" xfId="0" applyNumberFormat="1" applyFont="1" applyFill="1" applyBorder="1"/>
    <xf numFmtId="0" fontId="3" fillId="0" borderId="17" xfId="0" applyFont="1" applyFill="1" applyBorder="1"/>
    <xf numFmtId="14" fontId="11" fillId="0" borderId="6" xfId="1" applyNumberFormat="1" applyFont="1" applyFill="1" applyBorder="1" applyAlignment="1"/>
    <xf numFmtId="164" fontId="10" fillId="0" borderId="13" xfId="1" applyNumberFormat="1" applyFont="1" applyFill="1" applyBorder="1" applyAlignment="1">
      <alignment horizontal="center" vertical="center"/>
    </xf>
    <xf numFmtId="14" fontId="10" fillId="0" borderId="13" xfId="1" applyNumberFormat="1" applyFont="1" applyFill="1" applyBorder="1" applyAlignment="1">
      <alignment horizontal="center" vertical="center"/>
    </xf>
    <xf numFmtId="164" fontId="10" fillId="0" borderId="9" xfId="1" applyNumberFormat="1" applyFont="1" applyFill="1" applyBorder="1" applyAlignment="1">
      <alignment horizontal="center" vertical="center"/>
    </xf>
    <xf numFmtId="43" fontId="9" fillId="9" borderId="4" xfId="1" applyFont="1" applyFill="1" applyBorder="1" applyAlignment="1">
      <alignment horizontal="center"/>
    </xf>
    <xf numFmtId="43" fontId="9" fillId="9" borderId="4" xfId="1" applyFont="1" applyFill="1" applyBorder="1"/>
    <xf numFmtId="164" fontId="9" fillId="9" borderId="11" xfId="1" applyNumberFormat="1" applyFont="1" applyFill="1" applyBorder="1"/>
    <xf numFmtId="164" fontId="9" fillId="10" borderId="17" xfId="0" applyNumberFormat="1" applyFont="1" applyFill="1" applyBorder="1"/>
    <xf numFmtId="164" fontId="9" fillId="10" borderId="4" xfId="0" applyNumberFormat="1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164" fontId="9" fillId="6" borderId="17" xfId="0" applyNumberFormat="1" applyFont="1" applyFill="1" applyBorder="1"/>
    <xf numFmtId="164" fontId="9" fillId="9" borderId="9" xfId="1" applyNumberFormat="1" applyFont="1" applyFill="1" applyBorder="1" applyAlignment="1">
      <alignment horizontal="center"/>
    </xf>
    <xf numFmtId="43" fontId="9" fillId="6" borderId="9" xfId="1" applyFont="1" applyFill="1" applyBorder="1"/>
    <xf numFmtId="43" fontId="10" fillId="0" borderId="9" xfId="1" applyFont="1" applyFill="1" applyBorder="1" applyAlignment="1">
      <alignment horizontal="center"/>
    </xf>
    <xf numFmtId="164" fontId="9" fillId="0" borderId="9" xfId="0" applyNumberFormat="1" applyFont="1" applyFill="1" applyBorder="1"/>
    <xf numFmtId="164" fontId="9" fillId="7" borderId="9" xfId="0" applyNumberFormat="1" applyFont="1" applyFill="1" applyBorder="1"/>
    <xf numFmtId="0" fontId="3" fillId="0" borderId="22" xfId="0" applyFont="1" applyFill="1" applyBorder="1"/>
    <xf numFmtId="43" fontId="9" fillId="3" borderId="7" xfId="1" applyFont="1" applyFill="1" applyBorder="1" applyAlignment="1">
      <alignment horizontal="center"/>
    </xf>
    <xf numFmtId="164" fontId="10" fillId="11" borderId="7" xfId="1" applyNumberFormat="1" applyFont="1" applyFill="1" applyBorder="1" applyAlignment="1">
      <alignment horizontal="center" vertical="center"/>
    </xf>
    <xf numFmtId="14" fontId="10" fillId="11" borderId="7" xfId="1" applyNumberFormat="1" applyFont="1" applyFill="1" applyBorder="1" applyAlignment="1">
      <alignment horizontal="center" vertical="center"/>
    </xf>
    <xf numFmtId="0" fontId="9" fillId="11" borderId="7" xfId="0" applyFont="1" applyFill="1" applyBorder="1" applyAlignment="1">
      <alignment horizontal="left" wrapText="1"/>
    </xf>
    <xf numFmtId="43" fontId="9" fillId="11" borderId="7" xfId="1" applyFont="1" applyFill="1" applyBorder="1" applyAlignment="1">
      <alignment horizontal="center"/>
    </xf>
    <xf numFmtId="164" fontId="9" fillId="11" borderId="7" xfId="1" applyNumberFormat="1" applyFont="1" applyFill="1" applyBorder="1" applyAlignment="1">
      <alignment horizontal="center"/>
    </xf>
    <xf numFmtId="164" fontId="9" fillId="11" borderId="7" xfId="1" applyNumberFormat="1" applyFont="1" applyFill="1" applyBorder="1"/>
    <xf numFmtId="43" fontId="9" fillId="11" borderId="7" xfId="1" applyFont="1" applyFill="1" applyBorder="1"/>
    <xf numFmtId="14" fontId="11" fillId="11" borderId="7" xfId="1" applyNumberFormat="1" applyFont="1" applyFill="1" applyBorder="1" applyAlignment="1"/>
    <xf numFmtId="0" fontId="3" fillId="0" borderId="7" xfId="0" applyFont="1" applyFill="1" applyBorder="1" applyAlignment="1">
      <alignment horizontal="left" wrapText="1"/>
    </xf>
    <xf numFmtId="0" fontId="3" fillId="12" borderId="7" xfId="0" applyFont="1" applyFill="1" applyBorder="1" applyAlignment="1">
      <alignment horizontal="left" wrapText="1"/>
    </xf>
    <xf numFmtId="43" fontId="3" fillId="2" borderId="1" xfId="3" applyFont="1" applyFill="1" applyBorder="1" applyAlignment="1">
      <alignment horizontal="left" vertical="center"/>
    </xf>
    <xf numFmtId="164" fontId="10" fillId="13" borderId="7" xfId="1" applyNumberFormat="1" applyFont="1" applyFill="1" applyBorder="1" applyAlignment="1">
      <alignment horizontal="center" vertical="center"/>
    </xf>
    <xf numFmtId="0" fontId="3" fillId="12" borderId="7" xfId="0" quotePrefix="1" applyFont="1" applyFill="1" applyBorder="1" applyAlignment="1">
      <alignment horizontal="left" wrapText="1"/>
    </xf>
    <xf numFmtId="164" fontId="10" fillId="13" borderId="4" xfId="1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wrapText="1"/>
    </xf>
    <xf numFmtId="0" fontId="3" fillId="0" borderId="23" xfId="0" applyFont="1" applyFill="1" applyBorder="1" applyAlignment="1"/>
    <xf numFmtId="43" fontId="9" fillId="10" borderId="17" xfId="1" applyFont="1" applyFill="1" applyBorder="1"/>
    <xf numFmtId="164" fontId="9" fillId="9" borderId="0" xfId="0" applyNumberFormat="1" applyFont="1" applyFill="1" applyBorder="1"/>
    <xf numFmtId="164" fontId="5" fillId="6" borderId="1" xfId="1" applyNumberFormat="1" applyFont="1" applyFill="1" applyBorder="1"/>
    <xf numFmtId="0" fontId="9" fillId="0" borderId="9" xfId="0" applyFont="1" applyFill="1" applyBorder="1" applyAlignment="1">
      <alignment horizontal="left" wrapText="1"/>
    </xf>
    <xf numFmtId="43" fontId="2" fillId="0" borderId="9" xfId="1" applyFont="1" applyBorder="1" applyAlignment="1">
      <alignment horizontal="center" wrapText="1"/>
    </xf>
    <xf numFmtId="164" fontId="2" fillId="5" borderId="9" xfId="1" applyNumberFormat="1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43" fontId="2" fillId="0" borderId="9" xfId="1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43" fontId="9" fillId="0" borderId="9" xfId="1" applyFont="1" applyFill="1" applyBorder="1" applyAlignment="1">
      <alignment horizontal="center" wrapText="1"/>
    </xf>
    <xf numFmtId="164" fontId="9" fillId="0" borderId="9" xfId="1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24" xfId="0" applyFont="1" applyFill="1" applyBorder="1" applyAlignment="1">
      <alignment horizontal="center" wrapText="1"/>
    </xf>
    <xf numFmtId="164" fontId="10" fillId="0" borderId="12" xfId="1" applyNumberFormat="1" applyFont="1" applyFill="1" applyBorder="1" applyAlignment="1">
      <alignment horizontal="center" vertical="center"/>
    </xf>
    <xf numFmtId="164" fontId="10" fillId="0" borderId="13" xfId="1" applyNumberFormat="1" applyFont="1" applyFill="1" applyBorder="1" applyAlignment="1">
      <alignment horizontal="center" vertical="center"/>
    </xf>
    <xf numFmtId="164" fontId="10" fillId="0" borderId="9" xfId="1" applyNumberFormat="1" applyFont="1" applyFill="1" applyBorder="1" applyAlignment="1">
      <alignment horizontal="center" vertical="center"/>
    </xf>
    <xf numFmtId="0" fontId="3" fillId="13" borderId="12" xfId="0" applyFont="1" applyFill="1" applyBorder="1" applyAlignment="1">
      <alignment horizontal="center" wrapText="1"/>
    </xf>
    <xf numFmtId="0" fontId="3" fillId="13" borderId="13" xfId="0" applyFont="1" applyFill="1" applyBorder="1" applyAlignment="1">
      <alignment horizontal="center" wrapText="1"/>
    </xf>
    <xf numFmtId="0" fontId="3" fillId="13" borderId="9" xfId="0" applyFont="1" applyFill="1" applyBorder="1" applyAlignment="1">
      <alignment horizontal="center" wrapText="1"/>
    </xf>
    <xf numFmtId="0" fontId="9" fillId="13" borderId="12" xfId="0" applyFont="1" applyFill="1" applyBorder="1" applyAlignment="1">
      <alignment horizontal="center" wrapText="1"/>
    </xf>
    <xf numFmtId="0" fontId="9" fillId="13" borderId="13" xfId="0" applyFont="1" applyFill="1" applyBorder="1" applyAlignment="1">
      <alignment horizontal="center" wrapText="1"/>
    </xf>
    <xf numFmtId="0" fontId="9" fillId="13" borderId="9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14" fontId="11" fillId="13" borderId="12" xfId="1" applyNumberFormat="1" applyFont="1" applyFill="1" applyBorder="1" applyAlignment="1">
      <alignment horizontal="center"/>
    </xf>
    <xf numFmtId="14" fontId="11" fillId="13" borderId="13" xfId="1" applyNumberFormat="1" applyFont="1" applyFill="1" applyBorder="1" applyAlignment="1">
      <alignment horizontal="center"/>
    </xf>
    <xf numFmtId="14" fontId="11" fillId="13" borderId="9" xfId="1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5" fillId="5" borderId="6" xfId="1" applyNumberFormat="1" applyFont="1" applyFill="1" applyBorder="1" applyAlignment="1">
      <alignment horizontal="center" wrapText="1"/>
    </xf>
    <xf numFmtId="164" fontId="5" fillId="5" borderId="9" xfId="1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9" xfId="1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5" fillId="4" borderId="2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>
      <alignment horizontal="right"/>
    </xf>
    <xf numFmtId="164" fontId="5" fillId="4" borderId="5" xfId="1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14" fontId="11" fillId="4" borderId="14" xfId="1" applyNumberFormat="1" applyFont="1" applyFill="1" applyBorder="1" applyAlignment="1">
      <alignment horizontal="center"/>
    </xf>
    <xf numFmtId="14" fontId="11" fillId="4" borderId="15" xfId="1" applyNumberFormat="1" applyFont="1" applyFill="1" applyBorder="1" applyAlignment="1">
      <alignment horizontal="center"/>
    </xf>
    <xf numFmtId="14" fontId="11" fillId="4" borderId="16" xfId="1" applyNumberFormat="1" applyFont="1" applyFill="1" applyBorder="1" applyAlignment="1">
      <alignment horizontal="center"/>
    </xf>
    <xf numFmtId="14" fontId="10" fillId="0" borderId="12" xfId="1" applyNumberFormat="1" applyFont="1" applyFill="1" applyBorder="1" applyAlignment="1">
      <alignment horizontal="center" vertical="center"/>
    </xf>
    <xf numFmtId="14" fontId="10" fillId="0" borderId="13" xfId="1" applyNumberFormat="1" applyFont="1" applyFill="1" applyBorder="1" applyAlignment="1">
      <alignment horizontal="center" vertical="center"/>
    </xf>
    <xf numFmtId="14" fontId="10" fillId="0" borderId="9" xfId="1" applyNumberFormat="1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3" fillId="4" borderId="12" xfId="0" quotePrefix="1" applyFont="1" applyFill="1" applyBorder="1" applyAlignment="1">
      <alignment horizontal="center" wrapText="1"/>
    </xf>
    <xf numFmtId="0" fontId="3" fillId="4" borderId="13" xfId="0" quotePrefix="1" applyFont="1" applyFill="1" applyBorder="1" applyAlignment="1">
      <alignment horizontal="center" wrapText="1"/>
    </xf>
    <xf numFmtId="0" fontId="3" fillId="4" borderId="9" xfId="0" quotePrefix="1" applyFont="1" applyFill="1" applyBorder="1" applyAlignment="1">
      <alignment horizontal="center" wrapText="1"/>
    </xf>
    <xf numFmtId="14" fontId="11" fillId="4" borderId="12" xfId="1" applyNumberFormat="1" applyFont="1" applyFill="1" applyBorder="1" applyAlignment="1">
      <alignment horizontal="center"/>
    </xf>
    <xf numFmtId="14" fontId="11" fillId="4" borderId="13" xfId="1" applyNumberFormat="1" applyFont="1" applyFill="1" applyBorder="1" applyAlignment="1">
      <alignment horizontal="center"/>
    </xf>
    <xf numFmtId="14" fontId="11" fillId="4" borderId="9" xfId="1" applyNumberFormat="1" applyFont="1" applyFill="1" applyBorder="1" applyAlignment="1">
      <alignment horizontal="center"/>
    </xf>
  </cellXfs>
  <cellStyles count="4">
    <cellStyle name="Κανονικό" xfId="0" builtinId="0"/>
    <cellStyle name="Κόμμα" xfId="1" builtinId="3"/>
    <cellStyle name="Κόμμα 11" xfId="2"/>
    <cellStyle name="Κόμμα 3" xfId="3"/>
  </cellStyles>
  <dxfs count="0"/>
  <tableStyles count="0" defaultTableStyle="TableStyleMedium9" defaultPivotStyle="PivotStyleLight16"/>
  <colors>
    <mruColors>
      <color rgb="FF00FFFF"/>
      <color rgb="FFFF00FF"/>
      <color rgb="FF00FF00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69"/>
  <sheetViews>
    <sheetView tabSelected="1" zoomScaleNormal="100" workbookViewId="0">
      <pane ySplit="2" topLeftCell="A3" activePane="bottomLeft" state="frozen"/>
      <selection pane="bottomLeft" activeCell="A21" sqref="A21"/>
    </sheetView>
  </sheetViews>
  <sheetFormatPr defaultRowHeight="12.75"/>
  <cols>
    <col min="1" max="1" width="6.77734375" style="2" bestFit="1" customWidth="1"/>
    <col min="2" max="2" width="9.33203125" style="2" bestFit="1" customWidth="1"/>
    <col min="3" max="3" width="7.88671875" style="2" bestFit="1" customWidth="1"/>
    <col min="4" max="4" width="94.88671875" style="2" bestFit="1" customWidth="1"/>
    <col min="5" max="5" width="80.6640625" style="2" bestFit="1" customWidth="1"/>
    <col min="6" max="6" width="9.44140625" style="2" bestFit="1" customWidth="1"/>
    <col min="7" max="7" width="10.6640625" style="2" customWidth="1"/>
    <col min="8" max="8" width="7.88671875" style="2" customWidth="1"/>
    <col min="9" max="9" width="9.5546875" style="7" customWidth="1"/>
    <col min="10" max="10" width="7.88671875" style="2" customWidth="1"/>
    <col min="11" max="11" width="11" style="2" customWidth="1"/>
    <col min="12" max="12" width="9.44140625" style="6" customWidth="1"/>
    <col min="13" max="13" width="11" style="7" customWidth="1"/>
    <col min="14" max="14" width="8.44140625" style="6" customWidth="1"/>
    <col min="15" max="15" width="14.33203125" style="7" customWidth="1"/>
    <col min="16" max="16" width="8.44140625" style="6" customWidth="1"/>
    <col min="17" max="17" width="13.109375" style="2" customWidth="1"/>
    <col min="18" max="18" width="8.44140625" style="6" customWidth="1"/>
    <col min="19" max="19" width="8.21875" style="6" customWidth="1"/>
    <col min="20" max="20" width="8.44140625" style="6" customWidth="1"/>
    <col min="21" max="21" width="9.109375" style="2" customWidth="1"/>
    <col min="22" max="22" width="9" style="2" customWidth="1"/>
    <col min="23" max="23" width="9.21875" style="2" customWidth="1"/>
    <col min="24" max="24" width="4.77734375" style="2" customWidth="1"/>
    <col min="25" max="25" width="8.109375" style="2" customWidth="1"/>
    <col min="26" max="26" width="8.44140625" style="2" bestFit="1" customWidth="1"/>
    <col min="27" max="27" width="8.109375" style="2" customWidth="1"/>
    <col min="28" max="28" width="36.109375" style="2" customWidth="1"/>
    <col min="29" max="29" width="65.5546875" style="2" bestFit="1" customWidth="1"/>
    <col min="30" max="33" width="9.44140625" style="2" customWidth="1"/>
    <col min="34" max="34" width="8.88671875" style="2"/>
    <col min="35" max="42" width="9.44140625" style="2" customWidth="1"/>
    <col min="43" max="16384" width="8.88671875" style="2"/>
  </cols>
  <sheetData>
    <row r="1" spans="1:42" s="1" customFormat="1" ht="18" customHeight="1">
      <c r="A1" s="185" t="s">
        <v>0</v>
      </c>
      <c r="B1" s="185" t="s">
        <v>1</v>
      </c>
      <c r="C1" s="187" t="s">
        <v>19</v>
      </c>
      <c r="D1" s="185" t="s">
        <v>2</v>
      </c>
      <c r="E1" s="189" t="s">
        <v>3</v>
      </c>
      <c r="F1" s="189" t="s">
        <v>4</v>
      </c>
      <c r="G1" s="171" t="s">
        <v>25</v>
      </c>
      <c r="H1" s="169" t="s">
        <v>5</v>
      </c>
      <c r="I1" s="175" t="s">
        <v>26</v>
      </c>
      <c r="J1" s="169" t="s">
        <v>5</v>
      </c>
      <c r="K1" s="171" t="s">
        <v>27</v>
      </c>
      <c r="L1" s="169" t="s">
        <v>5</v>
      </c>
      <c r="M1" s="175" t="s">
        <v>28</v>
      </c>
      <c r="N1" s="169" t="s">
        <v>5</v>
      </c>
      <c r="O1" s="175" t="s">
        <v>29</v>
      </c>
      <c r="P1" s="169" t="s">
        <v>5</v>
      </c>
      <c r="Q1" s="171" t="s">
        <v>30</v>
      </c>
      <c r="R1" s="169" t="s">
        <v>5</v>
      </c>
      <c r="S1" s="171" t="s">
        <v>11</v>
      </c>
      <c r="T1" s="173" t="s">
        <v>5</v>
      </c>
      <c r="U1" s="171" t="s">
        <v>12</v>
      </c>
      <c r="V1" s="173" t="s">
        <v>5</v>
      </c>
      <c r="W1" s="177" t="s">
        <v>10</v>
      </c>
      <c r="Y1" s="168" t="s">
        <v>14</v>
      </c>
      <c r="Z1" s="168"/>
      <c r="AA1" s="168"/>
      <c r="AB1" s="168"/>
      <c r="AD1" s="150" t="s">
        <v>108</v>
      </c>
      <c r="AE1" s="151"/>
      <c r="AF1" s="151"/>
      <c r="AG1" s="152"/>
      <c r="AI1" s="200" t="s">
        <v>107</v>
      </c>
      <c r="AJ1" s="201"/>
      <c r="AK1" s="201"/>
      <c r="AL1" s="201"/>
      <c r="AM1" s="201"/>
      <c r="AN1" s="201"/>
      <c r="AO1" s="201"/>
      <c r="AP1" s="202"/>
    </row>
    <row r="2" spans="1:42" s="1" customFormat="1" ht="24" thickBot="1">
      <c r="A2" s="186"/>
      <c r="B2" s="186"/>
      <c r="C2" s="188"/>
      <c r="D2" s="186"/>
      <c r="E2" s="190"/>
      <c r="F2" s="190"/>
      <c r="G2" s="172"/>
      <c r="H2" s="170"/>
      <c r="I2" s="176"/>
      <c r="J2" s="170"/>
      <c r="K2" s="172"/>
      <c r="L2" s="170"/>
      <c r="M2" s="176"/>
      <c r="N2" s="170"/>
      <c r="O2" s="176"/>
      <c r="P2" s="170"/>
      <c r="Q2" s="172"/>
      <c r="R2" s="170"/>
      <c r="S2" s="172"/>
      <c r="T2" s="174"/>
      <c r="U2" s="172"/>
      <c r="V2" s="174"/>
      <c r="W2" s="178"/>
      <c r="Y2" s="35" t="s">
        <v>15</v>
      </c>
      <c r="Z2" s="37" t="s">
        <v>21</v>
      </c>
      <c r="AA2" s="31" t="s">
        <v>22</v>
      </c>
      <c r="AB2" s="18" t="s">
        <v>16</v>
      </c>
      <c r="AD2" s="143" t="s">
        <v>15</v>
      </c>
      <c r="AE2" s="143" t="s">
        <v>114</v>
      </c>
      <c r="AF2" s="140" t="s">
        <v>110</v>
      </c>
      <c r="AG2" s="141" t="s">
        <v>111</v>
      </c>
      <c r="AI2" s="140" t="s">
        <v>109</v>
      </c>
      <c r="AJ2" s="143" t="s">
        <v>114</v>
      </c>
      <c r="AK2" s="140" t="s">
        <v>110</v>
      </c>
      <c r="AL2" s="141" t="s">
        <v>111</v>
      </c>
      <c r="AM2" s="142" t="s">
        <v>112</v>
      </c>
      <c r="AN2" s="143" t="s">
        <v>114</v>
      </c>
      <c r="AO2" s="142" t="s">
        <v>110</v>
      </c>
      <c r="AP2" s="149" t="s">
        <v>111</v>
      </c>
    </row>
    <row r="3" spans="1:42" s="14" customFormat="1" ht="13.5" thickBot="1">
      <c r="A3" s="67" t="s">
        <v>40</v>
      </c>
      <c r="B3" s="67" t="s">
        <v>80</v>
      </c>
      <c r="C3" s="67" t="s">
        <v>80</v>
      </c>
      <c r="D3" s="68" t="s">
        <v>41</v>
      </c>
      <c r="E3" s="68" t="s">
        <v>42</v>
      </c>
      <c r="F3" s="68" t="s">
        <v>43</v>
      </c>
      <c r="G3" s="75"/>
      <c r="H3" s="76"/>
      <c r="I3" s="75"/>
      <c r="J3" s="76"/>
      <c r="K3" s="94">
        <v>753.49</v>
      </c>
      <c r="L3" s="23">
        <v>6203</v>
      </c>
      <c r="M3" s="24"/>
      <c r="N3" s="23"/>
      <c r="O3" s="22"/>
      <c r="P3" s="23"/>
      <c r="Q3" s="50">
        <v>297.77999999999997</v>
      </c>
      <c r="R3" s="23">
        <v>4141</v>
      </c>
      <c r="S3" s="24"/>
      <c r="T3" s="23"/>
      <c r="U3" s="84">
        <v>278.20999999999998</v>
      </c>
      <c r="V3" s="85">
        <v>4004</v>
      </c>
      <c r="W3" s="101" t="s">
        <v>45</v>
      </c>
      <c r="Y3" s="89">
        <f t="shared" ref="Y3:Y44" si="0">H3+N3</f>
        <v>0</v>
      </c>
      <c r="Z3" s="89">
        <f t="shared" ref="Z3:Z44" si="1">J3+P3</f>
        <v>0</v>
      </c>
      <c r="AA3" s="90">
        <f t="shared" ref="AA3:AA44" si="2">L3+R3</f>
        <v>10344</v>
      </c>
      <c r="AB3" s="91" t="s">
        <v>20</v>
      </c>
      <c r="AD3" s="68"/>
      <c r="AE3" s="68"/>
      <c r="AF3" s="68"/>
      <c r="AG3" s="68"/>
      <c r="AI3" s="68"/>
      <c r="AJ3" s="68"/>
      <c r="AK3" s="68"/>
      <c r="AL3" s="68"/>
      <c r="AM3" s="68"/>
      <c r="AN3" s="68"/>
      <c r="AO3" s="68"/>
      <c r="AP3" s="68"/>
    </row>
    <row r="4" spans="1:42" s="14" customFormat="1" ht="15" customHeight="1">
      <c r="A4" s="54" t="s">
        <v>35</v>
      </c>
      <c r="B4" s="102">
        <v>9512</v>
      </c>
      <c r="C4" s="103">
        <v>33008</v>
      </c>
      <c r="D4" s="27" t="s">
        <v>44</v>
      </c>
      <c r="E4" s="3" t="s">
        <v>47</v>
      </c>
      <c r="F4" s="197" t="s">
        <v>36</v>
      </c>
      <c r="G4" s="22"/>
      <c r="H4" s="26"/>
      <c r="I4" s="22"/>
      <c r="J4" s="26"/>
      <c r="K4" s="22"/>
      <c r="L4" s="46"/>
      <c r="M4" s="48"/>
      <c r="N4" s="46"/>
      <c r="O4" s="44"/>
      <c r="P4" s="23"/>
      <c r="Q4" s="65">
        <v>21.99</v>
      </c>
      <c r="R4" s="23">
        <v>8162</v>
      </c>
      <c r="S4" s="24"/>
      <c r="T4" s="23"/>
      <c r="U4" s="66">
        <v>94.49</v>
      </c>
      <c r="V4" s="86">
        <v>35053</v>
      </c>
      <c r="W4" s="191">
        <v>46152</v>
      </c>
      <c r="Y4" s="41">
        <f t="shared" si="0"/>
        <v>0</v>
      </c>
      <c r="Z4" s="41">
        <f t="shared" si="1"/>
        <v>0</v>
      </c>
      <c r="AA4" s="92">
        <f t="shared" si="2"/>
        <v>8162</v>
      </c>
      <c r="AB4" s="19" t="s">
        <v>20</v>
      </c>
      <c r="AC4" s="96"/>
      <c r="AD4" s="144"/>
      <c r="AE4" s="144"/>
      <c r="AF4" s="144"/>
      <c r="AG4" s="144"/>
      <c r="AI4" s="144"/>
      <c r="AJ4" s="144"/>
      <c r="AK4" s="144"/>
      <c r="AL4" s="144"/>
      <c r="AM4" s="144"/>
      <c r="AN4" s="144"/>
      <c r="AO4" s="144"/>
      <c r="AP4" s="144"/>
    </row>
    <row r="5" spans="1:42" s="14" customFormat="1" ht="15.75" customHeight="1">
      <c r="A5" s="53"/>
      <c r="B5" s="4" t="s">
        <v>80</v>
      </c>
      <c r="C5" s="4" t="s">
        <v>80</v>
      </c>
      <c r="D5" s="47" t="s">
        <v>46</v>
      </c>
      <c r="E5" s="3" t="s">
        <v>47</v>
      </c>
      <c r="F5" s="198"/>
      <c r="G5" s="44"/>
      <c r="H5" s="45"/>
      <c r="I5" s="44"/>
      <c r="J5" s="45"/>
      <c r="K5" s="44"/>
      <c r="L5" s="46"/>
      <c r="M5" s="48"/>
      <c r="N5" s="46"/>
      <c r="O5" s="44"/>
      <c r="P5" s="46"/>
      <c r="Q5" s="51">
        <v>3</v>
      </c>
      <c r="R5" s="46">
        <v>11</v>
      </c>
      <c r="S5" s="48">
        <v>14.06</v>
      </c>
      <c r="T5" s="46">
        <v>92</v>
      </c>
      <c r="U5" s="48">
        <v>72.12</v>
      </c>
      <c r="V5" s="83">
        <v>265</v>
      </c>
      <c r="W5" s="192"/>
      <c r="Y5" s="29">
        <f t="shared" si="0"/>
        <v>0</v>
      </c>
      <c r="Z5" s="29">
        <f t="shared" si="1"/>
        <v>0</v>
      </c>
      <c r="AA5" s="87">
        <f t="shared" si="2"/>
        <v>11</v>
      </c>
      <c r="AB5" s="19" t="s">
        <v>20</v>
      </c>
      <c r="AC5" s="96"/>
      <c r="AD5" s="146"/>
      <c r="AE5" s="146"/>
      <c r="AF5" s="146"/>
      <c r="AG5" s="146"/>
      <c r="AI5" s="146"/>
      <c r="AJ5" s="146"/>
      <c r="AK5" s="146"/>
      <c r="AL5" s="146"/>
      <c r="AM5" s="146"/>
      <c r="AN5" s="146"/>
      <c r="AO5" s="146"/>
      <c r="AP5" s="146"/>
    </row>
    <row r="6" spans="1:42" s="14" customFormat="1" ht="15" customHeight="1">
      <c r="A6" s="53"/>
      <c r="B6" s="4" t="s">
        <v>80</v>
      </c>
      <c r="C6" s="4" t="s">
        <v>80</v>
      </c>
      <c r="D6" s="47" t="s">
        <v>48</v>
      </c>
      <c r="E6" s="3" t="s">
        <v>47</v>
      </c>
      <c r="F6" s="198"/>
      <c r="G6" s="44"/>
      <c r="H6" s="45"/>
      <c r="I6" s="44"/>
      <c r="J6" s="45"/>
      <c r="K6" s="44"/>
      <c r="L6" s="46"/>
      <c r="M6" s="48"/>
      <c r="N6" s="46"/>
      <c r="O6" s="48"/>
      <c r="P6" s="46"/>
      <c r="Q6" s="51">
        <v>7</v>
      </c>
      <c r="R6" s="46">
        <v>25</v>
      </c>
      <c r="S6" s="48">
        <v>32.799999999999997</v>
      </c>
      <c r="T6" s="46">
        <v>150</v>
      </c>
      <c r="U6" s="48">
        <v>105.72</v>
      </c>
      <c r="V6" s="83">
        <v>389</v>
      </c>
      <c r="W6" s="192"/>
      <c r="Y6" s="29">
        <f t="shared" si="0"/>
        <v>0</v>
      </c>
      <c r="Z6" s="29">
        <f t="shared" si="1"/>
        <v>0</v>
      </c>
      <c r="AA6" s="87">
        <f t="shared" si="2"/>
        <v>25</v>
      </c>
      <c r="AB6" s="19" t="s">
        <v>20</v>
      </c>
      <c r="AC6" s="96"/>
      <c r="AD6" s="146"/>
      <c r="AE6" s="146"/>
      <c r="AF6" s="146"/>
      <c r="AG6" s="146"/>
      <c r="AI6" s="146"/>
      <c r="AJ6" s="146"/>
      <c r="AK6" s="146"/>
      <c r="AL6" s="146"/>
      <c r="AM6" s="146"/>
      <c r="AN6" s="146"/>
      <c r="AO6" s="146"/>
      <c r="AP6" s="146"/>
    </row>
    <row r="7" spans="1:42" s="14" customFormat="1" ht="15.75" customHeight="1" thickBot="1">
      <c r="A7" s="55"/>
      <c r="B7" s="104" t="s">
        <v>80</v>
      </c>
      <c r="C7" s="104" t="s">
        <v>80</v>
      </c>
      <c r="D7" s="57" t="s">
        <v>49</v>
      </c>
      <c r="E7" s="57" t="s">
        <v>104</v>
      </c>
      <c r="F7" s="199"/>
      <c r="G7" s="58"/>
      <c r="H7" s="59"/>
      <c r="I7" s="58"/>
      <c r="J7" s="59"/>
      <c r="K7" s="58"/>
      <c r="L7" s="60"/>
      <c r="M7" s="61"/>
      <c r="N7" s="60"/>
      <c r="O7" s="61"/>
      <c r="P7" s="60"/>
      <c r="Q7" s="61"/>
      <c r="R7" s="60"/>
      <c r="S7" s="61"/>
      <c r="T7" s="60"/>
      <c r="U7" s="61"/>
      <c r="V7" s="63"/>
      <c r="W7" s="193"/>
      <c r="Y7" s="89">
        <f t="shared" si="0"/>
        <v>0</v>
      </c>
      <c r="Z7" s="89">
        <f t="shared" si="1"/>
        <v>0</v>
      </c>
      <c r="AA7" s="89">
        <f t="shared" si="2"/>
        <v>0</v>
      </c>
      <c r="AB7" s="95" t="s">
        <v>20</v>
      </c>
      <c r="AC7" s="110" t="s">
        <v>50</v>
      </c>
      <c r="AD7" s="145"/>
      <c r="AE7" s="145"/>
      <c r="AF7" s="145"/>
      <c r="AG7" s="145"/>
      <c r="AI7" s="145"/>
      <c r="AJ7" s="145"/>
      <c r="AK7" s="145"/>
      <c r="AL7" s="145"/>
      <c r="AM7" s="145"/>
      <c r="AN7" s="145"/>
      <c r="AO7" s="145"/>
      <c r="AP7" s="145"/>
    </row>
    <row r="8" spans="1:42" s="14" customFormat="1" ht="13.5" thickBot="1">
      <c r="A8" s="67" t="s">
        <v>51</v>
      </c>
      <c r="B8" s="67">
        <v>12582</v>
      </c>
      <c r="C8" s="97">
        <v>35060</v>
      </c>
      <c r="D8" s="68" t="s">
        <v>52</v>
      </c>
      <c r="E8" s="68" t="s">
        <v>53</v>
      </c>
      <c r="F8" s="68" t="s">
        <v>43</v>
      </c>
      <c r="G8" s="75"/>
      <c r="H8" s="76"/>
      <c r="I8" s="75"/>
      <c r="J8" s="76"/>
      <c r="K8" s="79">
        <v>1121.58</v>
      </c>
      <c r="L8" s="77">
        <v>67401</v>
      </c>
      <c r="M8" s="78"/>
      <c r="N8" s="77"/>
      <c r="O8" s="78"/>
      <c r="P8" s="77"/>
      <c r="Q8" s="81">
        <v>245.77</v>
      </c>
      <c r="R8" s="77">
        <v>14770</v>
      </c>
      <c r="S8" s="78"/>
      <c r="T8" s="77"/>
      <c r="U8" s="81">
        <v>486.86</v>
      </c>
      <c r="V8" s="80">
        <v>29259</v>
      </c>
      <c r="W8" s="74">
        <v>46192</v>
      </c>
      <c r="Y8" s="98">
        <f t="shared" si="0"/>
        <v>0</v>
      </c>
      <c r="Z8" s="98">
        <f t="shared" si="1"/>
        <v>0</v>
      </c>
      <c r="AA8" s="108">
        <f t="shared" si="2"/>
        <v>82171</v>
      </c>
      <c r="AB8" s="100" t="s">
        <v>20</v>
      </c>
      <c r="AC8" s="96"/>
      <c r="AD8" s="68"/>
      <c r="AE8" s="68"/>
      <c r="AF8" s="68"/>
      <c r="AG8" s="68"/>
      <c r="AI8" s="68"/>
      <c r="AJ8" s="68"/>
      <c r="AK8" s="68"/>
      <c r="AL8" s="68"/>
      <c r="AM8" s="68"/>
      <c r="AN8" s="68"/>
      <c r="AO8" s="68"/>
      <c r="AP8" s="68"/>
    </row>
    <row r="9" spans="1:42" s="14" customFormat="1">
      <c r="A9" s="54" t="s">
        <v>54</v>
      </c>
      <c r="B9" s="153">
        <v>7611</v>
      </c>
      <c r="C9" s="194">
        <v>31629</v>
      </c>
      <c r="D9" s="27" t="s">
        <v>56</v>
      </c>
      <c r="E9" s="203" t="s">
        <v>55</v>
      </c>
      <c r="F9" s="197" t="s">
        <v>36</v>
      </c>
      <c r="G9" s="22"/>
      <c r="H9" s="26"/>
      <c r="I9" s="22"/>
      <c r="J9" s="26"/>
      <c r="K9" s="22"/>
      <c r="L9" s="23"/>
      <c r="M9" s="24"/>
      <c r="N9" s="23"/>
      <c r="O9" s="24"/>
      <c r="P9" s="23"/>
      <c r="Q9" s="24"/>
      <c r="R9" s="23"/>
      <c r="S9" s="24"/>
      <c r="T9" s="23"/>
      <c r="U9" s="24"/>
      <c r="V9" s="28"/>
      <c r="W9" s="191">
        <v>46240</v>
      </c>
      <c r="Y9" s="41">
        <f t="shared" si="0"/>
        <v>0</v>
      </c>
      <c r="Z9" s="41">
        <f t="shared" si="1"/>
        <v>0</v>
      </c>
      <c r="AA9" s="41">
        <f t="shared" si="2"/>
        <v>0</v>
      </c>
      <c r="AB9" s="19" t="s">
        <v>20</v>
      </c>
      <c r="AC9" s="163" t="s">
        <v>37</v>
      </c>
      <c r="AD9" s="144"/>
      <c r="AE9" s="144"/>
      <c r="AF9" s="144"/>
      <c r="AG9" s="144"/>
      <c r="AI9" s="144"/>
      <c r="AJ9" s="144"/>
      <c r="AK9" s="144"/>
      <c r="AL9" s="144"/>
      <c r="AM9" s="144"/>
      <c r="AN9" s="144"/>
      <c r="AO9" s="144"/>
      <c r="AP9" s="144"/>
    </row>
    <row r="10" spans="1:42" s="14" customFormat="1" ht="15" customHeight="1">
      <c r="A10" s="53"/>
      <c r="B10" s="154"/>
      <c r="C10" s="195"/>
      <c r="D10" s="3" t="s">
        <v>57</v>
      </c>
      <c r="E10" s="204"/>
      <c r="F10" s="198"/>
      <c r="G10" s="44"/>
      <c r="H10" s="45"/>
      <c r="I10" s="44"/>
      <c r="J10" s="45"/>
      <c r="K10" s="44"/>
      <c r="L10" s="46"/>
      <c r="M10" s="48"/>
      <c r="N10" s="46"/>
      <c r="O10" s="48"/>
      <c r="P10" s="46"/>
      <c r="Q10" s="48"/>
      <c r="R10" s="46"/>
      <c r="S10" s="48"/>
      <c r="T10" s="46"/>
      <c r="U10" s="48"/>
      <c r="V10" s="83"/>
      <c r="W10" s="192"/>
      <c r="Y10" s="29">
        <f t="shared" si="0"/>
        <v>0</v>
      </c>
      <c r="Z10" s="29">
        <f t="shared" si="1"/>
        <v>0</v>
      </c>
      <c r="AA10" s="41">
        <f t="shared" si="2"/>
        <v>0</v>
      </c>
      <c r="AB10" s="19" t="s">
        <v>20</v>
      </c>
      <c r="AC10" s="163"/>
      <c r="AD10" s="146"/>
      <c r="AE10" s="146"/>
      <c r="AF10" s="146"/>
      <c r="AG10" s="146"/>
      <c r="AI10" s="146"/>
      <c r="AJ10" s="146"/>
      <c r="AK10" s="146"/>
      <c r="AL10" s="146"/>
      <c r="AM10" s="146"/>
      <c r="AN10" s="146"/>
      <c r="AO10" s="146"/>
      <c r="AP10" s="146"/>
    </row>
    <row r="11" spans="1:42" s="14" customFormat="1" ht="15.75" customHeight="1" thickBot="1">
      <c r="A11" s="55"/>
      <c r="B11" s="155"/>
      <c r="C11" s="196"/>
      <c r="D11" s="56" t="s">
        <v>58</v>
      </c>
      <c r="E11" s="205"/>
      <c r="F11" s="199"/>
      <c r="G11" s="58"/>
      <c r="H11" s="59"/>
      <c r="I11" s="58"/>
      <c r="J11" s="59"/>
      <c r="K11" s="105">
        <v>52.99</v>
      </c>
      <c r="L11" s="60">
        <v>44197</v>
      </c>
      <c r="M11" s="61"/>
      <c r="N11" s="60"/>
      <c r="O11" s="61"/>
      <c r="P11" s="60"/>
      <c r="Q11" s="106">
        <v>8.66</v>
      </c>
      <c r="R11" s="60">
        <v>7224</v>
      </c>
      <c r="S11" s="61"/>
      <c r="T11" s="60"/>
      <c r="U11" s="106">
        <v>17.64</v>
      </c>
      <c r="V11" s="107">
        <v>14716</v>
      </c>
      <c r="W11" s="193"/>
      <c r="Y11" s="89">
        <f>H11+N11</f>
        <v>0</v>
      </c>
      <c r="Z11" s="89">
        <f t="shared" si="1"/>
        <v>0</v>
      </c>
      <c r="AA11" s="109">
        <f t="shared" si="2"/>
        <v>51421</v>
      </c>
      <c r="AB11" s="95" t="s">
        <v>20</v>
      </c>
      <c r="AC11" s="164"/>
      <c r="AD11" s="145">
        <v>113.92</v>
      </c>
      <c r="AE11" s="145"/>
      <c r="AF11" s="147">
        <v>95014</v>
      </c>
      <c r="AG11" s="148">
        <v>95014</v>
      </c>
      <c r="AI11" s="145"/>
      <c r="AJ11" s="145"/>
      <c r="AK11" s="145"/>
      <c r="AL11" s="145"/>
      <c r="AM11" s="145"/>
      <c r="AN11" s="145"/>
      <c r="AO11" s="145"/>
      <c r="AP11" s="145"/>
    </row>
    <row r="12" spans="1:42" s="14" customFormat="1" ht="13.5" thickBot="1">
      <c r="A12" s="67" t="s">
        <v>38</v>
      </c>
      <c r="B12" s="4" t="s">
        <v>80</v>
      </c>
      <c r="C12" s="4" t="s">
        <v>80</v>
      </c>
      <c r="D12" s="68" t="s">
        <v>59</v>
      </c>
      <c r="E12" s="68" t="s">
        <v>105</v>
      </c>
      <c r="F12" s="68" t="s">
        <v>39</v>
      </c>
      <c r="G12" s="75"/>
      <c r="H12" s="76"/>
      <c r="I12" s="75"/>
      <c r="J12" s="76"/>
      <c r="K12" s="75"/>
      <c r="L12" s="77"/>
      <c r="M12" s="78"/>
      <c r="N12" s="23"/>
      <c r="O12" s="78"/>
      <c r="P12" s="77"/>
      <c r="Q12" s="94">
        <v>231.53</v>
      </c>
      <c r="R12" s="77">
        <v>1009</v>
      </c>
      <c r="S12" s="78">
        <v>468.36</v>
      </c>
      <c r="T12" s="77">
        <v>2041</v>
      </c>
      <c r="U12" s="78">
        <v>878.18</v>
      </c>
      <c r="V12" s="77">
        <v>3827</v>
      </c>
      <c r="W12" s="82">
        <v>46208</v>
      </c>
      <c r="Y12" s="98">
        <f t="shared" si="0"/>
        <v>0</v>
      </c>
      <c r="Z12" s="98">
        <f t="shared" si="1"/>
        <v>0</v>
      </c>
      <c r="AA12" s="112">
        <f t="shared" si="2"/>
        <v>1009</v>
      </c>
      <c r="AB12" s="100" t="s">
        <v>20</v>
      </c>
      <c r="AC12" s="111" t="s">
        <v>60</v>
      </c>
      <c r="AD12" s="68"/>
      <c r="AE12" s="68"/>
      <c r="AF12" s="68"/>
      <c r="AG12" s="68"/>
      <c r="AI12" s="68"/>
      <c r="AJ12" s="68"/>
      <c r="AK12" s="68"/>
      <c r="AL12" s="68"/>
      <c r="AM12" s="68"/>
      <c r="AN12" s="68"/>
      <c r="AO12" s="68"/>
      <c r="AP12" s="68"/>
    </row>
    <row r="13" spans="1:42" s="14" customFormat="1" ht="13.5" thickBot="1">
      <c r="A13" s="67" t="s">
        <v>61</v>
      </c>
      <c r="B13" s="4" t="s">
        <v>80</v>
      </c>
      <c r="C13" s="4" t="s">
        <v>80</v>
      </c>
      <c r="D13" s="68" t="s">
        <v>106</v>
      </c>
      <c r="E13" s="68" t="s">
        <v>62</v>
      </c>
      <c r="F13" s="68" t="s">
        <v>39</v>
      </c>
      <c r="G13" s="115">
        <v>184.72</v>
      </c>
      <c r="H13" s="113"/>
      <c r="I13" s="69"/>
      <c r="J13" s="70"/>
      <c r="K13" s="69"/>
      <c r="L13" s="71"/>
      <c r="M13" s="72"/>
      <c r="N13" s="71"/>
      <c r="O13" s="73">
        <v>234.78</v>
      </c>
      <c r="P13" s="71">
        <v>1883</v>
      </c>
      <c r="Q13" s="114">
        <v>24.96</v>
      </c>
      <c r="R13" s="71">
        <v>239</v>
      </c>
      <c r="S13" s="72"/>
      <c r="T13" s="71"/>
      <c r="U13" s="72">
        <v>229.96</v>
      </c>
      <c r="V13" s="71">
        <v>1848</v>
      </c>
      <c r="W13" s="74">
        <v>46173</v>
      </c>
      <c r="Y13" s="98">
        <f t="shared" si="0"/>
        <v>0</v>
      </c>
      <c r="Z13" s="99">
        <f t="shared" si="1"/>
        <v>1883</v>
      </c>
      <c r="AA13" s="112">
        <f t="shared" si="2"/>
        <v>239</v>
      </c>
      <c r="AB13" s="100" t="s">
        <v>20</v>
      </c>
      <c r="AC13" s="111" t="s">
        <v>63</v>
      </c>
      <c r="AD13" s="139"/>
      <c r="AE13" s="139"/>
      <c r="AF13" s="139"/>
      <c r="AG13" s="139"/>
      <c r="AI13" s="139"/>
      <c r="AJ13" s="139"/>
      <c r="AK13" s="139"/>
      <c r="AL13" s="139"/>
      <c r="AM13" s="139"/>
      <c r="AN13" s="139"/>
      <c r="AO13" s="139"/>
      <c r="AP13" s="139"/>
    </row>
    <row r="14" spans="1:42" s="14" customFormat="1">
      <c r="A14" s="54" t="s">
        <v>64</v>
      </c>
      <c r="B14" s="153" t="s">
        <v>80</v>
      </c>
      <c r="C14" s="194" t="s">
        <v>80</v>
      </c>
      <c r="D14" s="27" t="s">
        <v>71</v>
      </c>
      <c r="E14" s="27" t="s">
        <v>67</v>
      </c>
      <c r="F14" s="197" t="s">
        <v>36</v>
      </c>
      <c r="G14" s="22"/>
      <c r="H14" s="26"/>
      <c r="I14" s="22"/>
      <c r="J14" s="26"/>
      <c r="K14" s="22"/>
      <c r="L14" s="23"/>
      <c r="M14" s="24"/>
      <c r="N14" s="23"/>
      <c r="O14" s="24"/>
      <c r="P14" s="23"/>
      <c r="Q14" s="24"/>
      <c r="R14" s="23"/>
      <c r="S14" s="24"/>
      <c r="T14" s="23"/>
      <c r="U14" s="24"/>
      <c r="V14" s="23"/>
      <c r="W14" s="206">
        <v>46250</v>
      </c>
      <c r="Y14" s="41">
        <f t="shared" si="0"/>
        <v>0</v>
      </c>
      <c r="Z14" s="41">
        <f t="shared" si="1"/>
        <v>0</v>
      </c>
      <c r="AA14" s="41">
        <f t="shared" si="2"/>
        <v>0</v>
      </c>
      <c r="AB14" s="19" t="s">
        <v>20</v>
      </c>
      <c r="AC14" s="96" t="s">
        <v>72</v>
      </c>
      <c r="AD14" s="144"/>
      <c r="AE14" s="144"/>
      <c r="AF14" s="144"/>
      <c r="AG14" s="144"/>
      <c r="AI14" s="144"/>
      <c r="AJ14" s="144"/>
      <c r="AK14" s="144"/>
      <c r="AL14" s="144"/>
      <c r="AM14" s="144"/>
      <c r="AN14" s="144"/>
      <c r="AO14" s="144"/>
      <c r="AP14" s="144"/>
    </row>
    <row r="15" spans="1:42" s="14" customFormat="1" ht="15" customHeight="1">
      <c r="A15" s="54"/>
      <c r="B15" s="154" t="s">
        <v>80</v>
      </c>
      <c r="C15" s="195" t="s">
        <v>80</v>
      </c>
      <c r="D15" s="27" t="s">
        <v>65</v>
      </c>
      <c r="E15" s="27" t="s">
        <v>68</v>
      </c>
      <c r="F15" s="198"/>
      <c r="G15" s="22"/>
      <c r="H15" s="26"/>
      <c r="I15" s="22"/>
      <c r="J15" s="26"/>
      <c r="K15" s="22"/>
      <c r="L15" s="23"/>
      <c r="M15" s="24"/>
      <c r="N15" s="23"/>
      <c r="O15" s="24"/>
      <c r="P15" s="23"/>
      <c r="Q15" s="24"/>
      <c r="R15" s="23"/>
      <c r="S15" s="24"/>
      <c r="T15" s="23"/>
      <c r="U15" s="24"/>
      <c r="V15" s="23"/>
      <c r="W15" s="207"/>
      <c r="Y15" s="41">
        <f t="shared" si="0"/>
        <v>0</v>
      </c>
      <c r="Z15" s="41">
        <f t="shared" si="1"/>
        <v>0</v>
      </c>
      <c r="AA15" s="41">
        <f t="shared" si="2"/>
        <v>0</v>
      </c>
      <c r="AB15" s="19" t="s">
        <v>20</v>
      </c>
      <c r="AC15" s="96" t="s">
        <v>73</v>
      </c>
      <c r="AD15" s="146"/>
      <c r="AE15" s="146"/>
      <c r="AF15" s="146"/>
      <c r="AG15" s="146"/>
      <c r="AI15" s="146"/>
      <c r="AJ15" s="146"/>
      <c r="AK15" s="146"/>
      <c r="AL15" s="146"/>
      <c r="AM15" s="146"/>
      <c r="AN15" s="146"/>
      <c r="AO15" s="146"/>
      <c r="AP15" s="146"/>
    </row>
    <row r="16" spans="1:42" s="14" customFormat="1" ht="15" customHeight="1">
      <c r="A16" s="54"/>
      <c r="B16" s="154" t="s">
        <v>80</v>
      </c>
      <c r="C16" s="195" t="s">
        <v>80</v>
      </c>
      <c r="D16" s="27" t="s">
        <v>66</v>
      </c>
      <c r="E16" s="27" t="s">
        <v>69</v>
      </c>
      <c r="F16" s="198"/>
      <c r="G16" s="22"/>
      <c r="H16" s="26"/>
      <c r="I16" s="22"/>
      <c r="J16" s="26"/>
      <c r="K16" s="22"/>
      <c r="L16" s="23"/>
      <c r="M16" s="24"/>
      <c r="N16" s="23"/>
      <c r="O16" s="24"/>
      <c r="P16" s="23"/>
      <c r="Q16" s="24"/>
      <c r="R16" s="23"/>
      <c r="S16" s="24"/>
      <c r="T16" s="23"/>
      <c r="U16" s="24"/>
      <c r="V16" s="23"/>
      <c r="W16" s="207"/>
      <c r="Y16" s="41">
        <f t="shared" si="0"/>
        <v>0</v>
      </c>
      <c r="Z16" s="41">
        <f t="shared" si="1"/>
        <v>0</v>
      </c>
      <c r="AA16" s="41">
        <f t="shared" si="2"/>
        <v>0</v>
      </c>
      <c r="AB16" s="19" t="s">
        <v>20</v>
      </c>
      <c r="AC16" s="96" t="s">
        <v>74</v>
      </c>
      <c r="AD16" s="146"/>
      <c r="AE16" s="146"/>
      <c r="AF16" s="146"/>
      <c r="AG16" s="146"/>
      <c r="AI16" s="146"/>
      <c r="AJ16" s="146"/>
      <c r="AK16" s="146"/>
      <c r="AL16" s="146"/>
      <c r="AM16" s="146"/>
      <c r="AN16" s="146"/>
      <c r="AO16" s="146"/>
      <c r="AP16" s="146"/>
    </row>
    <row r="17" spans="1:42" s="14" customFormat="1" ht="15.75" customHeight="1" thickBot="1">
      <c r="A17" s="55"/>
      <c r="B17" s="155" t="s">
        <v>80</v>
      </c>
      <c r="C17" s="196" t="s">
        <v>80</v>
      </c>
      <c r="D17" s="57" t="s">
        <v>70</v>
      </c>
      <c r="E17" s="57" t="s">
        <v>67</v>
      </c>
      <c r="F17" s="199"/>
      <c r="G17" s="58"/>
      <c r="H17" s="59"/>
      <c r="I17" s="62">
        <v>1212.3800000000001</v>
      </c>
      <c r="J17" s="59">
        <v>16644</v>
      </c>
      <c r="K17" s="58"/>
      <c r="L17" s="60"/>
      <c r="M17" s="61"/>
      <c r="N17" s="60"/>
      <c r="O17" s="64">
        <v>194.04</v>
      </c>
      <c r="P17" s="60">
        <v>2664</v>
      </c>
      <c r="Q17" s="61"/>
      <c r="R17" s="60"/>
      <c r="S17" s="61"/>
      <c r="T17" s="60"/>
      <c r="U17" s="61">
        <v>579.91</v>
      </c>
      <c r="V17" s="60">
        <v>7914</v>
      </c>
      <c r="W17" s="208"/>
      <c r="Y17" s="116">
        <f t="shared" si="0"/>
        <v>0</v>
      </c>
      <c r="Z17" s="117">
        <f t="shared" si="1"/>
        <v>19308</v>
      </c>
      <c r="AA17" s="116">
        <f t="shared" si="2"/>
        <v>0</v>
      </c>
      <c r="AB17" s="91" t="s">
        <v>20</v>
      </c>
      <c r="AC17" s="118" t="s">
        <v>75</v>
      </c>
      <c r="AD17" s="145"/>
      <c r="AE17" s="145"/>
      <c r="AF17" s="145"/>
      <c r="AG17" s="145"/>
      <c r="AI17" s="145"/>
      <c r="AJ17" s="145"/>
      <c r="AK17" s="145"/>
      <c r="AL17" s="145"/>
      <c r="AM17" s="145"/>
      <c r="AN17" s="145"/>
      <c r="AO17" s="145"/>
      <c r="AP17" s="145"/>
    </row>
    <row r="18" spans="1:42" s="14" customFormat="1" ht="13.5" thickBot="1">
      <c r="A18" s="131" t="s">
        <v>90</v>
      </c>
      <c r="B18" s="153" t="s">
        <v>80</v>
      </c>
      <c r="C18" s="153" t="s">
        <v>80</v>
      </c>
      <c r="D18" s="128" t="s">
        <v>91</v>
      </c>
      <c r="E18" s="156" t="s">
        <v>97</v>
      </c>
      <c r="F18" s="159" t="s">
        <v>99</v>
      </c>
      <c r="G18" s="22"/>
      <c r="H18" s="26"/>
      <c r="I18" s="22"/>
      <c r="J18" s="26"/>
      <c r="K18" s="22"/>
      <c r="L18" s="23"/>
      <c r="M18" s="24"/>
      <c r="N18" s="23"/>
      <c r="O18" s="24"/>
      <c r="P18" s="23"/>
      <c r="Q18" s="24"/>
      <c r="R18" s="23"/>
      <c r="S18" s="24"/>
      <c r="T18" s="23"/>
      <c r="U18" s="22"/>
      <c r="V18" s="23"/>
      <c r="W18" s="165">
        <v>46153</v>
      </c>
      <c r="Y18" s="41">
        <f t="shared" si="0"/>
        <v>0</v>
      </c>
      <c r="Z18" s="41">
        <f t="shared" si="1"/>
        <v>0</v>
      </c>
      <c r="AA18" s="41">
        <f t="shared" si="2"/>
        <v>0</v>
      </c>
      <c r="AB18" s="19" t="s">
        <v>20</v>
      </c>
      <c r="AC18" s="135" t="s">
        <v>101</v>
      </c>
      <c r="AD18" s="144"/>
      <c r="AE18" s="144"/>
      <c r="AF18" s="144"/>
      <c r="AG18" s="144"/>
      <c r="AI18" s="144"/>
      <c r="AJ18" s="144"/>
      <c r="AK18" s="144"/>
      <c r="AL18" s="144"/>
      <c r="AM18" s="144"/>
      <c r="AN18" s="144"/>
      <c r="AO18" s="144"/>
      <c r="AP18" s="144"/>
    </row>
    <row r="19" spans="1:42" s="14" customFormat="1" ht="15" customHeight="1">
      <c r="A19" s="131"/>
      <c r="B19" s="154"/>
      <c r="C19" s="154"/>
      <c r="D19" s="129" t="s">
        <v>92</v>
      </c>
      <c r="E19" s="157"/>
      <c r="F19" s="160"/>
      <c r="G19" s="22"/>
      <c r="H19" s="26"/>
      <c r="I19" s="22"/>
      <c r="J19" s="26"/>
      <c r="K19" s="22"/>
      <c r="L19" s="23"/>
      <c r="M19" s="24"/>
      <c r="N19" s="23"/>
      <c r="O19" s="24"/>
      <c r="P19" s="23"/>
      <c r="Q19" s="24"/>
      <c r="R19" s="23"/>
      <c r="S19" s="24"/>
      <c r="T19" s="23"/>
      <c r="U19" s="24"/>
      <c r="V19" s="23"/>
      <c r="W19" s="166"/>
      <c r="Y19" s="41">
        <f t="shared" si="0"/>
        <v>0</v>
      </c>
      <c r="Z19" s="41">
        <f t="shared" si="1"/>
        <v>0</v>
      </c>
      <c r="AA19" s="41">
        <f t="shared" si="2"/>
        <v>0</v>
      </c>
      <c r="AB19" s="19" t="s">
        <v>20</v>
      </c>
      <c r="AC19" s="162" t="s">
        <v>100</v>
      </c>
      <c r="AD19" s="146"/>
      <c r="AE19" s="146"/>
      <c r="AF19" s="146"/>
      <c r="AG19" s="146"/>
      <c r="AI19" s="146"/>
      <c r="AJ19" s="146"/>
      <c r="AK19" s="146"/>
      <c r="AL19" s="146"/>
      <c r="AM19" s="146"/>
      <c r="AN19" s="146"/>
      <c r="AO19" s="146"/>
      <c r="AP19" s="146"/>
    </row>
    <row r="20" spans="1:42" s="14" customFormat="1" ht="15" customHeight="1">
      <c r="A20" s="131"/>
      <c r="B20" s="154"/>
      <c r="C20" s="154"/>
      <c r="D20" s="132" t="s">
        <v>98</v>
      </c>
      <c r="E20" s="157"/>
      <c r="F20" s="160"/>
      <c r="G20" s="22"/>
      <c r="H20" s="26"/>
      <c r="I20" s="22"/>
      <c r="J20" s="26"/>
      <c r="K20" s="22"/>
      <c r="L20" s="23"/>
      <c r="M20" s="24"/>
      <c r="N20" s="23"/>
      <c r="O20" s="24"/>
      <c r="P20" s="23"/>
      <c r="Q20" s="24"/>
      <c r="R20" s="23"/>
      <c r="S20" s="24"/>
      <c r="T20" s="23"/>
      <c r="U20" s="24"/>
      <c r="V20" s="23"/>
      <c r="W20" s="166"/>
      <c r="Y20" s="41">
        <f t="shared" si="0"/>
        <v>0</v>
      </c>
      <c r="Z20" s="41">
        <f t="shared" si="1"/>
        <v>0</v>
      </c>
      <c r="AA20" s="41">
        <f t="shared" si="2"/>
        <v>0</v>
      </c>
      <c r="AB20" s="19" t="s">
        <v>20</v>
      </c>
      <c r="AC20" s="163"/>
      <c r="AD20" s="146"/>
      <c r="AE20" s="146"/>
      <c r="AF20" s="146"/>
      <c r="AG20" s="146"/>
      <c r="AI20" s="146"/>
      <c r="AJ20" s="146"/>
      <c r="AK20" s="146"/>
      <c r="AL20" s="146"/>
      <c r="AM20" s="146"/>
      <c r="AN20" s="146"/>
      <c r="AO20" s="146"/>
      <c r="AP20" s="146"/>
    </row>
    <row r="21" spans="1:42" s="14" customFormat="1" ht="15" customHeight="1">
      <c r="A21" s="131"/>
      <c r="B21" s="154"/>
      <c r="C21" s="154"/>
      <c r="D21" s="130" t="s">
        <v>93</v>
      </c>
      <c r="E21" s="157"/>
      <c r="F21" s="160"/>
      <c r="G21" s="22"/>
      <c r="H21" s="26"/>
      <c r="I21" s="22"/>
      <c r="J21" s="26"/>
      <c r="K21" s="22"/>
      <c r="L21" s="23"/>
      <c r="M21" s="24"/>
      <c r="N21" s="23"/>
      <c r="O21" s="24"/>
      <c r="P21" s="23"/>
      <c r="Q21" s="24"/>
      <c r="R21" s="23"/>
      <c r="S21" s="24"/>
      <c r="T21" s="23"/>
      <c r="U21" s="24"/>
      <c r="V21" s="23"/>
      <c r="W21" s="166"/>
      <c r="Y21" s="41">
        <f t="shared" si="0"/>
        <v>0</v>
      </c>
      <c r="Z21" s="41">
        <f t="shared" si="1"/>
        <v>0</v>
      </c>
      <c r="AA21" s="41">
        <f t="shared" si="2"/>
        <v>0</v>
      </c>
      <c r="AB21" s="19" t="s">
        <v>20</v>
      </c>
      <c r="AC21" s="163"/>
      <c r="AD21" s="146"/>
      <c r="AE21" s="146"/>
      <c r="AF21" s="146"/>
      <c r="AG21" s="146"/>
      <c r="AI21" s="146"/>
      <c r="AJ21" s="146"/>
      <c r="AK21" s="146"/>
      <c r="AL21" s="146"/>
      <c r="AM21" s="146"/>
      <c r="AN21" s="146"/>
      <c r="AO21" s="146"/>
      <c r="AP21" s="146"/>
    </row>
    <row r="22" spans="1:42" s="14" customFormat="1" ht="15" customHeight="1">
      <c r="A22" s="131"/>
      <c r="B22" s="154"/>
      <c r="C22" s="154"/>
      <c r="D22" s="130" t="s">
        <v>94</v>
      </c>
      <c r="E22" s="157"/>
      <c r="F22" s="160"/>
      <c r="G22" s="22"/>
      <c r="H22" s="26"/>
      <c r="I22" s="22"/>
      <c r="J22" s="26"/>
      <c r="K22" s="22"/>
      <c r="L22" s="23"/>
      <c r="M22" s="24"/>
      <c r="N22" s="23"/>
      <c r="O22" s="24"/>
      <c r="P22" s="23"/>
      <c r="Q22" s="24"/>
      <c r="R22" s="23"/>
      <c r="S22" s="24"/>
      <c r="T22" s="23"/>
      <c r="U22" s="24"/>
      <c r="V22" s="23"/>
      <c r="W22" s="166"/>
      <c r="Y22" s="41">
        <f t="shared" si="0"/>
        <v>0</v>
      </c>
      <c r="Z22" s="41">
        <f t="shared" si="1"/>
        <v>0</v>
      </c>
      <c r="AA22" s="41">
        <f t="shared" si="2"/>
        <v>0</v>
      </c>
      <c r="AB22" s="19" t="s">
        <v>20</v>
      </c>
      <c r="AC22" s="163"/>
      <c r="AD22" s="146"/>
      <c r="AE22" s="146"/>
      <c r="AF22" s="146"/>
      <c r="AG22" s="146"/>
      <c r="AI22" s="146"/>
      <c r="AJ22" s="146"/>
      <c r="AK22" s="146"/>
      <c r="AL22" s="146"/>
      <c r="AM22" s="146"/>
      <c r="AN22" s="146"/>
      <c r="AO22" s="146"/>
      <c r="AP22" s="146"/>
    </row>
    <row r="23" spans="1:42" s="14" customFormat="1" ht="15" customHeight="1">
      <c r="A23" s="131"/>
      <c r="B23" s="154"/>
      <c r="C23" s="154"/>
      <c r="D23" s="130" t="s">
        <v>95</v>
      </c>
      <c r="E23" s="157"/>
      <c r="F23" s="160"/>
      <c r="G23" s="22"/>
      <c r="H23" s="26"/>
      <c r="I23" s="22"/>
      <c r="J23" s="26"/>
      <c r="K23" s="22"/>
      <c r="L23" s="23"/>
      <c r="M23" s="24"/>
      <c r="N23" s="23"/>
      <c r="O23" s="24"/>
      <c r="P23" s="23"/>
      <c r="Q23" s="24"/>
      <c r="R23" s="23"/>
      <c r="S23" s="24"/>
      <c r="T23" s="23"/>
      <c r="U23" s="24"/>
      <c r="V23" s="23"/>
      <c r="W23" s="166"/>
      <c r="Y23" s="41">
        <f t="shared" si="0"/>
        <v>0</v>
      </c>
      <c r="Z23" s="41">
        <f t="shared" si="1"/>
        <v>0</v>
      </c>
      <c r="AA23" s="41">
        <f t="shared" si="2"/>
        <v>0</v>
      </c>
      <c r="AB23" s="19" t="s">
        <v>20</v>
      </c>
      <c r="AC23" s="163"/>
      <c r="AD23" s="146"/>
      <c r="AE23" s="146"/>
      <c r="AF23" s="146"/>
      <c r="AG23" s="146"/>
      <c r="AI23" s="146"/>
      <c r="AJ23" s="146"/>
      <c r="AK23" s="146"/>
      <c r="AL23" s="146"/>
      <c r="AM23" s="146"/>
      <c r="AN23" s="146"/>
      <c r="AO23" s="146"/>
      <c r="AP23" s="146"/>
    </row>
    <row r="24" spans="1:42" s="14" customFormat="1" ht="15.75" customHeight="1" thickBot="1">
      <c r="A24" s="133"/>
      <c r="B24" s="155"/>
      <c r="C24" s="155"/>
      <c r="D24" s="134" t="s">
        <v>96</v>
      </c>
      <c r="E24" s="158"/>
      <c r="F24" s="161"/>
      <c r="G24" s="58"/>
      <c r="H24" s="59"/>
      <c r="I24" s="58"/>
      <c r="J24" s="59"/>
      <c r="K24" s="58"/>
      <c r="L24" s="60"/>
      <c r="M24" s="61"/>
      <c r="N24" s="60"/>
      <c r="O24" s="61"/>
      <c r="P24" s="60"/>
      <c r="Q24" s="61"/>
      <c r="R24" s="60"/>
      <c r="S24" s="61"/>
      <c r="T24" s="60"/>
      <c r="U24" s="61"/>
      <c r="V24" s="60"/>
      <c r="W24" s="167"/>
      <c r="Y24" s="89">
        <f t="shared" si="0"/>
        <v>0</v>
      </c>
      <c r="Z24" s="89">
        <f t="shared" si="1"/>
        <v>0</v>
      </c>
      <c r="AA24" s="89">
        <f t="shared" si="2"/>
        <v>0</v>
      </c>
      <c r="AB24" s="95" t="s">
        <v>20</v>
      </c>
      <c r="AC24" s="164"/>
      <c r="AD24" s="145"/>
      <c r="AE24" s="145"/>
      <c r="AF24" s="145"/>
      <c r="AG24" s="145"/>
      <c r="AI24" s="145"/>
      <c r="AJ24" s="145"/>
      <c r="AK24" s="145"/>
      <c r="AL24" s="145"/>
      <c r="AM24" s="145"/>
      <c r="AN24" s="145"/>
      <c r="AO24" s="145"/>
      <c r="AP24" s="145"/>
    </row>
    <row r="25" spans="1:42" s="14" customFormat="1" ht="13.5" thickBot="1">
      <c r="A25" s="67" t="s">
        <v>102</v>
      </c>
      <c r="B25" s="67">
        <v>1593</v>
      </c>
      <c r="C25" s="97">
        <v>27115</v>
      </c>
      <c r="D25" s="68" t="s">
        <v>77</v>
      </c>
      <c r="E25" s="68" t="s">
        <v>103</v>
      </c>
      <c r="F25" s="68" t="s">
        <v>36</v>
      </c>
      <c r="G25" s="75"/>
      <c r="H25" s="76"/>
      <c r="I25" s="75"/>
      <c r="J25" s="76"/>
      <c r="K25" s="75"/>
      <c r="L25" s="77"/>
      <c r="M25" s="78"/>
      <c r="N25" s="77"/>
      <c r="O25" s="78"/>
      <c r="P25" s="77"/>
      <c r="Q25" s="136">
        <v>21.41</v>
      </c>
      <c r="R25" s="77">
        <v>36671</v>
      </c>
      <c r="S25" s="78"/>
      <c r="T25" s="77"/>
      <c r="U25" s="78">
        <v>5.12</v>
      </c>
      <c r="V25" s="77">
        <v>35308</v>
      </c>
      <c r="W25" s="82">
        <v>46255</v>
      </c>
      <c r="Y25" s="98">
        <f t="shared" si="0"/>
        <v>0</v>
      </c>
      <c r="Z25" s="98">
        <f t="shared" si="1"/>
        <v>0</v>
      </c>
      <c r="AA25" s="108">
        <f t="shared" si="2"/>
        <v>36671</v>
      </c>
      <c r="AB25" s="100" t="s">
        <v>20</v>
      </c>
      <c r="AC25" s="96"/>
      <c r="AD25" s="68"/>
      <c r="AE25" s="68"/>
      <c r="AF25" s="68"/>
      <c r="AG25" s="68"/>
      <c r="AI25" s="68"/>
      <c r="AJ25" s="68"/>
      <c r="AK25" s="68"/>
      <c r="AL25" s="68"/>
      <c r="AM25" s="68"/>
      <c r="AN25" s="68"/>
      <c r="AO25" s="68"/>
      <c r="AP25" s="68"/>
    </row>
    <row r="26" spans="1:42" s="14" customFormat="1">
      <c r="A26" s="20"/>
      <c r="B26" s="20"/>
      <c r="C26" s="93"/>
      <c r="D26" s="27"/>
      <c r="E26" s="27"/>
      <c r="F26" s="27"/>
      <c r="G26" s="22"/>
      <c r="H26" s="26"/>
      <c r="I26" s="22"/>
      <c r="J26" s="26"/>
      <c r="K26" s="22"/>
      <c r="L26" s="23"/>
      <c r="M26" s="24"/>
      <c r="N26" s="23"/>
      <c r="O26" s="24"/>
      <c r="P26" s="23"/>
      <c r="Q26" s="24"/>
      <c r="R26" s="23"/>
      <c r="S26" s="24"/>
      <c r="T26" s="23"/>
      <c r="U26" s="24"/>
      <c r="V26" s="23"/>
      <c r="W26" s="30"/>
      <c r="Y26" s="41">
        <f t="shared" si="0"/>
        <v>0</v>
      </c>
      <c r="Z26" s="41">
        <f t="shared" si="1"/>
        <v>0</v>
      </c>
      <c r="AA26" s="41">
        <f t="shared" si="2"/>
        <v>0</v>
      </c>
      <c r="AB26" s="19" t="s">
        <v>20</v>
      </c>
      <c r="AC26" s="96"/>
      <c r="AD26" s="27"/>
      <c r="AE26" s="27"/>
      <c r="AF26" s="27"/>
      <c r="AG26" s="27"/>
      <c r="AI26" s="27"/>
      <c r="AJ26" s="27"/>
      <c r="AK26" s="27"/>
      <c r="AL26" s="27"/>
      <c r="AM26" s="27"/>
      <c r="AN26" s="27"/>
      <c r="AO26" s="27"/>
      <c r="AP26" s="27"/>
    </row>
    <row r="27" spans="1:42" s="14" customFormat="1">
      <c r="A27" s="20"/>
      <c r="B27" s="20"/>
      <c r="C27" s="93"/>
      <c r="D27" s="27"/>
      <c r="E27" s="27"/>
      <c r="F27" s="27"/>
      <c r="G27" s="22"/>
      <c r="H27" s="26"/>
      <c r="I27" s="22"/>
      <c r="J27" s="26"/>
      <c r="K27" s="22"/>
      <c r="L27" s="23"/>
      <c r="M27" s="24"/>
      <c r="N27" s="23"/>
      <c r="O27" s="24"/>
      <c r="P27" s="23"/>
      <c r="Q27" s="24"/>
      <c r="R27" s="23"/>
      <c r="S27" s="24"/>
      <c r="T27" s="23"/>
      <c r="U27" s="24"/>
      <c r="V27" s="23"/>
      <c r="W27" s="30"/>
      <c r="Y27" s="41">
        <f t="shared" si="0"/>
        <v>0</v>
      </c>
      <c r="Z27" s="41">
        <f t="shared" si="1"/>
        <v>0</v>
      </c>
      <c r="AA27" s="41">
        <f t="shared" si="2"/>
        <v>0</v>
      </c>
      <c r="AB27" s="19" t="s">
        <v>20</v>
      </c>
      <c r="AC27" s="96"/>
      <c r="AD27" s="27"/>
      <c r="AE27" s="27"/>
      <c r="AF27" s="27"/>
      <c r="AG27" s="27"/>
      <c r="AI27" s="27"/>
      <c r="AJ27" s="27"/>
      <c r="AK27" s="27"/>
      <c r="AL27" s="27"/>
      <c r="AM27" s="27"/>
      <c r="AN27" s="27"/>
      <c r="AO27" s="27"/>
      <c r="AP27" s="27"/>
    </row>
    <row r="28" spans="1:42" s="14" customFormat="1">
      <c r="A28" s="20"/>
      <c r="B28" s="20"/>
      <c r="C28" s="93"/>
      <c r="D28" s="27"/>
      <c r="E28" s="27"/>
      <c r="F28" s="27"/>
      <c r="G28" s="22"/>
      <c r="H28" s="26"/>
      <c r="I28" s="22"/>
      <c r="J28" s="26"/>
      <c r="K28" s="22"/>
      <c r="L28" s="23"/>
      <c r="M28" s="24"/>
      <c r="N28" s="23"/>
      <c r="O28" s="24"/>
      <c r="P28" s="23"/>
      <c r="Q28" s="24"/>
      <c r="R28" s="23"/>
      <c r="S28" s="24"/>
      <c r="T28" s="23"/>
      <c r="U28" s="24"/>
      <c r="V28" s="23"/>
      <c r="W28" s="30"/>
      <c r="Y28" s="41">
        <f t="shared" si="0"/>
        <v>0</v>
      </c>
      <c r="Z28" s="41">
        <f t="shared" si="1"/>
        <v>0</v>
      </c>
      <c r="AA28" s="41">
        <f t="shared" si="2"/>
        <v>0</v>
      </c>
      <c r="AB28" s="19" t="s">
        <v>20</v>
      </c>
      <c r="AC28" s="96"/>
      <c r="AD28" s="27"/>
      <c r="AE28" s="27"/>
      <c r="AF28" s="27"/>
      <c r="AG28" s="27"/>
      <c r="AI28" s="27"/>
      <c r="AJ28" s="27"/>
      <c r="AK28" s="27"/>
      <c r="AL28" s="27"/>
      <c r="AM28" s="27"/>
      <c r="AN28" s="27"/>
      <c r="AO28" s="27"/>
      <c r="AP28" s="27"/>
    </row>
    <row r="29" spans="1:42" s="14" customFormat="1">
      <c r="A29" s="20"/>
      <c r="B29" s="20"/>
      <c r="C29" s="93"/>
      <c r="D29" s="27"/>
      <c r="E29" s="27"/>
      <c r="F29" s="27"/>
      <c r="G29" s="22"/>
      <c r="H29" s="26"/>
      <c r="I29" s="22"/>
      <c r="J29" s="26"/>
      <c r="K29" s="22"/>
      <c r="L29" s="23"/>
      <c r="M29" s="24"/>
      <c r="N29" s="23"/>
      <c r="O29" s="24"/>
      <c r="P29" s="23"/>
      <c r="Q29" s="24"/>
      <c r="R29" s="23"/>
      <c r="S29" s="24"/>
      <c r="T29" s="23"/>
      <c r="U29" s="24"/>
      <c r="V29" s="23"/>
      <c r="W29" s="30"/>
      <c r="Y29" s="41">
        <f t="shared" si="0"/>
        <v>0</v>
      </c>
      <c r="Z29" s="41">
        <f t="shared" si="1"/>
        <v>0</v>
      </c>
      <c r="AA29" s="41">
        <f t="shared" si="2"/>
        <v>0</v>
      </c>
      <c r="AB29" s="19" t="s">
        <v>20</v>
      </c>
      <c r="AC29" s="96"/>
      <c r="AD29" s="27"/>
      <c r="AE29" s="27"/>
      <c r="AF29" s="27"/>
      <c r="AG29" s="27"/>
      <c r="AI29" s="27"/>
      <c r="AJ29" s="27"/>
      <c r="AK29" s="27"/>
      <c r="AL29" s="27"/>
      <c r="AM29" s="27"/>
      <c r="AN29" s="27"/>
      <c r="AO29" s="27"/>
      <c r="AP29" s="27"/>
    </row>
    <row r="30" spans="1:42" s="14" customFormat="1">
      <c r="A30" s="20"/>
      <c r="B30" s="20"/>
      <c r="C30" s="93"/>
      <c r="D30" s="27"/>
      <c r="E30" s="27"/>
      <c r="F30" s="27"/>
      <c r="G30" s="22"/>
      <c r="H30" s="26"/>
      <c r="I30" s="22"/>
      <c r="J30" s="26"/>
      <c r="K30" s="22"/>
      <c r="L30" s="23"/>
      <c r="M30" s="24"/>
      <c r="N30" s="23"/>
      <c r="O30" s="24"/>
      <c r="P30" s="23"/>
      <c r="Q30" s="24"/>
      <c r="R30" s="23"/>
      <c r="S30" s="24"/>
      <c r="T30" s="23"/>
      <c r="U30" s="24"/>
      <c r="V30" s="23"/>
      <c r="W30" s="30"/>
      <c r="Y30" s="41">
        <f t="shared" si="0"/>
        <v>0</v>
      </c>
      <c r="Z30" s="41">
        <f t="shared" si="1"/>
        <v>0</v>
      </c>
      <c r="AA30" s="41">
        <f t="shared" si="2"/>
        <v>0</v>
      </c>
      <c r="AB30" s="19" t="s">
        <v>20</v>
      </c>
      <c r="AC30" s="96"/>
      <c r="AD30" s="27"/>
      <c r="AE30" s="27"/>
      <c r="AF30" s="27"/>
      <c r="AG30" s="27"/>
      <c r="AI30" s="27"/>
      <c r="AJ30" s="27"/>
      <c r="AK30" s="27"/>
      <c r="AL30" s="27"/>
      <c r="AM30" s="27"/>
      <c r="AN30" s="27"/>
      <c r="AO30" s="27"/>
      <c r="AP30" s="27"/>
    </row>
    <row r="31" spans="1:42" s="14" customFormat="1">
      <c r="A31" s="20"/>
      <c r="B31" s="20"/>
      <c r="C31" s="93"/>
      <c r="D31" s="27"/>
      <c r="E31" s="27"/>
      <c r="F31" s="27"/>
      <c r="G31" s="22"/>
      <c r="H31" s="26"/>
      <c r="I31" s="22"/>
      <c r="J31" s="26"/>
      <c r="K31" s="22"/>
      <c r="L31" s="23"/>
      <c r="M31" s="24"/>
      <c r="N31" s="23"/>
      <c r="O31" s="24"/>
      <c r="P31" s="23"/>
      <c r="Q31" s="24"/>
      <c r="R31" s="23"/>
      <c r="S31" s="24"/>
      <c r="T31" s="23"/>
      <c r="U31" s="24"/>
      <c r="V31" s="23"/>
      <c r="W31" s="30"/>
      <c r="Y31" s="41">
        <f t="shared" si="0"/>
        <v>0</v>
      </c>
      <c r="Z31" s="41">
        <f t="shared" si="1"/>
        <v>0</v>
      </c>
      <c r="AA31" s="41">
        <f t="shared" si="2"/>
        <v>0</v>
      </c>
      <c r="AB31" s="19" t="s">
        <v>20</v>
      </c>
      <c r="AC31" s="96"/>
      <c r="AD31" s="27"/>
      <c r="AE31" s="27"/>
      <c r="AF31" s="27"/>
      <c r="AG31" s="27"/>
      <c r="AI31" s="27"/>
      <c r="AJ31" s="27"/>
      <c r="AK31" s="27"/>
      <c r="AL31" s="27"/>
      <c r="AM31" s="27"/>
      <c r="AN31" s="27"/>
      <c r="AO31" s="27"/>
      <c r="AP31" s="27"/>
    </row>
    <row r="32" spans="1:42" s="14" customFormat="1">
      <c r="A32" s="20"/>
      <c r="B32" s="20"/>
      <c r="C32" s="93"/>
      <c r="D32" s="27"/>
      <c r="E32" s="27"/>
      <c r="F32" s="27"/>
      <c r="G32" s="22"/>
      <c r="H32" s="26"/>
      <c r="I32" s="22"/>
      <c r="J32" s="26"/>
      <c r="K32" s="22"/>
      <c r="L32" s="23"/>
      <c r="M32" s="24"/>
      <c r="N32" s="23"/>
      <c r="O32" s="24"/>
      <c r="P32" s="23"/>
      <c r="Q32" s="24"/>
      <c r="R32" s="23"/>
      <c r="S32" s="24"/>
      <c r="T32" s="23"/>
      <c r="U32" s="24"/>
      <c r="V32" s="23"/>
      <c r="W32" s="30"/>
      <c r="Y32" s="41">
        <f t="shared" si="0"/>
        <v>0</v>
      </c>
      <c r="Z32" s="41">
        <f t="shared" si="1"/>
        <v>0</v>
      </c>
      <c r="AA32" s="41">
        <f t="shared" si="2"/>
        <v>0</v>
      </c>
      <c r="AB32" s="19" t="s">
        <v>20</v>
      </c>
      <c r="AC32" s="96"/>
      <c r="AD32" s="27"/>
      <c r="AE32" s="27"/>
      <c r="AF32" s="27"/>
      <c r="AG32" s="27"/>
      <c r="AI32" s="27"/>
      <c r="AJ32" s="27"/>
      <c r="AK32" s="27"/>
      <c r="AL32" s="27"/>
      <c r="AM32" s="27"/>
      <c r="AN32" s="27"/>
      <c r="AO32" s="27"/>
      <c r="AP32" s="27"/>
    </row>
    <row r="33" spans="1:42" s="14" customFormat="1">
      <c r="A33" s="120"/>
      <c r="B33" s="120"/>
      <c r="C33" s="121"/>
      <c r="D33" s="122"/>
      <c r="E33" s="122"/>
      <c r="F33" s="122"/>
      <c r="G33" s="123"/>
      <c r="H33" s="124"/>
      <c r="I33" s="123"/>
      <c r="J33" s="124"/>
      <c r="K33" s="123"/>
      <c r="L33" s="125"/>
      <c r="M33" s="126"/>
      <c r="N33" s="125"/>
      <c r="O33" s="126"/>
      <c r="P33" s="125"/>
      <c r="Q33" s="126"/>
      <c r="R33" s="125"/>
      <c r="S33" s="126"/>
      <c r="T33" s="125"/>
      <c r="U33" s="126"/>
      <c r="V33" s="125"/>
      <c r="W33" s="127"/>
      <c r="Y33" s="41">
        <f t="shared" si="0"/>
        <v>0</v>
      </c>
      <c r="Z33" s="41">
        <f t="shared" si="1"/>
        <v>0</v>
      </c>
      <c r="AA33" s="41">
        <f t="shared" si="2"/>
        <v>0</v>
      </c>
      <c r="AB33" s="19" t="s">
        <v>20</v>
      </c>
      <c r="AC33" s="96"/>
      <c r="AD33" s="122"/>
      <c r="AE33" s="122"/>
      <c r="AF33" s="122"/>
      <c r="AG33" s="122"/>
      <c r="AI33" s="122"/>
      <c r="AJ33" s="122"/>
      <c r="AK33" s="122"/>
      <c r="AL33" s="122"/>
      <c r="AM33" s="122"/>
      <c r="AN33" s="122"/>
      <c r="AO33" s="122"/>
      <c r="AP33" s="122"/>
    </row>
    <row r="34" spans="1:42" s="14" customFormat="1">
      <c r="A34" s="20" t="s">
        <v>76</v>
      </c>
      <c r="B34" s="4" t="s">
        <v>80</v>
      </c>
      <c r="C34" s="4" t="s">
        <v>80</v>
      </c>
      <c r="D34" s="27" t="s">
        <v>77</v>
      </c>
      <c r="E34" s="27" t="s">
        <v>78</v>
      </c>
      <c r="F34" s="27" t="s">
        <v>82</v>
      </c>
      <c r="G34" s="22"/>
      <c r="H34" s="26"/>
      <c r="I34" s="22"/>
      <c r="J34" s="26"/>
      <c r="K34" s="22"/>
      <c r="L34" s="23"/>
      <c r="M34" s="84">
        <v>236</v>
      </c>
      <c r="N34" s="23">
        <v>2197</v>
      </c>
      <c r="O34" s="24"/>
      <c r="P34" s="23"/>
      <c r="Q34" s="24"/>
      <c r="R34" s="23"/>
      <c r="S34" s="24"/>
      <c r="T34" s="23"/>
      <c r="U34" s="119" t="s">
        <v>80</v>
      </c>
      <c r="V34" s="23"/>
      <c r="W34" s="30" t="s">
        <v>45</v>
      </c>
      <c r="Y34" s="41">
        <f t="shared" ref="Y34:Y35" si="3">H34+N34</f>
        <v>2197</v>
      </c>
      <c r="Z34" s="41">
        <f t="shared" ref="Z34:Z35" si="4">J34+P34</f>
        <v>0</v>
      </c>
      <c r="AA34" s="41">
        <f t="shared" ref="AA34:AA35" si="5">L34+R34</f>
        <v>0</v>
      </c>
      <c r="AB34" s="19" t="s">
        <v>20</v>
      </c>
      <c r="AC34" s="96"/>
      <c r="AD34" s="27"/>
      <c r="AE34" s="27"/>
      <c r="AF34" s="27"/>
      <c r="AG34" s="27"/>
      <c r="AI34" s="27"/>
      <c r="AJ34" s="27"/>
      <c r="AK34" s="27"/>
      <c r="AL34" s="27"/>
      <c r="AM34" s="27"/>
      <c r="AN34" s="27"/>
      <c r="AO34" s="27"/>
      <c r="AP34" s="27"/>
    </row>
    <row r="35" spans="1:42" s="14" customFormat="1">
      <c r="A35" s="20" t="s">
        <v>84</v>
      </c>
      <c r="B35" s="4" t="s">
        <v>80</v>
      </c>
      <c r="C35" s="4" t="s">
        <v>80</v>
      </c>
      <c r="D35" s="27" t="s">
        <v>77</v>
      </c>
      <c r="E35" s="27" t="s">
        <v>81</v>
      </c>
      <c r="F35" s="27" t="s">
        <v>83</v>
      </c>
      <c r="G35" s="22"/>
      <c r="H35" s="26"/>
      <c r="I35" s="22"/>
      <c r="J35" s="26"/>
      <c r="K35" s="22"/>
      <c r="L35" s="23"/>
      <c r="M35" s="24"/>
      <c r="N35" s="23"/>
      <c r="O35" s="84">
        <v>342.48</v>
      </c>
      <c r="P35" s="23">
        <v>1440</v>
      </c>
      <c r="Q35" s="24"/>
      <c r="R35" s="23"/>
      <c r="S35" s="119" t="s">
        <v>80</v>
      </c>
      <c r="T35" s="23"/>
      <c r="U35" s="119" t="s">
        <v>80</v>
      </c>
      <c r="V35" s="23"/>
      <c r="W35" s="30" t="s">
        <v>45</v>
      </c>
      <c r="Y35" s="41">
        <f t="shared" si="3"/>
        <v>0</v>
      </c>
      <c r="Z35" s="88">
        <f t="shared" si="4"/>
        <v>1440</v>
      </c>
      <c r="AA35" s="41">
        <f t="shared" si="5"/>
        <v>0</v>
      </c>
      <c r="AB35" s="19" t="s">
        <v>20</v>
      </c>
      <c r="AC35" s="96"/>
      <c r="AD35" s="27"/>
      <c r="AE35" s="27"/>
      <c r="AF35" s="27"/>
      <c r="AG35" s="27"/>
      <c r="AI35" s="27"/>
      <c r="AJ35" s="27"/>
      <c r="AK35" s="27"/>
      <c r="AL35" s="27"/>
      <c r="AM35" s="27"/>
      <c r="AN35" s="27"/>
      <c r="AO35" s="27"/>
      <c r="AP35" s="27"/>
    </row>
    <row r="36" spans="1:42" s="14" customFormat="1">
      <c r="A36" s="20" t="s">
        <v>85</v>
      </c>
      <c r="B36" s="4" t="s">
        <v>80</v>
      </c>
      <c r="C36" s="4" t="s">
        <v>80</v>
      </c>
      <c r="D36" s="27" t="s">
        <v>77</v>
      </c>
      <c r="E36" s="27" t="s">
        <v>86</v>
      </c>
      <c r="F36" s="27" t="s">
        <v>36</v>
      </c>
      <c r="G36" s="22"/>
      <c r="H36" s="26"/>
      <c r="I36" s="22"/>
      <c r="J36" s="26"/>
      <c r="K36" s="22"/>
      <c r="L36" s="23"/>
      <c r="M36" s="84">
        <v>7.34</v>
      </c>
      <c r="N36" s="23">
        <v>208</v>
      </c>
      <c r="O36" s="84">
        <v>233.94</v>
      </c>
      <c r="P36" s="23">
        <v>6627</v>
      </c>
      <c r="Q36" s="24"/>
      <c r="R36" s="23"/>
      <c r="S36" s="24"/>
      <c r="T36" s="23"/>
      <c r="U36" s="119" t="s">
        <v>80</v>
      </c>
      <c r="V36" s="23"/>
      <c r="W36" s="30" t="s">
        <v>45</v>
      </c>
      <c r="Y36" s="41">
        <f t="shared" si="0"/>
        <v>208</v>
      </c>
      <c r="Z36" s="88">
        <f t="shared" si="1"/>
        <v>6627</v>
      </c>
      <c r="AA36" s="41">
        <f t="shared" si="2"/>
        <v>0</v>
      </c>
      <c r="AB36" s="19" t="s">
        <v>20</v>
      </c>
      <c r="AC36" s="96"/>
      <c r="AD36" s="27"/>
      <c r="AE36" s="27"/>
      <c r="AF36" s="27"/>
      <c r="AG36" s="27"/>
      <c r="AI36" s="27"/>
      <c r="AJ36" s="27"/>
      <c r="AK36" s="27"/>
      <c r="AL36" s="27"/>
      <c r="AM36" s="27"/>
      <c r="AN36" s="27"/>
      <c r="AO36" s="27"/>
      <c r="AP36" s="27"/>
    </row>
    <row r="37" spans="1:42" s="14" customFormat="1">
      <c r="A37" s="20" t="s">
        <v>87</v>
      </c>
      <c r="B37" s="4" t="s">
        <v>80</v>
      </c>
      <c r="C37" s="4" t="s">
        <v>80</v>
      </c>
      <c r="D37" s="27" t="s">
        <v>88</v>
      </c>
      <c r="E37" s="27" t="s">
        <v>89</v>
      </c>
      <c r="F37" s="27" t="s">
        <v>36</v>
      </c>
      <c r="G37" s="22"/>
      <c r="H37" s="26"/>
      <c r="I37" s="22"/>
      <c r="J37" s="26"/>
      <c r="K37" s="22"/>
      <c r="L37" s="23"/>
      <c r="M37" s="24"/>
      <c r="N37" s="23"/>
      <c r="O37" s="84">
        <v>76</v>
      </c>
      <c r="P37" s="23">
        <v>335</v>
      </c>
      <c r="Q37" s="24"/>
      <c r="R37" s="23"/>
      <c r="S37" s="119" t="s">
        <v>80</v>
      </c>
      <c r="T37" s="23"/>
      <c r="U37" s="119" t="s">
        <v>80</v>
      </c>
      <c r="V37" s="23"/>
      <c r="W37" s="30" t="s">
        <v>45</v>
      </c>
      <c r="Y37" s="41">
        <f t="shared" si="0"/>
        <v>0</v>
      </c>
      <c r="Z37" s="88">
        <f t="shared" si="1"/>
        <v>335</v>
      </c>
      <c r="AA37" s="41">
        <f t="shared" si="2"/>
        <v>0</v>
      </c>
      <c r="AB37" s="19" t="s">
        <v>20</v>
      </c>
      <c r="AC37" s="96"/>
      <c r="AD37" s="27"/>
      <c r="AE37" s="27"/>
      <c r="AF37" s="27"/>
      <c r="AG37" s="27"/>
      <c r="AI37" s="27"/>
      <c r="AJ37" s="27"/>
      <c r="AK37" s="27"/>
      <c r="AL37" s="27"/>
      <c r="AM37" s="27"/>
      <c r="AN37" s="27"/>
      <c r="AO37" s="27"/>
      <c r="AP37" s="27"/>
    </row>
    <row r="38" spans="1:42" s="14" customFormat="1">
      <c r="A38" s="20"/>
      <c r="B38" s="20"/>
      <c r="C38" s="93"/>
      <c r="D38" s="27"/>
      <c r="E38" s="27"/>
      <c r="F38" s="27"/>
      <c r="G38" s="22"/>
      <c r="H38" s="26"/>
      <c r="I38" s="22"/>
      <c r="J38" s="26"/>
      <c r="K38" s="22"/>
      <c r="L38" s="23"/>
      <c r="M38" s="24"/>
      <c r="N38" s="23"/>
      <c r="O38" s="24"/>
      <c r="P38" s="23"/>
      <c r="Q38" s="24"/>
      <c r="R38" s="23"/>
      <c r="S38" s="24"/>
      <c r="T38" s="23"/>
      <c r="U38" s="24"/>
      <c r="V38" s="23"/>
      <c r="W38" s="30"/>
      <c r="Y38" s="41">
        <f t="shared" si="0"/>
        <v>0</v>
      </c>
      <c r="Z38" s="41">
        <f t="shared" si="1"/>
        <v>0</v>
      </c>
      <c r="AA38" s="41">
        <f t="shared" si="2"/>
        <v>0</v>
      </c>
      <c r="AB38" s="19" t="s">
        <v>20</v>
      </c>
      <c r="AC38" s="96"/>
      <c r="AD38" s="27"/>
      <c r="AE38" s="27"/>
      <c r="AF38" s="27"/>
      <c r="AG38" s="27"/>
      <c r="AI38" s="27"/>
      <c r="AJ38" s="27"/>
      <c r="AK38" s="27"/>
      <c r="AL38" s="27"/>
      <c r="AM38" s="27"/>
      <c r="AN38" s="27"/>
      <c r="AO38" s="27"/>
      <c r="AP38" s="27"/>
    </row>
    <row r="39" spans="1:42" s="14" customFormat="1">
      <c r="A39" s="20"/>
      <c r="B39" s="20"/>
      <c r="C39" s="93"/>
      <c r="D39" s="27"/>
      <c r="E39" s="27"/>
      <c r="F39" s="27"/>
      <c r="G39" s="22"/>
      <c r="H39" s="26"/>
      <c r="I39" s="22"/>
      <c r="J39" s="26"/>
      <c r="K39" s="22"/>
      <c r="L39" s="23"/>
      <c r="M39" s="24"/>
      <c r="N39" s="23"/>
      <c r="O39" s="24"/>
      <c r="P39" s="23"/>
      <c r="Q39" s="24"/>
      <c r="R39" s="23"/>
      <c r="S39" s="24"/>
      <c r="T39" s="23"/>
      <c r="U39" s="24"/>
      <c r="V39" s="23"/>
      <c r="W39" s="30"/>
      <c r="Y39" s="41">
        <f t="shared" si="0"/>
        <v>0</v>
      </c>
      <c r="Z39" s="41">
        <f t="shared" si="1"/>
        <v>0</v>
      </c>
      <c r="AA39" s="41">
        <f t="shared" si="2"/>
        <v>0</v>
      </c>
      <c r="AB39" s="19" t="s">
        <v>20</v>
      </c>
      <c r="AC39" s="96"/>
      <c r="AD39" s="27"/>
      <c r="AE39" s="27"/>
      <c r="AF39" s="27"/>
      <c r="AG39" s="27"/>
      <c r="AI39" s="27"/>
      <c r="AJ39" s="27"/>
      <c r="AK39" s="27"/>
      <c r="AL39" s="27"/>
      <c r="AM39" s="27"/>
      <c r="AN39" s="27"/>
      <c r="AO39" s="27"/>
      <c r="AP39" s="27"/>
    </row>
    <row r="40" spans="1:42" s="14" customFormat="1">
      <c r="A40" s="20"/>
      <c r="B40" s="20"/>
      <c r="C40" s="93"/>
      <c r="D40" s="27"/>
      <c r="E40" s="27"/>
      <c r="F40" s="27"/>
      <c r="G40" s="22"/>
      <c r="H40" s="26"/>
      <c r="I40" s="22"/>
      <c r="J40" s="26"/>
      <c r="K40" s="22"/>
      <c r="L40" s="23"/>
      <c r="M40" s="24"/>
      <c r="N40" s="23"/>
      <c r="O40" s="24"/>
      <c r="P40" s="23"/>
      <c r="Q40" s="24"/>
      <c r="R40" s="23"/>
      <c r="S40" s="24"/>
      <c r="T40" s="23"/>
      <c r="U40" s="24"/>
      <c r="V40" s="23"/>
      <c r="W40" s="30"/>
      <c r="Y40" s="41">
        <f t="shared" si="0"/>
        <v>0</v>
      </c>
      <c r="Z40" s="41">
        <f t="shared" si="1"/>
        <v>0</v>
      </c>
      <c r="AA40" s="41">
        <f t="shared" si="2"/>
        <v>0</v>
      </c>
      <c r="AB40" s="19" t="s">
        <v>20</v>
      </c>
      <c r="AC40" s="96"/>
      <c r="AD40" s="27"/>
      <c r="AE40" s="27"/>
      <c r="AF40" s="27"/>
      <c r="AG40" s="27"/>
      <c r="AI40" s="27"/>
      <c r="AJ40" s="27"/>
      <c r="AK40" s="27"/>
      <c r="AL40" s="27"/>
      <c r="AM40" s="27"/>
      <c r="AN40" s="27"/>
      <c r="AO40" s="27"/>
      <c r="AP40" s="27"/>
    </row>
    <row r="41" spans="1:42" s="14" customFormat="1">
      <c r="A41" s="20"/>
      <c r="B41" s="20"/>
      <c r="C41" s="93"/>
      <c r="D41" s="27"/>
      <c r="E41" s="27"/>
      <c r="F41" s="27"/>
      <c r="G41" s="22"/>
      <c r="H41" s="26"/>
      <c r="I41" s="22"/>
      <c r="J41" s="26"/>
      <c r="K41" s="22"/>
      <c r="L41" s="23"/>
      <c r="M41" s="24"/>
      <c r="N41" s="23"/>
      <c r="O41" s="24"/>
      <c r="P41" s="23"/>
      <c r="Q41" s="24"/>
      <c r="R41" s="23"/>
      <c r="S41" s="24"/>
      <c r="T41" s="23"/>
      <c r="U41" s="24"/>
      <c r="V41" s="23"/>
      <c r="W41" s="30"/>
      <c r="Y41" s="41">
        <f t="shared" si="0"/>
        <v>0</v>
      </c>
      <c r="Z41" s="41">
        <f t="shared" si="1"/>
        <v>0</v>
      </c>
      <c r="AA41" s="41">
        <f t="shared" si="2"/>
        <v>0</v>
      </c>
      <c r="AB41" s="19" t="s">
        <v>20</v>
      </c>
      <c r="AC41" s="96"/>
      <c r="AD41" s="27"/>
      <c r="AE41" s="27"/>
      <c r="AF41" s="27"/>
      <c r="AG41" s="27"/>
      <c r="AI41" s="27"/>
      <c r="AJ41" s="27"/>
      <c r="AK41" s="27"/>
      <c r="AL41" s="27"/>
      <c r="AM41" s="27"/>
      <c r="AN41" s="27"/>
      <c r="AO41" s="27"/>
      <c r="AP41" s="27"/>
    </row>
    <row r="42" spans="1:42" s="14" customFormat="1">
      <c r="A42" s="20"/>
      <c r="B42" s="20"/>
      <c r="C42" s="93"/>
      <c r="D42" s="27"/>
      <c r="E42" s="27"/>
      <c r="F42" s="27"/>
      <c r="G42" s="22"/>
      <c r="H42" s="26"/>
      <c r="I42" s="22"/>
      <c r="J42" s="26"/>
      <c r="K42" s="22"/>
      <c r="L42" s="23"/>
      <c r="M42" s="24"/>
      <c r="N42" s="23"/>
      <c r="O42" s="24"/>
      <c r="P42" s="23"/>
      <c r="Q42" s="24"/>
      <c r="R42" s="23"/>
      <c r="S42" s="24"/>
      <c r="T42" s="23"/>
      <c r="U42" s="24"/>
      <c r="V42" s="23"/>
      <c r="W42" s="30"/>
      <c r="Y42" s="41">
        <f t="shared" si="0"/>
        <v>0</v>
      </c>
      <c r="Z42" s="41">
        <f t="shared" si="1"/>
        <v>0</v>
      </c>
      <c r="AA42" s="41">
        <f t="shared" si="2"/>
        <v>0</v>
      </c>
      <c r="AB42" s="19" t="s">
        <v>20</v>
      </c>
      <c r="AC42" s="96"/>
      <c r="AD42" s="27"/>
      <c r="AE42" s="27"/>
      <c r="AF42" s="27"/>
      <c r="AG42" s="27"/>
      <c r="AI42" s="27"/>
      <c r="AJ42" s="27"/>
      <c r="AK42" s="27"/>
      <c r="AL42" s="27"/>
      <c r="AM42" s="27"/>
      <c r="AN42" s="27"/>
      <c r="AO42" s="27"/>
      <c r="AP42" s="27"/>
    </row>
    <row r="43" spans="1:42" s="14" customFormat="1">
      <c r="A43" s="20"/>
      <c r="B43" s="20"/>
      <c r="C43" s="21"/>
      <c r="D43" s="27"/>
      <c r="E43" s="27"/>
      <c r="F43" s="3"/>
      <c r="G43" s="44"/>
      <c r="H43" s="45"/>
      <c r="I43" s="44"/>
      <c r="J43" s="45"/>
      <c r="K43" s="44"/>
      <c r="L43" s="46"/>
      <c r="M43" s="48"/>
      <c r="N43" s="46"/>
      <c r="O43" s="48"/>
      <c r="P43" s="46"/>
      <c r="Q43" s="48"/>
      <c r="R43" s="46"/>
      <c r="S43" s="48"/>
      <c r="T43" s="46"/>
      <c r="U43" s="48"/>
      <c r="V43" s="46"/>
      <c r="W43" s="30"/>
      <c r="Y43" s="41">
        <f t="shared" si="0"/>
        <v>0</v>
      </c>
      <c r="Z43" s="29">
        <f t="shared" si="1"/>
        <v>0</v>
      </c>
      <c r="AA43" s="41">
        <f t="shared" si="2"/>
        <v>0</v>
      </c>
      <c r="AB43" s="19" t="s">
        <v>20</v>
      </c>
      <c r="AC43" s="96"/>
      <c r="AD43" s="3"/>
      <c r="AE43" s="3"/>
      <c r="AF43" s="3"/>
      <c r="AG43" s="3"/>
      <c r="AI43" s="3"/>
      <c r="AJ43" s="3"/>
      <c r="AK43" s="3"/>
      <c r="AL43" s="3"/>
      <c r="AM43" s="3"/>
      <c r="AN43" s="3"/>
      <c r="AO43" s="3"/>
      <c r="AP43" s="3"/>
    </row>
    <row r="44" spans="1:42" s="14" customFormat="1">
      <c r="A44" s="4"/>
      <c r="B44" s="4"/>
      <c r="C44" s="43"/>
      <c r="D44" s="3"/>
      <c r="E44" s="3"/>
      <c r="F44" s="3"/>
      <c r="G44" s="44"/>
      <c r="H44" s="45"/>
      <c r="I44" s="44"/>
      <c r="J44" s="45"/>
      <c r="K44" s="44"/>
      <c r="L44" s="46"/>
      <c r="M44" s="48"/>
      <c r="N44" s="46"/>
      <c r="O44" s="48"/>
      <c r="P44" s="46"/>
      <c r="Q44" s="48"/>
      <c r="R44" s="46"/>
      <c r="S44" s="48"/>
      <c r="T44" s="46"/>
      <c r="U44" s="48"/>
      <c r="V44" s="46"/>
      <c r="W44" s="30"/>
      <c r="Y44" s="29">
        <f t="shared" si="0"/>
        <v>0</v>
      </c>
      <c r="Z44" s="29">
        <f t="shared" si="1"/>
        <v>0</v>
      </c>
      <c r="AA44" s="41">
        <f t="shared" si="2"/>
        <v>0</v>
      </c>
      <c r="AB44" s="19" t="s">
        <v>20</v>
      </c>
      <c r="AC44" s="96"/>
      <c r="AD44" s="3"/>
      <c r="AE44" s="3"/>
      <c r="AF44" s="3"/>
      <c r="AG44" s="3"/>
      <c r="AI44" s="3"/>
      <c r="AJ44" s="3"/>
      <c r="AK44" s="3"/>
      <c r="AL44" s="3"/>
      <c r="AM44" s="3"/>
      <c r="AN44" s="3"/>
      <c r="AO44" s="3"/>
      <c r="AP44" s="3"/>
    </row>
    <row r="45" spans="1:42" s="14" customFormat="1">
      <c r="A45" s="9"/>
      <c r="B45" s="9"/>
      <c r="C45" s="10"/>
      <c r="D45" s="33"/>
      <c r="E45" s="11"/>
      <c r="F45" s="11"/>
      <c r="G45" s="12"/>
      <c r="H45" s="12"/>
      <c r="I45" s="12"/>
      <c r="J45" s="12"/>
      <c r="K45" s="12"/>
      <c r="L45" s="15"/>
      <c r="M45" s="13"/>
      <c r="N45" s="15"/>
      <c r="O45" s="13"/>
      <c r="P45" s="15"/>
      <c r="Q45" s="13"/>
      <c r="R45" s="15"/>
      <c r="S45" s="15"/>
      <c r="T45" s="15"/>
      <c r="U45" s="13"/>
      <c r="V45" s="13"/>
      <c r="W45" s="13"/>
      <c r="AD45" s="11"/>
      <c r="AE45" s="11"/>
      <c r="AF45" s="11"/>
      <c r="AG45" s="11"/>
      <c r="AI45" s="11"/>
      <c r="AJ45" s="11"/>
      <c r="AK45" s="11"/>
      <c r="AL45" s="11"/>
      <c r="AM45" s="11"/>
      <c r="AN45" s="11"/>
      <c r="AO45" s="11"/>
      <c r="AP45" s="11"/>
    </row>
    <row r="46" spans="1:42" s="14" customFormat="1">
      <c r="A46" s="9"/>
      <c r="B46" s="9"/>
      <c r="C46" s="10"/>
      <c r="D46" s="33"/>
      <c r="E46" s="11"/>
      <c r="F46" s="11"/>
      <c r="G46" s="12"/>
      <c r="H46" s="12"/>
      <c r="I46" s="12"/>
      <c r="J46" s="12"/>
      <c r="K46" s="12"/>
      <c r="L46" s="15"/>
      <c r="M46" s="13"/>
      <c r="N46" s="15"/>
      <c r="O46" s="13"/>
      <c r="P46" s="15"/>
      <c r="Q46" s="13"/>
      <c r="R46" s="15"/>
      <c r="S46" s="15"/>
      <c r="T46" s="15"/>
      <c r="U46" s="13"/>
      <c r="V46" s="13"/>
      <c r="W46" s="13"/>
      <c r="Z46" s="14" t="s">
        <v>113</v>
      </c>
      <c r="AA46" s="137">
        <f>AA4+AA8+AA11+AA25</f>
        <v>178425</v>
      </c>
      <c r="AD46" s="11"/>
      <c r="AE46" s="11"/>
      <c r="AF46" s="11"/>
      <c r="AG46" s="11"/>
      <c r="AI46" s="11"/>
      <c r="AJ46" s="11"/>
      <c r="AK46" s="11"/>
      <c r="AL46" s="11"/>
      <c r="AM46" s="11"/>
      <c r="AN46" s="11"/>
      <c r="AO46" s="11"/>
      <c r="AP46" s="11"/>
    </row>
    <row r="47" spans="1:42">
      <c r="A47" s="182" t="s">
        <v>6</v>
      </c>
      <c r="B47" s="183"/>
      <c r="C47" s="183"/>
      <c r="D47" s="183"/>
      <c r="E47" s="184"/>
      <c r="F47" s="184"/>
      <c r="G47" s="5">
        <f t="shared" ref="G47:V47" si="6">SUM(G3:G46)</f>
        <v>184.72</v>
      </c>
      <c r="H47" s="16">
        <f t="shared" si="6"/>
        <v>0</v>
      </c>
      <c r="I47" s="49">
        <f t="shared" si="6"/>
        <v>1212.3800000000001</v>
      </c>
      <c r="J47" s="16">
        <f t="shared" si="6"/>
        <v>16644</v>
      </c>
      <c r="K47" s="52">
        <f t="shared" si="6"/>
        <v>1928.06</v>
      </c>
      <c r="L47" s="16">
        <f t="shared" si="6"/>
        <v>117801</v>
      </c>
      <c r="M47" s="5">
        <f t="shared" si="6"/>
        <v>243.34</v>
      </c>
      <c r="N47" s="16">
        <f t="shared" si="6"/>
        <v>2405</v>
      </c>
      <c r="O47" s="49">
        <f t="shared" si="6"/>
        <v>1081.24</v>
      </c>
      <c r="P47" s="16">
        <f t="shared" si="6"/>
        <v>12949</v>
      </c>
      <c r="Q47" s="52">
        <f t="shared" si="6"/>
        <v>862.09999999999991</v>
      </c>
      <c r="R47" s="16">
        <f t="shared" si="6"/>
        <v>72252</v>
      </c>
      <c r="S47" s="5">
        <f t="shared" si="6"/>
        <v>515.22</v>
      </c>
      <c r="T47" s="16">
        <f t="shared" si="6"/>
        <v>2283</v>
      </c>
      <c r="U47" s="5">
        <f t="shared" si="6"/>
        <v>2748.21</v>
      </c>
      <c r="V47" s="16">
        <f t="shared" si="6"/>
        <v>132583</v>
      </c>
      <c r="W47" s="17"/>
      <c r="Y47" s="16">
        <f>SUM(Y3:Y44)-Y46</f>
        <v>2405</v>
      </c>
      <c r="Z47" s="32">
        <f>SUM(Z3:Z46)</f>
        <v>29593</v>
      </c>
      <c r="AA47" s="138">
        <f>SUM(AA3:AA44)-AA46</f>
        <v>11628</v>
      </c>
      <c r="AB47" s="25" t="s">
        <v>17</v>
      </c>
      <c r="AD47" s="5">
        <f t="shared" ref="AD47" si="7">SUM(AD3:AD46)</f>
        <v>113.92</v>
      </c>
      <c r="AE47" s="5"/>
      <c r="AF47" s="5">
        <f t="shared" ref="AF47:AG47" si="8">SUM(AF3:AF46)</f>
        <v>95014</v>
      </c>
      <c r="AG47" s="16">
        <f t="shared" si="8"/>
        <v>95014</v>
      </c>
      <c r="AI47" s="5">
        <f t="shared" ref="AI47:AP47" si="9">SUM(AI3:AI46)</f>
        <v>0</v>
      </c>
      <c r="AJ47" s="5"/>
      <c r="AK47" s="5">
        <f t="shared" ref="AK47:AP47" si="10">SUM(AK3:AK46)</f>
        <v>0</v>
      </c>
      <c r="AL47" s="16">
        <f t="shared" si="10"/>
        <v>0</v>
      </c>
      <c r="AM47" s="5">
        <f t="shared" si="10"/>
        <v>0</v>
      </c>
      <c r="AN47" s="5"/>
      <c r="AO47" s="5">
        <f t="shared" ref="AO47:AP47" si="11">SUM(AO3:AO46)</f>
        <v>0</v>
      </c>
      <c r="AP47" s="16">
        <f t="shared" si="11"/>
        <v>0</v>
      </c>
    </row>
    <row r="48" spans="1:42">
      <c r="W48" s="13"/>
      <c r="Y48" s="36"/>
      <c r="Z48" s="36">
        <v>46272</v>
      </c>
    </row>
    <row r="49" spans="1:42">
      <c r="F49" s="34"/>
      <c r="G49" s="34" t="s">
        <v>23</v>
      </c>
      <c r="H49" s="8"/>
      <c r="I49" s="42" t="s">
        <v>24</v>
      </c>
      <c r="J49" s="40"/>
      <c r="K49" s="2" t="s">
        <v>31</v>
      </c>
      <c r="M49" s="34" t="s">
        <v>23</v>
      </c>
      <c r="N49" s="8"/>
      <c r="O49" s="42" t="s">
        <v>24</v>
      </c>
      <c r="P49" s="40"/>
      <c r="Q49" s="2" t="s">
        <v>31</v>
      </c>
      <c r="W49" s="13"/>
      <c r="X49" s="34"/>
      <c r="Y49" s="8"/>
      <c r="AI49" s="34"/>
      <c r="AJ49" s="34"/>
      <c r="AK49" s="34"/>
      <c r="AL49" s="34"/>
      <c r="AM49" s="34"/>
      <c r="AN49" s="34"/>
      <c r="AO49" s="34"/>
      <c r="AP49" s="34"/>
    </row>
    <row r="50" spans="1:42">
      <c r="F50" s="34"/>
      <c r="G50" s="8"/>
      <c r="H50" s="34"/>
      <c r="I50" s="40"/>
      <c r="J50" s="34"/>
      <c r="K50" s="8"/>
      <c r="N50" s="34"/>
      <c r="O50" s="40"/>
      <c r="P50" s="34"/>
      <c r="Q50" s="8"/>
      <c r="W50" s="13"/>
      <c r="Y50" s="39" t="s">
        <v>23</v>
      </c>
      <c r="Z50" s="38" t="s">
        <v>24</v>
      </c>
      <c r="AA50" s="2" t="s">
        <v>31</v>
      </c>
      <c r="AI50" s="34"/>
      <c r="AJ50" s="34"/>
      <c r="AK50" s="34"/>
      <c r="AL50" s="34"/>
      <c r="AM50" s="34"/>
      <c r="AN50" s="34"/>
      <c r="AO50" s="34"/>
      <c r="AP50" s="34"/>
    </row>
    <row r="51" spans="1:42">
      <c r="A51" s="181" t="s">
        <v>9</v>
      </c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3"/>
      <c r="AB51" s="2" t="s">
        <v>18</v>
      </c>
    </row>
    <row r="52" spans="1:42">
      <c r="A52" s="180" t="s">
        <v>13</v>
      </c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W52" s="13"/>
    </row>
    <row r="53" spans="1:42">
      <c r="G53" s="2">
        <v>1.3</v>
      </c>
      <c r="H53" s="2">
        <v>1.2</v>
      </c>
      <c r="I53" s="7" t="s">
        <v>32</v>
      </c>
      <c r="J53" s="2" t="s">
        <v>33</v>
      </c>
      <c r="K53" s="2" t="s">
        <v>34</v>
      </c>
      <c r="M53" s="7" t="s">
        <v>79</v>
      </c>
      <c r="W53" s="13"/>
    </row>
    <row r="54" spans="1:42">
      <c r="E54" s="8"/>
      <c r="F54" s="7"/>
      <c r="G54" s="2">
        <v>753.49</v>
      </c>
      <c r="H54" s="7">
        <f>H53*G54/G53</f>
        <v>695.52923076923071</v>
      </c>
      <c r="I54" s="7">
        <f>H54*15%</f>
        <v>104.3293846153846</v>
      </c>
      <c r="J54" s="8">
        <f>H54*16%</f>
        <v>111.28467692307692</v>
      </c>
      <c r="K54" s="8">
        <f>H54*40%</f>
        <v>278.21169230769232</v>
      </c>
      <c r="M54" s="7">
        <v>236</v>
      </c>
      <c r="AI54" s="7"/>
      <c r="AJ54" s="7"/>
      <c r="AK54" s="7"/>
      <c r="AL54" s="7"/>
      <c r="AM54" s="7"/>
      <c r="AN54" s="7"/>
      <c r="AO54" s="7"/>
      <c r="AP54" s="7"/>
    </row>
    <row r="55" spans="1:42">
      <c r="F55" s="8"/>
      <c r="J55" s="8">
        <f>H54*24%</f>
        <v>166.92701538461537</v>
      </c>
      <c r="AI55" s="8"/>
      <c r="AJ55" s="8"/>
      <c r="AK55" s="8"/>
      <c r="AL55" s="8"/>
      <c r="AM55" s="8"/>
      <c r="AN55" s="8"/>
      <c r="AO55" s="8"/>
      <c r="AP55" s="8"/>
    </row>
    <row r="58" spans="1:42" ht="12.75" customHeight="1">
      <c r="D58" s="179" t="s">
        <v>7</v>
      </c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  <c r="T58" s="179"/>
      <c r="U58" s="179"/>
      <c r="V58" s="179"/>
    </row>
    <row r="59" spans="1:42" ht="12.75" customHeight="1"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</row>
    <row r="60" spans="1:42" ht="12.75" customHeight="1"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</row>
    <row r="61" spans="1:42" ht="12.75" customHeight="1"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</row>
    <row r="62" spans="1:42" ht="12.75" customHeight="1">
      <c r="D62" s="179"/>
      <c r="E62" s="179"/>
      <c r="F62" s="179"/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</row>
    <row r="65" spans="4:22" ht="12.75" customHeight="1">
      <c r="D65" s="179" t="s">
        <v>8</v>
      </c>
      <c r="E65" s="179"/>
      <c r="F65" s="179"/>
      <c r="G65" s="179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U65" s="179"/>
      <c r="V65" s="179"/>
    </row>
    <row r="66" spans="4:22" ht="12.75" customHeight="1"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</row>
    <row r="67" spans="4:22" ht="12.75" customHeight="1">
      <c r="D67" s="179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</row>
    <row r="68" spans="4:22" ht="12.75" customHeight="1">
      <c r="D68" s="179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</row>
    <row r="69" spans="4:22" ht="12.75" customHeight="1"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  <c r="P69" s="179"/>
      <c r="Q69" s="179"/>
      <c r="R69" s="179"/>
      <c r="S69" s="179"/>
      <c r="T69" s="179"/>
      <c r="U69" s="179"/>
      <c r="V69" s="179"/>
    </row>
  </sheetData>
  <mergeCells count="49">
    <mergeCell ref="AI1:AP1"/>
    <mergeCell ref="AC9:AC11"/>
    <mergeCell ref="W9:W11"/>
    <mergeCell ref="B14:B17"/>
    <mergeCell ref="C14:C17"/>
    <mergeCell ref="F9:F11"/>
    <mergeCell ref="F14:F17"/>
    <mergeCell ref="E9:E11"/>
    <mergeCell ref="W14:W17"/>
    <mergeCell ref="D65:V69"/>
    <mergeCell ref="A52:T52"/>
    <mergeCell ref="A51:V51"/>
    <mergeCell ref="A47:F47"/>
    <mergeCell ref="A1:A2"/>
    <mergeCell ref="B1:B2"/>
    <mergeCell ref="C1:C2"/>
    <mergeCell ref="D1:D2"/>
    <mergeCell ref="E1:E2"/>
    <mergeCell ref="K1:K2"/>
    <mergeCell ref="J1:J2"/>
    <mergeCell ref="H1:H2"/>
    <mergeCell ref="B9:B11"/>
    <mergeCell ref="C9:C11"/>
    <mergeCell ref="F4:F7"/>
    <mergeCell ref="F1:F2"/>
    <mergeCell ref="V1:V2"/>
    <mergeCell ref="W1:W2"/>
    <mergeCell ref="P1:P2"/>
    <mergeCell ref="O1:O2"/>
    <mergeCell ref="D58:V62"/>
    <mergeCell ref="W4:W7"/>
    <mergeCell ref="I1:I2"/>
    <mergeCell ref="G1:G2"/>
    <mergeCell ref="AD1:AG1"/>
    <mergeCell ref="B18:B24"/>
    <mergeCell ref="C18:C24"/>
    <mergeCell ref="E18:E24"/>
    <mergeCell ref="F18:F24"/>
    <mergeCell ref="AC19:AC24"/>
    <mergeCell ref="W18:W24"/>
    <mergeCell ref="Y1:AB1"/>
    <mergeCell ref="L1:L2"/>
    <mergeCell ref="Q1:Q2"/>
    <mergeCell ref="R1:R2"/>
    <mergeCell ref="S1:S2"/>
    <mergeCell ref="T1:T2"/>
    <mergeCell ref="M1:M2"/>
    <mergeCell ref="N1:N2"/>
    <mergeCell ref="U1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219γ1ε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2026-10-05T18:56:00Z</dcterms:modified>
</cp:coreProperties>
</file>