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 activeTab="1"/>
  </bookViews>
  <sheets>
    <sheet name="219-95" sheetId="1" r:id="rId1"/>
    <sheet name="219γ3" sheetId="11" r:id="rId2"/>
  </sheets>
  <calcPr calcId="125725"/>
</workbook>
</file>

<file path=xl/calcChain.xml><?xml version="1.0" encoding="utf-8"?>
<calcChain xmlns="http://schemas.openxmlformats.org/spreadsheetml/2006/main">
  <c r="E7" i="1"/>
  <c r="AJ16" i="11"/>
  <c r="X16"/>
  <c r="AJ15"/>
  <c r="X15"/>
  <c r="AJ14"/>
  <c r="X14"/>
  <c r="AJ13"/>
  <c r="X13"/>
  <c r="AJ12"/>
  <c r="X12"/>
  <c r="AJ11"/>
  <c r="AL11" s="1"/>
  <c r="AJ10"/>
  <c r="AJ9"/>
  <c r="AL9" s="1"/>
  <c r="AJ8"/>
  <c r="H8"/>
  <c r="AJ7"/>
  <c r="AL7" s="1"/>
  <c r="AM9" l="1"/>
</calcChain>
</file>

<file path=xl/sharedStrings.xml><?xml version="1.0" encoding="utf-8"?>
<sst xmlns="http://schemas.openxmlformats.org/spreadsheetml/2006/main" count="82" uniqueCount="52">
  <si>
    <t>αΑ</t>
  </si>
  <si>
    <t>αρ. συμβολ</t>
  </si>
  <si>
    <t>ημερο μηνία</t>
  </si>
  <si>
    <t>πράξη</t>
  </si>
  <si>
    <t>ποσό πράξης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</si>
  <si>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</si>
  <si>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</si>
  <si>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</si>
  <si>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</si>
  <si>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</si>
  <si>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</si>
  <si>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</si>
  <si>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</si>
  <si>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</si>
  <si>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</si>
  <si>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</si>
  <si>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</si>
  <si>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</si>
  <si>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πράξη βάσει ΑΓΑΠΕ</t>
  </si>
  <si>
    <t>πράξη βάσει ΤΑΝ</t>
  </si>
  <si>
    <t>ΔΕΝ</t>
  </si>
  <si>
    <t>έπρεπε να χρεώσει</t>
  </si>
  <si>
    <t>χρέωσε</t>
  </si>
  <si>
    <t>κ-15 βάσει  zηλ</t>
  </si>
  <si>
    <t>ποσό πράξης σε €</t>
  </si>
  <si>
    <t>ποσό πράξης βάσει ΤΑΝ</t>
  </si>
  <si>
    <t>θέση στο 219γ3</t>
  </si>
  <si>
    <t>ΤΟΓΚΑ</t>
  </si>
  <si>
    <t>κ-15 ελέγχου ΤΑΝ</t>
  </si>
  <si>
    <t>διαφυγώντς κ-15</t>
  </si>
  <si>
    <t>διαφυγόντα ταμεία -χαρτοσημα</t>
  </si>
  <si>
    <t>διαφυγών ΦΠΑ</t>
  </si>
  <si>
    <t>219-95</t>
  </si>
  <si>
    <t>παροχή υποθήκης για φόρους Δ.Ο.Υ. [= 158.818.980]</t>
  </si>
  <si>
    <t>υποθήκη</t>
  </si>
  <si>
    <t>219-95 = βελιοςΚωνσταντινος</t>
  </si>
  <si>
    <t>Θάσος</t>
  </si>
  <si>
    <t>τόκοι [= 8 τρίμηνα {23%</t>
  </si>
  <si>
    <t>υποθήκης ΕΞΑΛΕΙΨΗ  [ 1) οικόπεδο 2.442,48μ2 Ξανθη {σιδηρΓραμμη</t>
  </si>
  <si>
    <t>εξάλειψη υποθήκης</t>
  </si>
  <si>
    <t>τόκοι [= 268,87 εμπρόθεσμα πληρωθέντες]</t>
  </si>
  <si>
    <t>υποθήκης ΕΞΑΛΕΙΨΗ  [ 2) οικόπεδο 1.213μ2 {οδός Μιαούλη &amp; λεωφόρος Στρατού} {99.370.330δρχ</t>
  </si>
  <si>
    <t>τόκοι [= 45.713,01 εμπρόθεσμα πληρωθέντες]</t>
  </si>
  <si>
    <t>υποθήκης ΕΞΑΛΕΙΨΗ  [ 3) ισόγειο οικία 119μ2 , [στο ανωτέρω οικόπεδο</t>
  </si>
  <si>
    <t>τόκοι [= ??? εμπρόθεσμα πληρωθέντες]</t>
  </si>
  <si>
    <t>υποθήκης ΕΞΑΛΕΙΨΗ  [ 4) κατάστημα {202μ2 (από 2όροφη οικοδομή) {στο ανωτέρω οικόπεδο} {59.050.165δρχ</t>
  </si>
  <si>
    <t>τόκοι [= 76.926,43 εμπρόθεσμα πληρωθέντες]</t>
  </si>
  <si>
    <t>219γ3</t>
  </si>
  <si>
    <t>ΔΕΝ υπάρχουν ίχνη του</t>
  </si>
  <si>
    <t>1ο</t>
  </si>
  <si>
    <t>2ο</t>
  </si>
  <si>
    <t>3ο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</si>
</sst>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sz val="12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21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11" fillId="0" borderId="0" xfId="0" applyFont="1"/>
    <xf numFmtId="0" fontId="2" fillId="0" borderId="0" xfId="0" applyFont="1"/>
    <xf numFmtId="164" fontId="0" fillId="0" borderId="0" xfId="1" applyNumberFormat="1" applyFont="1"/>
    <xf numFmtId="0" fontId="0" fillId="0" borderId="0" xfId="0" applyFill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right" vertical="center"/>
    </xf>
    <xf numFmtId="164" fontId="2" fillId="0" borderId="0" xfId="1" applyNumberFormat="1" applyFont="1"/>
    <xf numFmtId="43" fontId="4" fillId="0" borderId="4" xfId="1" applyFont="1" applyFill="1" applyBorder="1" applyAlignment="1">
      <alignment horizontal="center"/>
    </xf>
    <xf numFmtId="43" fontId="4" fillId="0" borderId="4" xfId="1" applyFont="1" applyFill="1" applyBorder="1"/>
    <xf numFmtId="164" fontId="4" fillId="0" borderId="4" xfId="1" applyNumberFormat="1" applyFont="1" applyFill="1" applyBorder="1"/>
    <xf numFmtId="0" fontId="10" fillId="4" borderId="4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164" fontId="13" fillId="7" borderId="11" xfId="1" applyNumberFormat="1" applyFont="1" applyFill="1" applyBorder="1" applyAlignment="1">
      <alignment horizontal="center" vertical="center"/>
    </xf>
    <xf numFmtId="14" fontId="3" fillId="0" borderId="12" xfId="1" applyNumberFormat="1" applyFont="1" applyFill="1" applyBorder="1" applyAlignment="1">
      <alignment horizontal="center" vertical="center"/>
    </xf>
    <xf numFmtId="0" fontId="3" fillId="0" borderId="12" xfId="0" applyFont="1" applyFill="1" applyBorder="1"/>
    <xf numFmtId="0" fontId="4" fillId="0" borderId="3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43" fontId="4" fillId="0" borderId="16" xfId="1" applyFont="1" applyFill="1" applyBorder="1" applyAlignment="1">
      <alignment horizontal="center"/>
    </xf>
    <xf numFmtId="43" fontId="4" fillId="0" borderId="16" xfId="1" applyFont="1" applyFill="1" applyBorder="1"/>
    <xf numFmtId="43" fontId="4" fillId="10" borderId="16" xfId="1" applyFont="1" applyFill="1" applyBorder="1"/>
    <xf numFmtId="164" fontId="4" fillId="0" borderId="16" xfId="1" applyNumberFormat="1" applyFont="1" applyFill="1" applyBorder="1"/>
    <xf numFmtId="43" fontId="4" fillId="11" borderId="16" xfId="1" applyFont="1" applyFill="1" applyBorder="1"/>
    <xf numFmtId="164" fontId="4" fillId="0" borderId="16" xfId="1" applyNumberFormat="1" applyFont="1" applyBorder="1"/>
    <xf numFmtId="164" fontId="13" fillId="7" borderId="14" xfId="1" applyNumberFormat="1" applyFont="1" applyFill="1" applyBorder="1" applyAlignment="1">
      <alignment vertical="center"/>
    </xf>
    <xf numFmtId="14" fontId="3" fillId="0" borderId="4" xfId="1" applyNumberFormat="1" applyFont="1" applyFill="1" applyBorder="1" applyAlignment="1">
      <alignment vertical="center"/>
    </xf>
    <xf numFmtId="0" fontId="3" fillId="0" borderId="4" xfId="0" applyFont="1" applyFill="1" applyBorder="1"/>
    <xf numFmtId="0" fontId="4" fillId="0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horizontal="right" wrapText="1"/>
    </xf>
    <xf numFmtId="43" fontId="4" fillId="0" borderId="4" xfId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43" fontId="4" fillId="10" borderId="4" xfId="1" applyFont="1" applyFill="1" applyBorder="1"/>
    <xf numFmtId="0" fontId="4" fillId="2" borderId="19" xfId="0" applyFont="1" applyFill="1" applyBorder="1" applyAlignment="1">
      <alignment horizontal="center" wrapText="1"/>
    </xf>
    <xf numFmtId="43" fontId="4" fillId="11" borderId="4" xfId="1" applyFont="1" applyFill="1" applyBorder="1"/>
    <xf numFmtId="164" fontId="4" fillId="0" borderId="4" xfId="1" applyNumberFormat="1" applyFont="1" applyBorder="1"/>
    <xf numFmtId="164" fontId="13" fillId="9" borderId="11" xfId="1" applyNumberFormat="1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wrapText="1"/>
    </xf>
    <xf numFmtId="164" fontId="13" fillId="9" borderId="14" xfId="1" applyNumberFormat="1" applyFont="1" applyFill="1" applyBorder="1" applyAlignment="1">
      <alignment vertical="center"/>
    </xf>
    <xf numFmtId="43" fontId="4" fillId="8" borderId="4" xfId="1" applyFont="1" applyFill="1" applyBorder="1" applyAlignment="1">
      <alignment horizontal="right" wrapText="1"/>
    </xf>
    <xf numFmtId="43" fontId="4" fillId="0" borderId="3" xfId="1" applyFont="1" applyFill="1" applyBorder="1" applyAlignment="1">
      <alignment horizontal="center"/>
    </xf>
    <xf numFmtId="43" fontId="4" fillId="0" borderId="3" xfId="1" applyFont="1" applyFill="1" applyBorder="1"/>
    <xf numFmtId="43" fontId="4" fillId="10" borderId="3" xfId="1" applyFont="1" applyFill="1" applyBorder="1"/>
    <xf numFmtId="164" fontId="4" fillId="0" borderId="3" xfId="1" applyNumberFormat="1" applyFont="1" applyFill="1" applyBorder="1"/>
    <xf numFmtId="43" fontId="4" fillId="11" borderId="3" xfId="1" applyFont="1" applyFill="1" applyBorder="1"/>
    <xf numFmtId="164" fontId="4" fillId="0" borderId="3" xfId="1" applyNumberFormat="1" applyFont="1" applyBorder="1"/>
    <xf numFmtId="164" fontId="13" fillId="7" borderId="22" xfId="1" applyNumberFormat="1" applyFont="1" applyFill="1" applyBorder="1" applyAlignment="1">
      <alignment vertical="center"/>
    </xf>
    <xf numFmtId="14" fontId="3" fillId="0" borderId="19" xfId="1" applyNumberFormat="1" applyFont="1" applyFill="1" applyBorder="1" applyAlignment="1">
      <alignment vertical="center"/>
    </xf>
    <xf numFmtId="0" fontId="3" fillId="0" borderId="19" xfId="0" applyFont="1" applyFill="1" applyBorder="1"/>
    <xf numFmtId="0" fontId="4" fillId="0" borderId="19" xfId="0" applyFont="1" applyFill="1" applyBorder="1" applyAlignment="1">
      <alignment horizontal="center" wrapText="1"/>
    </xf>
    <xf numFmtId="43" fontId="4" fillId="8" borderId="19" xfId="1" applyFont="1" applyFill="1" applyBorder="1" applyAlignment="1">
      <alignment horizontal="right" wrapText="1"/>
    </xf>
    <xf numFmtId="43" fontId="4" fillId="0" borderId="19" xfId="1" applyFont="1" applyFill="1" applyBorder="1" applyAlignment="1">
      <alignment horizontal="right" wrapText="1"/>
    </xf>
    <xf numFmtId="43" fontId="4" fillId="0" borderId="19" xfId="1" applyFont="1" applyFill="1" applyBorder="1" applyAlignment="1">
      <alignment horizontal="center"/>
    </xf>
    <xf numFmtId="43" fontId="4" fillId="0" borderId="19" xfId="1" applyFont="1" applyFill="1" applyBorder="1"/>
    <xf numFmtId="43" fontId="4" fillId="10" borderId="19" xfId="1" applyFont="1" applyFill="1" applyBorder="1"/>
    <xf numFmtId="164" fontId="4" fillId="0" borderId="19" xfId="1" applyNumberFormat="1" applyFont="1" applyFill="1" applyBorder="1"/>
    <xf numFmtId="43" fontId="4" fillId="11" borderId="19" xfId="1" applyFont="1" applyFill="1" applyBorder="1"/>
    <xf numFmtId="164" fontId="4" fillId="0" borderId="19" xfId="1" applyNumberFormat="1" applyFont="1" applyBorder="1"/>
    <xf numFmtId="164" fontId="13" fillId="7" borderId="22" xfId="1" applyNumberFormat="1" applyFont="1" applyFill="1" applyBorder="1" applyAlignment="1">
      <alignment horizontal="center" vertical="center"/>
    </xf>
    <xf numFmtId="14" fontId="3" fillId="0" borderId="19" xfId="1" applyNumberFormat="1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wrapText="1"/>
    </xf>
    <xf numFmtId="43" fontId="4" fillId="0" borderId="6" xfId="1" applyFont="1" applyFill="1" applyBorder="1"/>
    <xf numFmtId="164" fontId="4" fillId="0" borderId="6" xfId="1" applyNumberFormat="1" applyFont="1" applyFill="1" applyBorder="1"/>
    <xf numFmtId="164" fontId="4" fillId="0" borderId="6" xfId="1" applyNumberFormat="1" applyFont="1" applyBorder="1"/>
    <xf numFmtId="164" fontId="14" fillId="3" borderId="0" xfId="1" applyNumberFormat="1" applyFont="1" applyFill="1" applyAlignment="1"/>
    <xf numFmtId="164" fontId="15" fillId="3" borderId="0" xfId="1" applyNumberFormat="1" applyFont="1" applyFill="1" applyAlignment="1"/>
    <xf numFmtId="14" fontId="0" fillId="0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6" fillId="3" borderId="2" xfId="1" applyNumberFormat="1" applyFont="1" applyFill="1" applyBorder="1" applyAlignment="1">
      <alignment horizontal="right" textRotation="7"/>
    </xf>
    <xf numFmtId="164" fontId="6" fillId="3" borderId="5" xfId="1" applyNumberFormat="1" applyFont="1" applyFill="1" applyBorder="1" applyAlignment="1">
      <alignment horizontal="right" textRotation="7"/>
    </xf>
    <xf numFmtId="14" fontId="5" fillId="0" borderId="13" xfId="1" applyNumberFormat="1" applyFont="1" applyBorder="1" applyAlignment="1">
      <alignment horizontal="center"/>
    </xf>
    <xf numFmtId="43" fontId="5" fillId="0" borderId="15" xfId="1" applyFont="1" applyBorder="1" applyAlignment="1">
      <alignment horizontal="center"/>
    </xf>
    <xf numFmtId="164" fontId="6" fillId="4" borderId="2" xfId="1" applyNumberFormat="1" applyFont="1" applyFill="1" applyBorder="1" applyAlignment="1">
      <alignment horizontal="center"/>
    </xf>
    <xf numFmtId="164" fontId="6" fillId="4" borderId="17" xfId="1" applyNumberFormat="1" applyFont="1" applyFill="1" applyBorder="1" applyAlignment="1">
      <alignment horizontal="center"/>
    </xf>
    <xf numFmtId="164" fontId="6" fillId="4" borderId="5" xfId="1" applyNumberFormat="1" applyFont="1" applyFill="1" applyBorder="1" applyAlignment="1">
      <alignment horizontal="center"/>
    </xf>
    <xf numFmtId="14" fontId="5" fillId="0" borderId="23" xfId="1" applyNumberFormat="1" applyFont="1" applyBorder="1" applyAlignment="1">
      <alignment horizontal="center"/>
    </xf>
    <xf numFmtId="164" fontId="6" fillId="3" borderId="2" xfId="1" applyNumberFormat="1" applyFont="1" applyFill="1" applyBorder="1" applyAlignment="1">
      <alignment horizontal="right" textRotation="61"/>
    </xf>
    <xf numFmtId="164" fontId="6" fillId="3" borderId="17" xfId="1" applyNumberFormat="1" applyFont="1" applyFill="1" applyBorder="1" applyAlignment="1">
      <alignment horizontal="right" textRotation="61"/>
    </xf>
    <xf numFmtId="164" fontId="6" fillId="3" borderId="5" xfId="1" applyNumberFormat="1" applyFont="1" applyFill="1" applyBorder="1" applyAlignment="1">
      <alignment horizontal="right" textRotation="61"/>
    </xf>
    <xf numFmtId="164" fontId="7" fillId="2" borderId="2" xfId="1" applyNumberFormat="1" applyFont="1" applyFill="1" applyBorder="1" applyAlignment="1">
      <alignment horizontal="center"/>
    </xf>
    <xf numFmtId="164" fontId="7" fillId="2" borderId="17" xfId="1" applyNumberFormat="1" applyFont="1" applyFill="1" applyBorder="1" applyAlignment="1">
      <alignment horizontal="center"/>
    </xf>
    <xf numFmtId="164" fontId="7" fillId="2" borderId="5" xfId="1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43" fontId="6" fillId="3" borderId="8" xfId="1" applyFont="1" applyFill="1" applyBorder="1" applyAlignment="1">
      <alignment horizontal="center"/>
    </xf>
    <xf numFmtId="43" fontId="6" fillId="3" borderId="7" xfId="1" applyFont="1" applyFill="1" applyBorder="1" applyAlignment="1">
      <alignment horizontal="center"/>
    </xf>
    <xf numFmtId="43" fontId="6" fillId="3" borderId="20" xfId="1" applyFont="1" applyFill="1" applyBorder="1" applyAlignment="1">
      <alignment horizontal="center"/>
    </xf>
    <xf numFmtId="43" fontId="6" fillId="3" borderId="21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14" fontId="0" fillId="0" borderId="0" xfId="1" applyNumberFormat="1" applyFont="1" applyFill="1" applyBorder="1" applyAlignment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10"/>
  <sheetViews>
    <sheetView workbookViewId="0">
      <selection activeCell="D4" sqref="D4:D6"/>
    </sheetView>
  </sheetViews>
  <sheetFormatPr defaultRowHeight="15"/>
  <cols>
    <col min="3" max="3" width="10.44140625" bestFit="1" customWidth="1"/>
    <col min="4" max="4" width="9.88671875" style="20" bestFit="1" customWidth="1"/>
    <col min="5" max="5" width="10.44140625" bestFit="1" customWidth="1"/>
    <col min="7" max="7" width="26.6640625" customWidth="1"/>
  </cols>
  <sheetData>
    <row r="3" spans="2:14" ht="15.75">
      <c r="C3" s="19" t="s">
        <v>15</v>
      </c>
      <c r="D3" s="29"/>
      <c r="E3" s="19" t="s">
        <v>16</v>
      </c>
      <c r="F3" s="19" t="s">
        <v>17</v>
      </c>
    </row>
    <row r="4" spans="2:14" ht="15.75" customHeight="1">
      <c r="B4" s="93" t="s">
        <v>47</v>
      </c>
      <c r="C4" s="23" t="s">
        <v>49</v>
      </c>
      <c r="D4" s="120">
        <v>36159</v>
      </c>
      <c r="E4" s="91">
        <v>5161</v>
      </c>
      <c r="F4" s="92">
        <v>45847</v>
      </c>
    </row>
    <row r="5" spans="2:14" s="21" customFormat="1" ht="15.75">
      <c r="B5" s="93"/>
      <c r="C5" s="22" t="s">
        <v>50</v>
      </c>
      <c r="D5" s="120">
        <v>37294</v>
      </c>
      <c r="E5" s="91">
        <v>4274</v>
      </c>
      <c r="F5" s="92">
        <v>45848</v>
      </c>
      <c r="N5"/>
    </row>
    <row r="6" spans="2:14" s="21" customFormat="1" ht="15.75">
      <c r="B6" s="93"/>
      <c r="C6" s="23" t="s">
        <v>51</v>
      </c>
      <c r="D6" s="120">
        <v>37958</v>
      </c>
      <c r="E6" s="91">
        <v>843221</v>
      </c>
      <c r="F6" s="92">
        <v>45851</v>
      </c>
    </row>
    <row r="7" spans="2:14" ht="20.25">
      <c r="C7" s="20"/>
      <c r="E7" s="90">
        <f>SUM(E4:E6)</f>
        <v>852656</v>
      </c>
    </row>
    <row r="10" spans="2:14">
      <c r="D10" s="20" t="s">
        <v>48</v>
      </c>
    </row>
  </sheetData>
  <mergeCells count="1">
    <mergeCell ref="B4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7"/>
  <sheetViews>
    <sheetView tabSelected="1" workbookViewId="0">
      <pane ySplit="1" topLeftCell="A2" activePane="bottomLeft" state="frozen"/>
      <selection pane="bottomLeft" activeCell="D20" sqref="D20"/>
    </sheetView>
  </sheetViews>
  <sheetFormatPr defaultRowHeight="15"/>
  <cols>
    <col min="1" max="1" width="5.21875" bestFit="1" customWidth="1"/>
    <col min="2" max="2" width="7" customWidth="1"/>
    <col min="3" max="3" width="7.88671875" bestFit="1" customWidth="1"/>
    <col min="4" max="4" width="73.21875" bestFit="1" customWidth="1"/>
    <col min="5" max="5" width="37.5546875" customWidth="1"/>
    <col min="6" max="6" width="17.6640625" customWidth="1"/>
    <col min="7" max="7" width="12.44140625" customWidth="1"/>
    <col min="8" max="12" width="10.21875" customWidth="1"/>
    <col min="13" max="13" width="19.44140625" bestFit="1" customWidth="1"/>
    <col min="14" max="14" width="9.44140625" bestFit="1" customWidth="1"/>
    <col min="15" max="15" width="11.33203125" customWidth="1"/>
    <col min="16" max="17" width="10" bestFit="1" customWidth="1"/>
    <col min="18" max="18" width="11.5546875" customWidth="1"/>
    <col min="19" max="19" width="9.21875" bestFit="1" customWidth="1"/>
    <col min="20" max="21" width="9.21875" customWidth="1"/>
    <col min="22" max="22" width="11.77734375" bestFit="1" customWidth="1"/>
    <col min="23" max="24" width="9.77734375" customWidth="1"/>
    <col min="25" max="25" width="9.21875" bestFit="1" customWidth="1"/>
    <col min="26" max="26" width="8.33203125" customWidth="1"/>
    <col min="27" max="27" width="8.44140625" bestFit="1" customWidth="1"/>
    <col min="28" max="31" width="8.44140625" customWidth="1"/>
    <col min="32" max="33" width="8.5546875" customWidth="1"/>
    <col min="34" max="34" width="9.21875" customWidth="1"/>
    <col min="35" max="35" width="9.21875" bestFit="1" customWidth="1"/>
    <col min="36" max="36" width="11.33203125" customWidth="1"/>
    <col min="37" max="37" width="9.21875" customWidth="1"/>
    <col min="38" max="38" width="10" customWidth="1"/>
    <col min="39" max="39" width="13.5546875" customWidth="1"/>
    <col min="40" max="40" width="44.6640625" bestFit="1" customWidth="1"/>
    <col min="41" max="41" width="102.5546875" bestFit="1" customWidth="1"/>
    <col min="42" max="42" width="113" bestFit="1" customWidth="1"/>
  </cols>
  <sheetData>
    <row r="1" spans="1:39" s="18" customFormat="1" ht="39.75" thickBot="1">
      <c r="A1" s="10" t="s">
        <v>0</v>
      </c>
      <c r="B1" s="10" t="s">
        <v>1</v>
      </c>
      <c r="C1" s="11" t="s">
        <v>2</v>
      </c>
      <c r="D1" s="13" t="s">
        <v>3</v>
      </c>
      <c r="E1" s="13" t="s">
        <v>18</v>
      </c>
      <c r="F1" s="13" t="s">
        <v>19</v>
      </c>
      <c r="G1" s="13" t="s">
        <v>4</v>
      </c>
      <c r="H1" s="10" t="s">
        <v>24</v>
      </c>
      <c r="I1" s="10" t="s">
        <v>5</v>
      </c>
      <c r="J1" s="10" t="s">
        <v>24</v>
      </c>
      <c r="K1" s="10" t="s">
        <v>25</v>
      </c>
      <c r="L1" s="10" t="s">
        <v>24</v>
      </c>
      <c r="M1" s="13" t="s">
        <v>6</v>
      </c>
      <c r="N1" s="13" t="s">
        <v>7</v>
      </c>
      <c r="O1" s="12" t="s">
        <v>26</v>
      </c>
      <c r="P1" s="16" t="s">
        <v>21</v>
      </c>
      <c r="Q1" s="33" t="s">
        <v>22</v>
      </c>
      <c r="R1" s="14" t="s">
        <v>27</v>
      </c>
      <c r="S1" s="34" t="s">
        <v>8</v>
      </c>
      <c r="T1" s="14" t="s">
        <v>9</v>
      </c>
      <c r="U1" s="34" t="s">
        <v>8</v>
      </c>
      <c r="V1" s="35" t="s">
        <v>28</v>
      </c>
      <c r="W1" s="17" t="s">
        <v>23</v>
      </c>
      <c r="X1" s="24" t="s">
        <v>29</v>
      </c>
      <c r="Y1" s="34" t="s">
        <v>8</v>
      </c>
      <c r="Z1" s="15" t="s">
        <v>30</v>
      </c>
      <c r="AA1" s="34" t="s">
        <v>8</v>
      </c>
      <c r="AB1" s="15" t="s">
        <v>31</v>
      </c>
      <c r="AC1" s="34" t="s">
        <v>8</v>
      </c>
      <c r="AD1" s="15" t="s">
        <v>10</v>
      </c>
      <c r="AE1" s="34" t="s">
        <v>8</v>
      </c>
      <c r="AF1" s="16" t="s">
        <v>11</v>
      </c>
      <c r="AG1" s="36" t="s">
        <v>8</v>
      </c>
      <c r="AH1" s="17" t="s">
        <v>12</v>
      </c>
      <c r="AI1" s="34" t="s">
        <v>8</v>
      </c>
      <c r="AJ1" s="13" t="s">
        <v>13</v>
      </c>
      <c r="AK1" s="37" t="s">
        <v>14</v>
      </c>
      <c r="AL1" s="13" t="s">
        <v>13</v>
      </c>
      <c r="AM1" s="13" t="s">
        <v>13</v>
      </c>
    </row>
    <row r="6" spans="1:39" s="8" customFormat="1" ht="13.5" thickBot="1">
      <c r="A6" s="1"/>
      <c r="B6" s="25"/>
      <c r="C6" s="26"/>
      <c r="D6" s="27"/>
      <c r="E6" s="27"/>
      <c r="F6" s="27"/>
      <c r="G6" s="28"/>
      <c r="H6" s="28"/>
      <c r="I6" s="28"/>
      <c r="J6" s="28"/>
      <c r="K6" s="28"/>
      <c r="L6" s="28"/>
      <c r="M6" s="38"/>
      <c r="N6" s="38"/>
      <c r="O6" s="27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9" s="8" customFormat="1" ht="15" customHeight="1">
      <c r="A7" s="105" t="s">
        <v>32</v>
      </c>
      <c r="B7" s="39" t="s">
        <v>49</v>
      </c>
      <c r="C7" s="40">
        <v>36159</v>
      </c>
      <c r="D7" s="41" t="s">
        <v>33</v>
      </c>
      <c r="E7" s="41" t="s">
        <v>33</v>
      </c>
      <c r="F7" s="42" t="s">
        <v>34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108" t="s">
        <v>35</v>
      </c>
      <c r="N7" s="108" t="s">
        <v>36</v>
      </c>
      <c r="O7" s="111" t="s">
        <v>32</v>
      </c>
      <c r="P7" s="44">
        <v>132.35509904622157</v>
      </c>
      <c r="Q7" s="45">
        <v>24.792369772560527</v>
      </c>
      <c r="R7" s="46"/>
      <c r="S7" s="46"/>
      <c r="T7" s="45">
        <v>107.56272927366105</v>
      </c>
      <c r="U7" s="47">
        <v>2580</v>
      </c>
      <c r="V7" s="42"/>
      <c r="W7" s="45"/>
      <c r="X7" s="45"/>
      <c r="Y7" s="47"/>
      <c r="Z7" s="45">
        <v>9.173881144534116</v>
      </c>
      <c r="AA7" s="47">
        <v>220</v>
      </c>
      <c r="AB7" s="48"/>
      <c r="AC7" s="48"/>
      <c r="AD7" s="45">
        <v>31.256346294937639</v>
      </c>
      <c r="AE7" s="47">
        <v>750</v>
      </c>
      <c r="AF7" s="114" t="s">
        <v>9</v>
      </c>
      <c r="AG7" s="115"/>
      <c r="AH7" s="45">
        <v>215.1254585473221</v>
      </c>
      <c r="AI7" s="47">
        <v>5161</v>
      </c>
      <c r="AJ7" s="49">
        <f t="shared" ref="AJ7:AJ16" si="0">AI7</f>
        <v>5161</v>
      </c>
      <c r="AK7" s="96">
        <v>45847</v>
      </c>
      <c r="AL7" s="94">
        <f>AJ7+AJ8</f>
        <v>153371</v>
      </c>
    </row>
    <row r="8" spans="1:39" s="8" customFormat="1" ht="15.75" customHeight="1" thickBot="1">
      <c r="A8" s="106"/>
      <c r="B8" s="50"/>
      <c r="C8" s="51"/>
      <c r="D8" s="52" t="s">
        <v>37</v>
      </c>
      <c r="E8" s="53"/>
      <c r="F8" s="54" t="s">
        <v>20</v>
      </c>
      <c r="G8" s="55">
        <v>41894503.740000002</v>
      </c>
      <c r="H8" s="56">
        <f>G8/340.75</f>
        <v>122947.92000000001</v>
      </c>
      <c r="I8" s="57"/>
      <c r="J8" s="56"/>
      <c r="K8" s="57"/>
      <c r="L8" s="56"/>
      <c r="M8" s="109"/>
      <c r="N8" s="109"/>
      <c r="O8" s="112"/>
      <c r="P8" s="30">
        <v>3088.8410858400589</v>
      </c>
      <c r="Q8" s="31"/>
      <c r="R8" s="58"/>
      <c r="S8" s="58"/>
      <c r="T8" s="31">
        <v>3088.8410858400589</v>
      </c>
      <c r="U8" s="32">
        <v>74105</v>
      </c>
      <c r="V8" s="59" t="s">
        <v>20</v>
      </c>
      <c r="W8" s="31">
        <v>1598.3229699192957</v>
      </c>
      <c r="X8" s="31">
        <v>1598.3229699192957</v>
      </c>
      <c r="Y8" s="32">
        <v>38346</v>
      </c>
      <c r="Z8" s="31">
        <v>222.57991841526049</v>
      </c>
      <c r="AA8" s="32">
        <v>5340</v>
      </c>
      <c r="AB8" s="60"/>
      <c r="AC8" s="60"/>
      <c r="AD8" s="31">
        <v>447.1554347762289</v>
      </c>
      <c r="AE8" s="32">
        <v>10728</v>
      </c>
      <c r="AF8" s="116"/>
      <c r="AG8" s="117"/>
      <c r="AH8" s="31">
        <v>6177.6821716801178</v>
      </c>
      <c r="AI8" s="32">
        <v>148210</v>
      </c>
      <c r="AJ8" s="61">
        <f t="shared" si="0"/>
        <v>148210</v>
      </c>
      <c r="AK8" s="97"/>
      <c r="AL8" s="95"/>
    </row>
    <row r="9" spans="1:39" s="8" customFormat="1" ht="15" customHeight="1">
      <c r="A9" s="106"/>
      <c r="B9" s="62" t="s">
        <v>50</v>
      </c>
      <c r="C9" s="40">
        <v>37294</v>
      </c>
      <c r="D9" s="41" t="s">
        <v>38</v>
      </c>
      <c r="E9" s="41" t="s">
        <v>39</v>
      </c>
      <c r="F9" s="42" t="s">
        <v>34</v>
      </c>
      <c r="G9" s="63"/>
      <c r="H9" s="43">
        <v>0</v>
      </c>
      <c r="I9" s="63"/>
      <c r="J9" s="43">
        <v>0</v>
      </c>
      <c r="K9" s="63"/>
      <c r="L9" s="43">
        <v>0</v>
      </c>
      <c r="M9" s="109"/>
      <c r="N9" s="109"/>
      <c r="O9" s="112"/>
      <c r="P9" s="44">
        <v>81.34</v>
      </c>
      <c r="Q9" s="45">
        <v>21.12</v>
      </c>
      <c r="R9" s="46"/>
      <c r="S9" s="46"/>
      <c r="T9" s="45">
        <v>60.22</v>
      </c>
      <c r="U9" s="47">
        <v>868</v>
      </c>
      <c r="V9" s="42"/>
      <c r="W9" s="45"/>
      <c r="X9" s="45"/>
      <c r="Y9" s="47"/>
      <c r="Z9" s="45">
        <v>9.5</v>
      </c>
      <c r="AA9" s="47">
        <v>137</v>
      </c>
      <c r="AB9" s="48"/>
      <c r="AC9" s="48"/>
      <c r="AD9" s="45">
        <v>22.304319999999997</v>
      </c>
      <c r="AE9" s="47">
        <v>322</v>
      </c>
      <c r="AF9" s="116"/>
      <c r="AG9" s="117"/>
      <c r="AH9" s="45">
        <v>120.44</v>
      </c>
      <c r="AI9" s="47">
        <v>1737</v>
      </c>
      <c r="AJ9" s="49">
        <f t="shared" si="0"/>
        <v>1737</v>
      </c>
      <c r="AK9" s="96">
        <v>45848</v>
      </c>
      <c r="AL9" s="94">
        <f>AJ9+AJ10</f>
        <v>4274</v>
      </c>
      <c r="AM9" s="98">
        <f>AJ7+AL9+AL11</f>
        <v>852655.78050040989</v>
      </c>
    </row>
    <row r="10" spans="1:39" s="8" customFormat="1" ht="15.75" customHeight="1" thickBot="1">
      <c r="A10" s="106"/>
      <c r="B10" s="64"/>
      <c r="C10" s="51"/>
      <c r="D10" s="52" t="s">
        <v>40</v>
      </c>
      <c r="E10" s="53"/>
      <c r="F10" s="54" t="s">
        <v>20</v>
      </c>
      <c r="G10" s="65"/>
      <c r="H10" s="56">
        <v>2345.46</v>
      </c>
      <c r="I10" s="65"/>
      <c r="J10" s="56"/>
      <c r="K10" s="65"/>
      <c r="L10" s="56"/>
      <c r="M10" s="109"/>
      <c r="N10" s="109"/>
      <c r="O10" s="112"/>
      <c r="P10" s="30">
        <v>87.959780000000009</v>
      </c>
      <c r="Q10" s="31">
        <v>0</v>
      </c>
      <c r="R10" s="58"/>
      <c r="S10" s="58"/>
      <c r="T10" s="31">
        <v>87.959780000000009</v>
      </c>
      <c r="U10" s="32">
        <v>1268</v>
      </c>
      <c r="V10" s="59" t="s">
        <v>20</v>
      </c>
      <c r="W10" s="31">
        <v>30.49</v>
      </c>
      <c r="X10" s="31">
        <v>30.49</v>
      </c>
      <c r="Y10" s="32">
        <v>440</v>
      </c>
      <c r="Z10" s="31">
        <v>6.1091199999999999</v>
      </c>
      <c r="AA10" s="32">
        <v>88</v>
      </c>
      <c r="AB10" s="60"/>
      <c r="AC10" s="60"/>
      <c r="AD10" s="31">
        <v>22.99</v>
      </c>
      <c r="AE10" s="32">
        <v>332</v>
      </c>
      <c r="AF10" s="116"/>
      <c r="AG10" s="117"/>
      <c r="AH10" s="31">
        <v>175.91956000000002</v>
      </c>
      <c r="AI10" s="32">
        <v>2537</v>
      </c>
      <c r="AJ10" s="61">
        <f t="shared" si="0"/>
        <v>2537</v>
      </c>
      <c r="AK10" s="97"/>
      <c r="AL10" s="95"/>
      <c r="AM10" s="99"/>
    </row>
    <row r="11" spans="1:39" s="8" customFormat="1" ht="15" customHeight="1">
      <c r="A11" s="106"/>
      <c r="B11" s="39" t="s">
        <v>51</v>
      </c>
      <c r="C11" s="40">
        <v>37958</v>
      </c>
      <c r="D11" s="41" t="s">
        <v>41</v>
      </c>
      <c r="E11" s="41" t="s">
        <v>39</v>
      </c>
      <c r="F11" s="42" t="s">
        <v>34</v>
      </c>
      <c r="G11" s="63"/>
      <c r="H11" s="43">
        <v>0</v>
      </c>
      <c r="I11" s="63"/>
      <c r="J11" s="43">
        <v>0</v>
      </c>
      <c r="K11" s="63"/>
      <c r="L11" s="43">
        <v>0</v>
      </c>
      <c r="M11" s="109"/>
      <c r="N11" s="109"/>
      <c r="O11" s="112"/>
      <c r="P11" s="66">
        <v>75.460000000000008</v>
      </c>
      <c r="Q11" s="67">
        <v>33.46</v>
      </c>
      <c r="R11" s="68"/>
      <c r="S11" s="68"/>
      <c r="T11" s="67">
        <v>42.000000000000007</v>
      </c>
      <c r="U11" s="69">
        <v>499.00400203843719</v>
      </c>
      <c r="V11" s="42"/>
      <c r="W11" s="67">
        <v>0</v>
      </c>
      <c r="X11" s="67"/>
      <c r="Y11" s="69"/>
      <c r="Z11" s="67">
        <v>11.5198</v>
      </c>
      <c r="AA11" s="69">
        <v>136.86729292100932</v>
      </c>
      <c r="AB11" s="70"/>
      <c r="AC11" s="70"/>
      <c r="AD11" s="67">
        <v>13.432</v>
      </c>
      <c r="AE11" s="69">
        <v>159.58623227095933</v>
      </c>
      <c r="AF11" s="116"/>
      <c r="AG11" s="117"/>
      <c r="AH11" s="67">
        <v>84.000000000000014</v>
      </c>
      <c r="AI11" s="69">
        <v>998.00800407687439</v>
      </c>
      <c r="AJ11" s="71">
        <f t="shared" si="0"/>
        <v>998.00800407687439</v>
      </c>
      <c r="AK11" s="96">
        <v>45851</v>
      </c>
      <c r="AL11" s="102">
        <f>AJ11+AJ12+AJ13+AJ14+AJ15+AJ16</f>
        <v>843220.78050040989</v>
      </c>
      <c r="AM11" s="99"/>
    </row>
    <row r="12" spans="1:39" s="8" customFormat="1" ht="15" customHeight="1">
      <c r="A12" s="106"/>
      <c r="B12" s="72"/>
      <c r="C12" s="73"/>
      <c r="D12" s="74" t="s">
        <v>42</v>
      </c>
      <c r="E12" s="75"/>
      <c r="F12" s="59" t="s">
        <v>20</v>
      </c>
      <c r="G12" s="76"/>
      <c r="H12" s="77">
        <v>526651.71</v>
      </c>
      <c r="I12" s="76"/>
      <c r="J12" s="75">
        <v>0</v>
      </c>
      <c r="K12" s="76"/>
      <c r="L12" s="75">
        <v>0</v>
      </c>
      <c r="M12" s="109"/>
      <c r="N12" s="109"/>
      <c r="O12" s="112"/>
      <c r="P12" s="78">
        <v>13191.558709999999</v>
      </c>
      <c r="Q12" s="79">
        <v>0</v>
      </c>
      <c r="R12" s="80"/>
      <c r="S12" s="80"/>
      <c r="T12" s="79">
        <v>13191.558709999999</v>
      </c>
      <c r="U12" s="81">
        <v>156729.53784321444</v>
      </c>
      <c r="V12" s="59" t="s">
        <v>20</v>
      </c>
      <c r="W12" s="79">
        <v>6846.4722300000003</v>
      </c>
      <c r="X12" s="79">
        <f>W12</f>
        <v>6846.4722300000003</v>
      </c>
      <c r="Y12" s="81">
        <v>81343.262919405272</v>
      </c>
      <c r="Z12" s="79">
        <v>949.29677199999981</v>
      </c>
      <c r="AA12" s="81">
        <v>11278.640198813579</v>
      </c>
      <c r="AB12" s="82"/>
      <c r="AC12" s="82"/>
      <c r="AD12" s="79">
        <v>2538.034592</v>
      </c>
      <c r="AE12" s="81">
        <v>30154.509969523624</v>
      </c>
      <c r="AF12" s="116"/>
      <c r="AG12" s="117"/>
      <c r="AH12" s="79">
        <v>26383.117419999999</v>
      </c>
      <c r="AI12" s="81">
        <v>313459.07568642887</v>
      </c>
      <c r="AJ12" s="83">
        <f t="shared" si="0"/>
        <v>313459.07568642887</v>
      </c>
      <c r="AK12" s="101"/>
      <c r="AL12" s="103"/>
      <c r="AM12" s="99"/>
    </row>
    <row r="13" spans="1:39" s="8" customFormat="1" ht="15" customHeight="1">
      <c r="A13" s="106"/>
      <c r="B13" s="84"/>
      <c r="C13" s="85"/>
      <c r="D13" s="74" t="s">
        <v>43</v>
      </c>
      <c r="E13" s="74"/>
      <c r="F13" s="59" t="s">
        <v>20</v>
      </c>
      <c r="G13" s="86"/>
      <c r="H13" s="75">
        <v>0</v>
      </c>
      <c r="I13" s="86"/>
      <c r="J13" s="75">
        <v>0</v>
      </c>
      <c r="K13" s="86"/>
      <c r="L13" s="75">
        <v>0</v>
      </c>
      <c r="M13" s="109"/>
      <c r="N13" s="109"/>
      <c r="O13" s="112"/>
      <c r="P13" s="78">
        <v>23.58</v>
      </c>
      <c r="Q13" s="79">
        <v>0</v>
      </c>
      <c r="R13" s="80"/>
      <c r="S13" s="80"/>
      <c r="T13" s="79">
        <v>23.58</v>
      </c>
      <c r="U13" s="81">
        <v>280.15510400158007</v>
      </c>
      <c r="V13" s="75"/>
      <c r="W13" s="79">
        <v>0</v>
      </c>
      <c r="X13" s="79">
        <f t="shared" ref="X13:X16" si="1">W13</f>
        <v>0</v>
      </c>
      <c r="Y13" s="81"/>
      <c r="Z13" s="79">
        <v>0.96800000000000008</v>
      </c>
      <c r="AA13" s="81">
        <v>11.50085414221922</v>
      </c>
      <c r="AB13" s="82"/>
      <c r="AC13" s="82"/>
      <c r="AD13" s="79">
        <v>9.4320000000000004</v>
      </c>
      <c r="AE13" s="81">
        <v>112.06204160063207</v>
      </c>
      <c r="AF13" s="116"/>
      <c r="AG13" s="117"/>
      <c r="AH13" s="79">
        <v>47.16</v>
      </c>
      <c r="AI13" s="81">
        <v>560.31020800316014</v>
      </c>
      <c r="AJ13" s="83">
        <f t="shared" si="0"/>
        <v>560.31020800316014</v>
      </c>
      <c r="AK13" s="101"/>
      <c r="AL13" s="103"/>
      <c r="AM13" s="99"/>
    </row>
    <row r="14" spans="1:39" s="8" customFormat="1" ht="15" customHeight="1">
      <c r="A14" s="106"/>
      <c r="B14" s="72"/>
      <c r="C14" s="73"/>
      <c r="D14" s="74" t="s">
        <v>44</v>
      </c>
      <c r="E14" s="75"/>
      <c r="F14" s="59" t="s">
        <v>20</v>
      </c>
      <c r="G14" s="76"/>
      <c r="H14" s="75">
        <v>0</v>
      </c>
      <c r="I14" s="76"/>
      <c r="J14" s="75">
        <v>0</v>
      </c>
      <c r="K14" s="76"/>
      <c r="L14" s="75">
        <v>0</v>
      </c>
      <c r="M14" s="109"/>
      <c r="N14" s="109"/>
      <c r="O14" s="112"/>
      <c r="P14" s="78">
        <v>23.58</v>
      </c>
      <c r="Q14" s="79">
        <v>0</v>
      </c>
      <c r="R14" s="80"/>
      <c r="S14" s="80"/>
      <c r="T14" s="79">
        <v>23.58</v>
      </c>
      <c r="U14" s="81">
        <v>280.15510400158007</v>
      </c>
      <c r="V14" s="75"/>
      <c r="W14" s="79">
        <v>0</v>
      </c>
      <c r="X14" s="79">
        <f t="shared" si="1"/>
        <v>0</v>
      </c>
      <c r="Y14" s="81"/>
      <c r="Z14" s="79">
        <v>0.96800000000000008</v>
      </c>
      <c r="AA14" s="81">
        <v>11.50085414221922</v>
      </c>
      <c r="AB14" s="82"/>
      <c r="AC14" s="82"/>
      <c r="AD14" s="79">
        <v>9.4320000000000004</v>
      </c>
      <c r="AE14" s="81">
        <v>112.06204160063207</v>
      </c>
      <c r="AF14" s="116"/>
      <c r="AG14" s="117"/>
      <c r="AH14" s="79">
        <v>47.16</v>
      </c>
      <c r="AI14" s="81">
        <v>560.31020800316014</v>
      </c>
      <c r="AJ14" s="83">
        <f t="shared" si="0"/>
        <v>560.31020800316014</v>
      </c>
      <c r="AK14" s="101"/>
      <c r="AL14" s="103"/>
      <c r="AM14" s="99"/>
    </row>
    <row r="15" spans="1:39" s="8" customFormat="1" ht="15" customHeight="1">
      <c r="A15" s="106"/>
      <c r="B15" s="39"/>
      <c r="C15" s="40"/>
      <c r="D15" s="41" t="s">
        <v>45</v>
      </c>
      <c r="E15" s="41"/>
      <c r="F15" s="59" t="s">
        <v>20</v>
      </c>
      <c r="G15" s="63"/>
      <c r="H15" s="43">
        <v>0</v>
      </c>
      <c r="I15" s="63"/>
      <c r="J15" s="43">
        <v>0</v>
      </c>
      <c r="K15" s="63"/>
      <c r="L15" s="43">
        <v>0</v>
      </c>
      <c r="M15" s="109"/>
      <c r="N15" s="109"/>
      <c r="O15" s="112"/>
      <c r="P15" s="78">
        <v>23.58</v>
      </c>
      <c r="Q15" s="79">
        <v>0</v>
      </c>
      <c r="R15" s="80"/>
      <c r="S15" s="80"/>
      <c r="T15" s="79">
        <v>23.58</v>
      </c>
      <c r="U15" s="81">
        <v>280.15510400158007</v>
      </c>
      <c r="V15" s="75"/>
      <c r="W15" s="79">
        <v>0</v>
      </c>
      <c r="X15" s="79">
        <f t="shared" si="1"/>
        <v>0</v>
      </c>
      <c r="Y15" s="81"/>
      <c r="Z15" s="79">
        <v>0.96800000000000008</v>
      </c>
      <c r="AA15" s="81">
        <v>11.50085414221922</v>
      </c>
      <c r="AB15" s="82"/>
      <c r="AC15" s="82"/>
      <c r="AD15" s="79">
        <v>9.4320000000000004</v>
      </c>
      <c r="AE15" s="81">
        <v>112.06204160063207</v>
      </c>
      <c r="AF15" s="116"/>
      <c r="AG15" s="117"/>
      <c r="AH15" s="79">
        <v>47.16</v>
      </c>
      <c r="AI15" s="81">
        <v>560.31020800316014</v>
      </c>
      <c r="AJ15" s="83">
        <f t="shared" si="0"/>
        <v>560.31020800316014</v>
      </c>
      <c r="AK15" s="101"/>
      <c r="AL15" s="103"/>
      <c r="AM15" s="99"/>
    </row>
    <row r="16" spans="1:39" s="8" customFormat="1" ht="15.75" customHeight="1" thickBot="1">
      <c r="A16" s="107"/>
      <c r="B16" s="50"/>
      <c r="C16" s="51"/>
      <c r="D16" s="52" t="s">
        <v>46</v>
      </c>
      <c r="E16" s="53"/>
      <c r="F16" s="54" t="s">
        <v>20</v>
      </c>
      <c r="G16" s="65"/>
      <c r="H16" s="56">
        <v>886255.84</v>
      </c>
      <c r="I16" s="65"/>
      <c r="J16" s="53">
        <v>0</v>
      </c>
      <c r="K16" s="65"/>
      <c r="L16" s="53">
        <v>0</v>
      </c>
      <c r="M16" s="110"/>
      <c r="N16" s="110"/>
      <c r="O16" s="113"/>
      <c r="P16" s="30">
        <v>22181.661960000001</v>
      </c>
      <c r="Q16" s="31">
        <v>0</v>
      </c>
      <c r="R16" s="58"/>
      <c r="S16" s="58"/>
      <c r="T16" s="31">
        <v>22181.661960000001</v>
      </c>
      <c r="U16" s="32">
        <v>263541.38309294736</v>
      </c>
      <c r="V16" s="54" t="s">
        <v>20</v>
      </c>
      <c r="W16" s="31">
        <v>11521.325920000001</v>
      </c>
      <c r="X16" s="31">
        <f t="shared" si="1"/>
        <v>11521.325920000001</v>
      </c>
      <c r="Y16" s="32">
        <v>136885.47092394065</v>
      </c>
      <c r="Z16" s="31">
        <v>1596.5842059999998</v>
      </c>
      <c r="AA16" s="32">
        <v>18969.0930567943</v>
      </c>
      <c r="AB16" s="60"/>
      <c r="AC16" s="60"/>
      <c r="AD16" s="31">
        <v>4264.1344159999999</v>
      </c>
      <c r="AE16" s="32">
        <v>50662.384257472317</v>
      </c>
      <c r="AF16" s="118"/>
      <c r="AG16" s="119"/>
      <c r="AH16" s="87">
        <v>44363.323920000003</v>
      </c>
      <c r="AI16" s="88">
        <v>527082.76618589472</v>
      </c>
      <c r="AJ16" s="89">
        <f t="shared" si="0"/>
        <v>527082.76618589472</v>
      </c>
      <c r="AK16" s="97"/>
      <c r="AL16" s="104"/>
      <c r="AM16" s="100"/>
    </row>
    <row r="17" spans="1:37" s="8" customFormat="1" ht="12.75">
      <c r="A17" s="1"/>
      <c r="B17" s="1"/>
      <c r="C17" s="2"/>
      <c r="D17" s="9"/>
      <c r="E17" s="9"/>
      <c r="F17" s="9"/>
      <c r="G17" s="3"/>
      <c r="H17" s="3"/>
      <c r="I17" s="3"/>
      <c r="J17" s="3"/>
      <c r="K17" s="3"/>
      <c r="L17" s="3"/>
      <c r="M17" s="4"/>
      <c r="N17" s="4"/>
      <c r="O17" s="9"/>
      <c r="P17" s="6"/>
      <c r="Q17" s="7"/>
      <c r="R17" s="6"/>
      <c r="S17" s="6"/>
      <c r="T17" s="6"/>
      <c r="U17" s="6"/>
      <c r="V17" s="6"/>
      <c r="W17" s="6"/>
      <c r="X17" s="6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</sheetData>
  <mergeCells count="12">
    <mergeCell ref="A7:A16"/>
    <mergeCell ref="M7:M16"/>
    <mergeCell ref="N7:N16"/>
    <mergeCell ref="O7:O16"/>
    <mergeCell ref="AF7:AG16"/>
    <mergeCell ref="AL7:AL8"/>
    <mergeCell ref="AK9:AK10"/>
    <mergeCell ref="AL9:AL10"/>
    <mergeCell ref="AM9:AM16"/>
    <mergeCell ref="AK11:AK16"/>
    <mergeCell ref="AL11:AL16"/>
    <mergeCell ref="AK7:A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219-95</vt:lpstr>
      <vt:lpstr>219γ3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2025-07-14T05:29:06Z</dcterms:modified>
</cp:coreProperties>
</file>