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92" sheetId="1" r:id="rId1"/>
    <sheet name="219γ3" sheetId="9" r:id="rId2"/>
  </sheets>
  <calcPr calcId="125725"/>
</workbook>
</file>

<file path=xl/calcChain.xml><?xml version="1.0" encoding="utf-8"?>
<calcChain xmlns="http://schemas.openxmlformats.org/spreadsheetml/2006/main">
  <c r="E12" i="1"/>
  <c r="E7"/>
  <c r="AJ16" i="9"/>
  <c r="H16"/>
  <c r="AJ15"/>
  <c r="AJ14"/>
  <c r="AL13"/>
  <c r="AJ13"/>
  <c r="AJ12"/>
  <c r="H12"/>
  <c r="AJ11"/>
  <c r="H11"/>
  <c r="AJ10"/>
  <c r="H10"/>
  <c r="AL9"/>
  <c r="AJ9"/>
  <c r="J9"/>
  <c r="H9"/>
</calcChain>
</file>

<file path=xl/sharedStrings.xml><?xml version="1.0" encoding="utf-8"?>
<sst xmlns="http://schemas.openxmlformats.org/spreadsheetml/2006/main" count="115" uniqueCount="61">
  <si>
    <t>αΑ</t>
  </si>
  <si>
    <t>αρ. συμβολ</t>
  </si>
  <si>
    <t>ημερο μηνία</t>
  </si>
  <si>
    <t>πράξη</t>
  </si>
  <si>
    <t>ποσό πράξης</t>
  </si>
  <si>
    <t>ποσό πράξης βάσει ΑΓΑΠΕ</t>
  </si>
  <si>
    <t>υπόλογος</t>
  </si>
  <si>
    <t>περιοχή</t>
  </si>
  <si>
    <t>ΤΟΓΚΑ</t>
  </si>
  <si>
    <t>με ΖΗΛ π.χ.-1</t>
  </si>
  <si>
    <t>ΔΟΛΟΣ</t>
  </si>
  <si>
    <t>διαφυγών φόρος εισοδήματος</t>
  </si>
  <si>
    <t>ηθικώς πρέπει</t>
  </si>
  <si>
    <t>…. ΥΠΟ ΧΡΕΩΤΙΚΑ</t>
  </si>
  <si>
    <t>σύνολα</t>
  </si>
  <si>
    <t>ημερομηνία απαίτησης</t>
  </si>
  <si>
    <t>συμβόλαια</t>
  </si>
  <si>
    <t>ποσό</t>
  </si>
  <si>
    <t>απαίτηση</t>
  </si>
  <si>
    <t>διαφυγών ΦΠΑ</t>
  </si>
  <si>
    <t>κληρονομιάς ΑΠΟΔΟΧΗ</t>
  </si>
  <si>
    <t>πράξη βάσει ΑΓΑΠΕ</t>
  </si>
  <si>
    <t>πράξη βάσει ΤΑΝ</t>
  </si>
  <si>
    <t>ποσό πράξης σε €</t>
  </si>
  <si>
    <t>ποσό πράξης βάσει ΤΑΝ</t>
  </si>
  <si>
    <t>θέση στο 219γ3</t>
  </si>
  <si>
    <t>κ-15-17 ελέγχου ΤΑΝ</t>
  </si>
  <si>
    <t>κ-15-17 βάσει  zηλ</t>
  </si>
  <si>
    <t>διαφυγώντς κ-15-17</t>
  </si>
  <si>
    <t>διαφυγόντα ταμεία -χαρτοσημα</t>
  </si>
  <si>
    <t>ΔΕΝ</t>
  </si>
  <si>
    <t>έπρεπε να χρεώσει</t>
  </si>
  <si>
    <t>χρέωσε</t>
  </si>
  <si>
    <t>219γ3</t>
  </si>
  <si>
    <t>γονική ΕΠΙΚΑΡΠΙΑΣ 16.913€</t>
  </si>
  <si>
    <t>γονική 778€</t>
  </si>
  <si>
    <t>δωρεά 1.062€</t>
  </si>
  <si>
    <t>δωρεά 1.571€</t>
  </si>
  <si>
    <t>219-92κ</t>
  </si>
  <si>
    <t>υποθήκη</t>
  </si>
  <si>
    <t>???</t>
  </si>
  <si>
    <t>Λιμενάρια</t>
  </si>
  <si>
    <t>219-92</t>
  </si>
  <si>
    <t>δάνειο τοκοχρεωλυτικό</t>
  </si>
  <si>
    <t>προς κ. Τερζίδη Κύρο</t>
  </si>
  <si>
    <t>υποθήκη δανείου</t>
  </si>
  <si>
    <t>δανείου ΤΟΚΟΙ</t>
  </si>
  <si>
    <r>
      <t>εξόφληση ενυπόθηκου δανείου 300.000δρχ {</t>
    </r>
    <r>
      <rPr>
        <sz val="10"/>
        <color rgb="FFFF0000"/>
        <rFont val="Arial"/>
        <family val="2"/>
        <charset val="161"/>
      </rPr>
      <t>ΕΓΙΝΕ με στυλό 15.000δρχ)</t>
    </r>
    <r>
      <rPr>
        <sz val="10"/>
        <rFont val="Arial"/>
        <family val="2"/>
        <charset val="161"/>
      </rPr>
      <t xml:space="preserve"> συναίνεση προς εξάλειψη υποθήκης</t>
    </r>
  </si>
  <si>
    <t>προς ΑΓΑΠΕ</t>
  </si>
  <si>
    <t>1ο</t>
  </si>
  <si>
    <t>2ο</t>
  </si>
  <si>
    <t>3ο</t>
  </si>
  <si>
    <t>4ο</t>
  </si>
  <si>
    <t>5ο</t>
  </si>
  <si>
    <t>6ο</t>
  </si>
  <si>
    <t>7ο</t>
  </si>
  <si>
    <t>υποθήκης ???κ 15.000δρχ ΕΞΑΛΕΙΨΗ</t>
  </si>
  <si>
    <t>δάνειο τοκοχρεωλυτικό ???κ 1.200.000δρχ ΕΞΟΦΛΗΣΗ</t>
  </si>
  <si>
    <t xml:space="preserve">υποθήκης ???κ  1.305.000δρχ    ΕΞΑΛΕΙΨΗ </t>
  </si>
  <si>
    <t>δανείου ...κ ΤΟΚΟΙ  {προπληρωθέντες VS υπερβάλλοντες}</t>
  </si>
  <si>
    <t xml:space="preserve">219-92 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</si>
</sst>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9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name val="Arial"/>
      <family val="2"/>
      <charset val="161"/>
    </font>
    <font>
      <sz val="8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2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46">
    <xf numFmtId="0" fontId="0" fillId="0" borderId="0" xfId="0"/>
    <xf numFmtId="164" fontId="3" fillId="0" borderId="0" xfId="1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wrapText="1"/>
    </xf>
    <xf numFmtId="43" fontId="5" fillId="0" borderId="1" xfId="1" applyFont="1" applyFill="1" applyBorder="1" applyAlignment="1">
      <alignment horizontal="center"/>
    </xf>
    <xf numFmtId="43" fontId="5" fillId="0" borderId="1" xfId="1" applyFont="1" applyFill="1" applyBorder="1"/>
    <xf numFmtId="43" fontId="5" fillId="0" borderId="0" xfId="1" applyFont="1" applyFill="1" applyBorder="1" applyAlignment="1">
      <alignment horizontal="center"/>
    </xf>
    <xf numFmtId="43" fontId="5" fillId="0" borderId="0" xfId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9" fillId="5" borderId="5" xfId="0" applyFont="1" applyFill="1" applyBorder="1" applyAlignment="1">
      <alignment horizontal="center" wrapText="1"/>
    </xf>
    <xf numFmtId="0" fontId="10" fillId="5" borderId="5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12" fillId="0" borderId="0" xfId="0" applyFont="1"/>
    <xf numFmtId="164" fontId="0" fillId="0" borderId="0" xfId="1" applyNumberFormat="1" applyFont="1"/>
    <xf numFmtId="0" fontId="11" fillId="4" borderId="5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4" fillId="0" borderId="0" xfId="0" applyFont="1"/>
    <xf numFmtId="0" fontId="0" fillId="0" borderId="0" xfId="0" applyFill="1"/>
    <xf numFmtId="164" fontId="0" fillId="0" borderId="0" xfId="1" applyNumberFormat="1" applyFont="1" applyFill="1" applyAlignment="1">
      <alignment horizontal="center"/>
    </xf>
    <xf numFmtId="43" fontId="5" fillId="0" borderId="7" xfId="1" applyFont="1" applyFill="1" applyBorder="1" applyAlignment="1">
      <alignment horizontal="center"/>
    </xf>
    <xf numFmtId="43" fontId="5" fillId="0" borderId="7" xfId="1" applyFont="1" applyFill="1" applyBorder="1"/>
    <xf numFmtId="164" fontId="5" fillId="0" borderId="7" xfId="1" applyNumberFormat="1" applyFont="1" applyFill="1" applyBorder="1"/>
    <xf numFmtId="164" fontId="5" fillId="0" borderId="12" xfId="1" applyNumberFormat="1" applyFont="1" applyFill="1" applyBorder="1"/>
    <xf numFmtId="0" fontId="0" fillId="3" borderId="0" xfId="0" applyFill="1" applyAlignment="1">
      <alignment horizontal="center"/>
    </xf>
    <xf numFmtId="0" fontId="2" fillId="6" borderId="5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43" fontId="3" fillId="0" borderId="1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wrapText="1"/>
    </xf>
    <xf numFmtId="43" fontId="5" fillId="0" borderId="3" xfId="1" applyFont="1" applyFill="1" applyBorder="1" applyAlignment="1">
      <alignment horizontal="center"/>
    </xf>
    <xf numFmtId="43" fontId="5" fillId="0" borderId="3" xfId="1" applyFont="1" applyFill="1" applyBorder="1"/>
    <xf numFmtId="43" fontId="5" fillId="8" borderId="3" xfId="1" applyFont="1" applyFill="1" applyBorder="1"/>
    <xf numFmtId="164" fontId="5" fillId="0" borderId="3" xfId="1" applyNumberFormat="1" applyFont="1" applyFill="1" applyBorder="1"/>
    <xf numFmtId="164" fontId="5" fillId="0" borderId="3" xfId="1" applyNumberFormat="1" applyFont="1" applyFill="1" applyBorder="1" applyAlignment="1">
      <alignment horizontal="center"/>
    </xf>
    <xf numFmtId="164" fontId="5" fillId="0" borderId="11" xfId="1" applyNumberFormat="1" applyFont="1" applyFill="1" applyBorder="1"/>
    <xf numFmtId="164" fontId="5" fillId="0" borderId="7" xfId="1" applyNumberFormat="1" applyFont="1" applyFill="1" applyBorder="1" applyAlignment="1">
      <alignment horizontal="right" wrapText="1"/>
    </xf>
    <xf numFmtId="0" fontId="5" fillId="2" borderId="7" xfId="0" applyFont="1" applyFill="1" applyBorder="1" applyAlignment="1">
      <alignment horizontal="center" wrapText="1"/>
    </xf>
    <xf numFmtId="43" fontId="5" fillId="8" borderId="7" xfId="1" applyFont="1" applyFill="1" applyBorder="1"/>
    <xf numFmtId="164" fontId="5" fillId="0" borderId="7" xfId="1" applyNumberFormat="1" applyFont="1" applyFill="1" applyBorder="1" applyAlignment="1">
      <alignment horizontal="center"/>
    </xf>
    <xf numFmtId="43" fontId="5" fillId="0" borderId="9" xfId="1" applyFont="1" applyFill="1" applyBorder="1" applyAlignment="1">
      <alignment horizontal="center"/>
    </xf>
    <xf numFmtId="43" fontId="5" fillId="0" borderId="9" xfId="1" applyFont="1" applyFill="1" applyBorder="1"/>
    <xf numFmtId="43" fontId="5" fillId="8" borderId="9" xfId="1" applyFont="1" applyFill="1" applyBorder="1"/>
    <xf numFmtId="164" fontId="5" fillId="0" borderId="9" xfId="1" applyNumberFormat="1" applyFont="1" applyFill="1" applyBorder="1"/>
    <xf numFmtId="164" fontId="5" fillId="0" borderId="9" xfId="1" applyNumberFormat="1" applyFont="1" applyFill="1" applyBorder="1" applyAlignment="1">
      <alignment horizontal="center"/>
    </xf>
    <xf numFmtId="164" fontId="5" fillId="0" borderId="15" xfId="1" applyNumberFormat="1" applyFont="1" applyFill="1" applyBorder="1"/>
    <xf numFmtId="0" fontId="5" fillId="0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4" fontId="0" fillId="0" borderId="0" xfId="1" applyNumberFormat="1" applyFont="1" applyFill="1" applyAlignment="1">
      <alignment horizontal="center"/>
    </xf>
    <xf numFmtId="14" fontId="0" fillId="0" borderId="0" xfId="1" applyNumberFormat="1" applyFont="1" applyFill="1"/>
    <xf numFmtId="164" fontId="15" fillId="7" borderId="17" xfId="1" applyNumberFormat="1" applyFont="1" applyFill="1" applyBorder="1" applyAlignment="1">
      <alignment horizontal="center" vertical="center"/>
    </xf>
    <xf numFmtId="0" fontId="3" fillId="0" borderId="18" xfId="0" applyFont="1" applyFill="1" applyBorder="1"/>
    <xf numFmtId="164" fontId="3" fillId="0" borderId="18" xfId="1" applyNumberFormat="1" applyFont="1" applyFill="1" applyBorder="1"/>
    <xf numFmtId="43" fontId="3" fillId="0" borderId="7" xfId="1" applyFont="1" applyFill="1" applyBorder="1"/>
    <xf numFmtId="164" fontId="5" fillId="0" borderId="3" xfId="1" applyNumberFormat="1" applyFont="1" applyFill="1" applyBorder="1" applyAlignment="1">
      <alignment horizontal="center" wrapText="1"/>
    </xf>
    <xf numFmtId="43" fontId="16" fillId="0" borderId="3" xfId="1" applyFont="1" applyFill="1" applyBorder="1" applyAlignment="1">
      <alignment horizontal="center"/>
    </xf>
    <xf numFmtId="164" fontId="16" fillId="0" borderId="3" xfId="1" applyNumberFormat="1" applyFont="1" applyFill="1" applyBorder="1" applyAlignment="1">
      <alignment horizontal="center"/>
    </xf>
    <xf numFmtId="0" fontId="3" fillId="4" borderId="7" xfId="0" applyFont="1" applyFill="1" applyBorder="1"/>
    <xf numFmtId="0" fontId="7" fillId="0" borderId="7" xfId="0" applyFont="1" applyFill="1" applyBorder="1" applyAlignment="1">
      <alignment horizontal="center" wrapText="1"/>
    </xf>
    <xf numFmtId="164" fontId="3" fillId="0" borderId="7" xfId="1" applyNumberFormat="1" applyFont="1" applyFill="1" applyBorder="1"/>
    <xf numFmtId="164" fontId="5" fillId="0" borderId="7" xfId="1" applyNumberFormat="1" applyFont="1" applyFill="1" applyBorder="1" applyAlignment="1">
      <alignment horizontal="center" wrapText="1"/>
    </xf>
    <xf numFmtId="164" fontId="5" fillId="0" borderId="6" xfId="1" applyNumberFormat="1" applyFont="1" applyFill="1" applyBorder="1" applyAlignment="1">
      <alignment horizontal="center" wrapText="1"/>
    </xf>
    <xf numFmtId="164" fontId="15" fillId="7" borderId="21" xfId="1" applyNumberFormat="1" applyFont="1" applyFill="1" applyBorder="1" applyAlignment="1">
      <alignment horizontal="center" vertical="center"/>
    </xf>
    <xf numFmtId="0" fontId="3" fillId="4" borderId="5" xfId="0" applyFont="1" applyFill="1" applyBorder="1"/>
    <xf numFmtId="0" fontId="7" fillId="0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164" fontId="3" fillId="4" borderId="5" xfId="1" applyNumberFormat="1" applyFont="1" applyFill="1" applyBorder="1"/>
    <xf numFmtId="43" fontId="3" fillId="0" borderId="5" xfId="1" applyFont="1" applyFill="1" applyBorder="1"/>
    <xf numFmtId="164" fontId="5" fillId="0" borderId="5" xfId="1" applyNumberFormat="1" applyFont="1" applyFill="1" applyBorder="1" applyAlignment="1">
      <alignment horizontal="center" wrapText="1"/>
    </xf>
    <xf numFmtId="43" fontId="5" fillId="0" borderId="5" xfId="1" applyFont="1" applyFill="1" applyBorder="1" applyAlignment="1">
      <alignment horizontal="center"/>
    </xf>
    <xf numFmtId="43" fontId="5" fillId="0" borderId="5" xfId="1" applyFont="1" applyFill="1" applyBorder="1" applyAlignment="1">
      <alignment horizontal="center" wrapText="1"/>
    </xf>
    <xf numFmtId="43" fontId="5" fillId="8" borderId="5" xfId="1" applyFont="1" applyFill="1" applyBorder="1"/>
    <xf numFmtId="43" fontId="5" fillId="0" borderId="5" xfId="1" applyFont="1" applyFill="1" applyBorder="1"/>
    <xf numFmtId="164" fontId="5" fillId="0" borderId="5" xfId="1" applyNumberFormat="1" applyFont="1" applyFill="1" applyBorder="1"/>
    <xf numFmtId="164" fontId="5" fillId="0" borderId="5" xfId="1" applyNumberFormat="1" applyFont="1" applyFill="1" applyBorder="1" applyAlignment="1">
      <alignment horizontal="center"/>
    </xf>
    <xf numFmtId="164" fontId="5" fillId="0" borderId="22" xfId="1" applyNumberFormat="1" applyFont="1" applyFill="1" applyBorder="1"/>
    <xf numFmtId="164" fontId="15" fillId="10" borderId="24" xfId="1" applyNumberFormat="1" applyFont="1" applyFill="1" applyBorder="1" applyAlignment="1">
      <alignment horizontal="center" vertical="center"/>
    </xf>
    <xf numFmtId="0" fontId="3" fillId="0" borderId="7" xfId="0" applyFont="1" applyFill="1" applyBorder="1"/>
    <xf numFmtId="0" fontId="5" fillId="2" borderId="18" xfId="0" applyFont="1" applyFill="1" applyBorder="1" applyAlignment="1">
      <alignment horizontal="center" wrapText="1"/>
    </xf>
    <xf numFmtId="164" fontId="5" fillId="0" borderId="18" xfId="1" applyNumberFormat="1" applyFont="1" applyFill="1" applyBorder="1" applyAlignment="1">
      <alignment horizontal="right" wrapText="1"/>
    </xf>
    <xf numFmtId="43" fontId="5" fillId="0" borderId="18" xfId="1" applyFont="1" applyFill="1" applyBorder="1" applyAlignment="1">
      <alignment horizontal="center"/>
    </xf>
    <xf numFmtId="43" fontId="5" fillId="0" borderId="18" xfId="1" applyFont="1" applyFill="1" applyBorder="1" applyAlignment="1">
      <alignment horizontal="center" wrapText="1"/>
    </xf>
    <xf numFmtId="43" fontId="5" fillId="8" borderId="18" xfId="1" applyFont="1" applyFill="1" applyBorder="1"/>
    <xf numFmtId="43" fontId="5" fillId="0" borderId="18" xfId="1" applyFont="1" applyFill="1" applyBorder="1"/>
    <xf numFmtId="164" fontId="5" fillId="0" borderId="18" xfId="1" applyNumberFormat="1" applyFont="1" applyFill="1" applyBorder="1"/>
    <xf numFmtId="164" fontId="5" fillId="0" borderId="18" xfId="1" applyNumberFormat="1" applyFont="1" applyFill="1" applyBorder="1" applyAlignment="1">
      <alignment horizontal="center"/>
    </xf>
    <xf numFmtId="164" fontId="5" fillId="0" borderId="25" xfId="1" applyNumberFormat="1" applyFont="1" applyFill="1" applyBorder="1"/>
    <xf numFmtId="164" fontId="15" fillId="10" borderId="17" xfId="1" applyNumberFormat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wrapText="1"/>
    </xf>
    <xf numFmtId="164" fontId="15" fillId="10" borderId="21" xfId="1" applyNumberFormat="1" applyFont="1" applyFill="1" applyBorder="1" applyAlignment="1">
      <alignment horizontal="center" vertical="center"/>
    </xf>
    <xf numFmtId="0" fontId="3" fillId="0" borderId="5" xfId="0" applyFont="1" applyFill="1" applyBorder="1"/>
    <xf numFmtId="0" fontId="7" fillId="0" borderId="9" xfId="0" applyFont="1" applyFill="1" applyBorder="1" applyAlignment="1">
      <alignment horizontal="center" wrapText="1"/>
    </xf>
    <xf numFmtId="0" fontId="4" fillId="0" borderId="0" xfId="0" applyFont="1" applyBorder="1"/>
    <xf numFmtId="0" fontId="2" fillId="0" borderId="0" xfId="0" applyFont="1" applyFill="1"/>
    <xf numFmtId="164" fontId="2" fillId="0" borderId="0" xfId="1" applyNumberFormat="1" applyFont="1" applyFill="1"/>
    <xf numFmtId="164" fontId="0" fillId="0" borderId="0" xfId="1" applyNumberFormat="1" applyFont="1" applyFill="1"/>
    <xf numFmtId="14" fontId="0" fillId="0" borderId="0" xfId="1" applyNumberFormat="1" applyFont="1" applyFill="1" applyBorder="1" applyAlignment="1"/>
    <xf numFmtId="164" fontId="17" fillId="0" borderId="0" xfId="1" applyNumberFormat="1" applyFont="1" applyFill="1" applyAlignment="1"/>
    <xf numFmtId="164" fontId="18" fillId="0" borderId="0" xfId="1" applyNumberFormat="1" applyFont="1" applyFill="1" applyAlignment="1"/>
    <xf numFmtId="14" fontId="0" fillId="0" borderId="0" xfId="0" applyNumberFormat="1" applyFill="1" applyAlignment="1">
      <alignment horizontal="center"/>
    </xf>
    <xf numFmtId="14" fontId="0" fillId="0" borderId="0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164" fontId="7" fillId="9" borderId="2" xfId="1" applyNumberFormat="1" applyFont="1" applyFill="1" applyBorder="1" applyAlignment="1">
      <alignment horizontal="center"/>
    </xf>
    <xf numFmtId="164" fontId="7" fillId="9" borderId="4" xfId="1" applyNumberFormat="1" applyFont="1" applyFill="1" applyBorder="1" applyAlignment="1">
      <alignment horizontal="center"/>
    </xf>
    <xf numFmtId="164" fontId="7" fillId="9" borderId="8" xfId="1" applyNumberFormat="1" applyFont="1" applyFill="1" applyBorder="1" applyAlignment="1">
      <alignment horizontal="center"/>
    </xf>
    <xf numFmtId="164" fontId="8" fillId="2" borderId="23" xfId="1" applyNumberFormat="1" applyFont="1" applyFill="1" applyBorder="1" applyAlignment="1">
      <alignment horizontal="center"/>
    </xf>
    <xf numFmtId="164" fontId="8" fillId="2" borderId="26" xfId="1" applyNumberFormat="1" applyFont="1" applyFill="1" applyBorder="1" applyAlignment="1">
      <alignment horizontal="center"/>
    </xf>
    <xf numFmtId="164" fontId="8" fillId="2" borderId="27" xfId="1" applyNumberFormat="1" applyFont="1" applyFill="1" applyBorder="1" applyAlignment="1">
      <alignment horizontal="center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6" xfId="0" applyNumberFormat="1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164" fontId="7" fillId="3" borderId="2" xfId="1" applyNumberFormat="1" applyFont="1" applyFill="1" applyBorder="1" applyAlignment="1">
      <alignment horizontal="center"/>
    </xf>
    <xf numFmtId="164" fontId="7" fillId="3" borderId="4" xfId="1" applyNumberFormat="1" applyFont="1" applyFill="1" applyBorder="1" applyAlignment="1">
      <alignment horizontal="center"/>
    </xf>
    <xf numFmtId="164" fontId="7" fillId="3" borderId="8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4" xfId="1" applyNumberFormat="1" applyFont="1" applyFill="1" applyBorder="1" applyAlignment="1">
      <alignment horizontal="center"/>
    </xf>
    <xf numFmtId="164" fontId="8" fillId="2" borderId="8" xfId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43" fontId="7" fillId="3" borderId="11" xfId="1" applyFont="1" applyFill="1" applyBorder="1" applyAlignment="1">
      <alignment horizontal="center"/>
    </xf>
    <xf numFmtId="43" fontId="7" fillId="3" borderId="10" xfId="1" applyFont="1" applyFill="1" applyBorder="1" applyAlignment="1">
      <alignment horizontal="center"/>
    </xf>
    <xf numFmtId="43" fontId="7" fillId="3" borderId="13" xfId="1" applyFont="1" applyFill="1" applyBorder="1" applyAlignment="1">
      <alignment horizontal="center"/>
    </xf>
    <xf numFmtId="43" fontId="7" fillId="3" borderId="14" xfId="1" applyFont="1" applyFill="1" applyBorder="1" applyAlignment="1">
      <alignment horizontal="center"/>
    </xf>
    <xf numFmtId="43" fontId="7" fillId="3" borderId="15" xfId="1" applyFont="1" applyFill="1" applyBorder="1" applyAlignment="1">
      <alignment horizontal="center"/>
    </xf>
    <xf numFmtId="43" fontId="7" fillId="3" borderId="16" xfId="1" applyFont="1" applyFill="1" applyBorder="1" applyAlignment="1">
      <alignment horizontal="center"/>
    </xf>
    <xf numFmtId="14" fontId="6" fillId="0" borderId="19" xfId="1" applyNumberFormat="1" applyFont="1" applyFill="1" applyBorder="1" applyAlignment="1">
      <alignment horizontal="center"/>
    </xf>
    <xf numFmtId="14" fontId="6" fillId="0" borderId="20" xfId="1" applyNumberFormat="1" applyFont="1" applyFill="1" applyBorder="1" applyAlignment="1">
      <alignment horizontal="center"/>
    </xf>
    <xf numFmtId="14" fontId="6" fillId="0" borderId="4" xfId="1" applyNumberFormat="1" applyFont="1" applyFill="1" applyBorder="1" applyAlignment="1">
      <alignment horizontal="center"/>
    </xf>
    <xf numFmtId="14" fontId="6" fillId="0" borderId="8" xfId="1" applyNumberFormat="1" applyFont="1" applyFill="1" applyBorder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G20"/>
  <sheetViews>
    <sheetView tabSelected="1" workbookViewId="0">
      <selection activeCell="A15" sqref="A15"/>
    </sheetView>
  </sheetViews>
  <sheetFormatPr defaultRowHeight="15"/>
  <cols>
    <col min="3" max="3" width="10.44140625" bestFit="1" customWidth="1"/>
    <col min="4" max="4" width="9.88671875" style="21" bestFit="1" customWidth="1"/>
    <col min="5" max="5" width="10.44140625" bestFit="1" customWidth="1"/>
    <col min="6" max="6" width="9.88671875" bestFit="1" customWidth="1"/>
    <col min="7" max="7" width="26.6640625" customWidth="1"/>
  </cols>
  <sheetData>
    <row r="4" spans="2:7" ht="15.75">
      <c r="B4" s="113" t="s">
        <v>44</v>
      </c>
      <c r="C4" s="113"/>
      <c r="D4" s="113"/>
      <c r="E4" s="113"/>
      <c r="F4" s="113"/>
    </row>
    <row r="5" spans="2:7" ht="15.75">
      <c r="B5" s="25"/>
      <c r="C5" s="105" t="s">
        <v>16</v>
      </c>
      <c r="D5" s="106"/>
      <c r="E5" s="105" t="s">
        <v>17</v>
      </c>
      <c r="F5" s="105" t="s">
        <v>18</v>
      </c>
      <c r="G5" s="25"/>
    </row>
    <row r="6" spans="2:7" ht="15.75">
      <c r="B6" s="31" t="s">
        <v>33</v>
      </c>
      <c r="C6" s="26" t="s">
        <v>49</v>
      </c>
      <c r="D6" s="108">
        <v>32835</v>
      </c>
      <c r="E6" s="109">
        <v>266728</v>
      </c>
      <c r="F6" s="111">
        <v>45945</v>
      </c>
      <c r="G6" s="25"/>
    </row>
    <row r="7" spans="2:7" ht="20.25">
      <c r="B7" s="25"/>
      <c r="C7" s="107"/>
      <c r="D7" s="107"/>
      <c r="E7" s="110">
        <f>SUM(E6:E6)</f>
        <v>266728</v>
      </c>
      <c r="F7" s="25"/>
      <c r="G7" s="25"/>
    </row>
    <row r="8" spans="2:7">
      <c r="B8" s="25"/>
      <c r="C8" s="25"/>
      <c r="D8" s="107"/>
      <c r="E8" s="25"/>
      <c r="F8" s="25"/>
      <c r="G8" s="25"/>
    </row>
    <row r="9" spans="2:7" ht="15.75">
      <c r="B9" s="114" t="s">
        <v>48</v>
      </c>
      <c r="C9" s="114"/>
      <c r="D9" s="114"/>
      <c r="E9" s="114"/>
      <c r="F9" s="114"/>
      <c r="G9" s="25"/>
    </row>
    <row r="10" spans="2:7" ht="15.75">
      <c r="B10" s="25"/>
      <c r="C10" s="105" t="s">
        <v>16</v>
      </c>
      <c r="D10" s="106"/>
      <c r="E10" s="105" t="s">
        <v>17</v>
      </c>
      <c r="F10" s="105" t="s">
        <v>18</v>
      </c>
      <c r="G10" s="25"/>
    </row>
    <row r="11" spans="2:7" ht="15.75">
      <c r="B11" s="31" t="s">
        <v>33</v>
      </c>
      <c r="C11" s="26" t="s">
        <v>50</v>
      </c>
      <c r="D11" s="112">
        <v>36108</v>
      </c>
      <c r="E11" s="109">
        <v>7541</v>
      </c>
      <c r="F11" s="111">
        <v>45945</v>
      </c>
      <c r="G11" s="25"/>
    </row>
    <row r="12" spans="2:7" ht="20.25">
      <c r="B12" s="25"/>
      <c r="C12" s="107"/>
      <c r="D12" s="107"/>
      <c r="E12" s="110">
        <f>SUM(E11:E11)</f>
        <v>7541</v>
      </c>
      <c r="F12" s="25"/>
      <c r="G12" s="25"/>
    </row>
    <row r="13" spans="2:7">
      <c r="B13" s="25"/>
      <c r="C13" s="25"/>
      <c r="D13" s="107"/>
      <c r="E13" s="25"/>
      <c r="F13" s="25"/>
      <c r="G13" s="25"/>
    </row>
    <row r="16" spans="2:7">
      <c r="E16" s="26" t="s">
        <v>51</v>
      </c>
      <c r="F16" s="60">
        <v>39202</v>
      </c>
      <c r="G16" s="25" t="s">
        <v>34</v>
      </c>
    </row>
    <row r="17" spans="5:7">
      <c r="E17" s="26" t="s">
        <v>52</v>
      </c>
      <c r="F17" s="60">
        <v>40606</v>
      </c>
      <c r="G17" s="25" t="s">
        <v>20</v>
      </c>
    </row>
    <row r="18" spans="5:7">
      <c r="E18" s="26" t="s">
        <v>53</v>
      </c>
      <c r="F18" s="61">
        <v>40606</v>
      </c>
      <c r="G18" s="25" t="s">
        <v>35</v>
      </c>
    </row>
    <row r="19" spans="5:7">
      <c r="E19" s="26" t="s">
        <v>54</v>
      </c>
      <c r="F19" s="60">
        <v>44062</v>
      </c>
      <c r="G19" s="25" t="s">
        <v>36</v>
      </c>
    </row>
    <row r="20" spans="5:7">
      <c r="E20" s="26" t="s">
        <v>55</v>
      </c>
      <c r="F20" s="60">
        <v>44062</v>
      </c>
      <c r="G20" s="25" t="s">
        <v>37</v>
      </c>
    </row>
  </sheetData>
  <mergeCells count="2">
    <mergeCell ref="B4:F4"/>
    <mergeCell ref="B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17"/>
  <sheetViews>
    <sheetView workbookViewId="0">
      <selection activeCell="A21" sqref="A21"/>
    </sheetView>
  </sheetViews>
  <sheetFormatPr defaultRowHeight="11.25"/>
  <cols>
    <col min="1" max="1" width="7.21875" style="24" bestFit="1" customWidth="1"/>
    <col min="2" max="2" width="8.6640625" style="24" bestFit="1" customWidth="1"/>
    <col min="3" max="3" width="7.88671875" style="24" bestFit="1" customWidth="1"/>
    <col min="4" max="4" width="41" style="24" bestFit="1" customWidth="1"/>
    <col min="5" max="5" width="72" style="24" bestFit="1" customWidth="1"/>
    <col min="6" max="6" width="16.44140625" style="24" customWidth="1"/>
    <col min="7" max="7" width="12.44140625" style="24" customWidth="1"/>
    <col min="8" max="12" width="10.21875" style="24" customWidth="1"/>
    <col min="13" max="13" width="34.21875" style="24" customWidth="1"/>
    <col min="14" max="14" width="9.44140625" style="24" bestFit="1" customWidth="1"/>
    <col min="15" max="15" width="12.33203125" style="24" customWidth="1"/>
    <col min="16" max="17" width="10" style="24" bestFit="1" customWidth="1"/>
    <col min="18" max="18" width="11.5546875" style="24" customWidth="1"/>
    <col min="19" max="19" width="9.21875" style="24" bestFit="1" customWidth="1"/>
    <col min="20" max="21" width="9.21875" style="24" customWidth="1"/>
    <col min="22" max="22" width="11.77734375" style="24" bestFit="1" customWidth="1"/>
    <col min="23" max="24" width="9.77734375" style="24" customWidth="1"/>
    <col min="25" max="25" width="9.21875" style="24" bestFit="1" customWidth="1"/>
    <col min="26" max="26" width="8.33203125" style="24" customWidth="1"/>
    <col min="27" max="27" width="8.44140625" style="24" bestFit="1" customWidth="1"/>
    <col min="28" max="31" width="8.44140625" style="24" customWidth="1"/>
    <col min="32" max="33" width="8.5546875" style="24" customWidth="1"/>
    <col min="34" max="34" width="9.21875" style="24" customWidth="1"/>
    <col min="35" max="35" width="9.21875" style="24" bestFit="1" customWidth="1"/>
    <col min="36" max="36" width="11.33203125" style="24" customWidth="1"/>
    <col min="37" max="37" width="9.21875" style="24" customWidth="1"/>
    <col min="38" max="38" width="10" style="24" customWidth="1"/>
    <col min="39" max="39" width="13.5546875" style="24" customWidth="1"/>
    <col min="40" max="40" width="44.6640625" style="24" bestFit="1" customWidth="1"/>
    <col min="41" max="41" width="102.5546875" style="24" bestFit="1" customWidth="1"/>
    <col min="42" max="42" width="113" style="24" bestFit="1" customWidth="1"/>
    <col min="43" max="16384" width="8.88671875" style="24"/>
  </cols>
  <sheetData>
    <row r="1" spans="1:39" s="20" customFormat="1" ht="39.75" thickBot="1">
      <c r="A1" s="11" t="s">
        <v>0</v>
      </c>
      <c r="B1" s="11" t="s">
        <v>1</v>
      </c>
      <c r="C1" s="12" t="s">
        <v>2</v>
      </c>
      <c r="D1" s="14" t="s">
        <v>3</v>
      </c>
      <c r="E1" s="14" t="s">
        <v>21</v>
      </c>
      <c r="F1" s="14" t="s">
        <v>22</v>
      </c>
      <c r="G1" s="14" t="s">
        <v>4</v>
      </c>
      <c r="H1" s="11" t="s">
        <v>23</v>
      </c>
      <c r="I1" s="11" t="s">
        <v>5</v>
      </c>
      <c r="J1" s="11" t="s">
        <v>23</v>
      </c>
      <c r="K1" s="11" t="s">
        <v>24</v>
      </c>
      <c r="L1" s="11" t="s">
        <v>23</v>
      </c>
      <c r="M1" s="14" t="s">
        <v>6</v>
      </c>
      <c r="N1" s="14" t="s">
        <v>7</v>
      </c>
      <c r="O1" s="13" t="s">
        <v>25</v>
      </c>
      <c r="P1" s="15" t="s">
        <v>31</v>
      </c>
      <c r="Q1" s="22" t="s">
        <v>32</v>
      </c>
      <c r="R1" s="16" t="s">
        <v>8</v>
      </c>
      <c r="S1" s="32" t="s">
        <v>9</v>
      </c>
      <c r="T1" s="16" t="s">
        <v>10</v>
      </c>
      <c r="U1" s="32" t="s">
        <v>9</v>
      </c>
      <c r="V1" s="23" t="s">
        <v>26</v>
      </c>
      <c r="W1" s="19" t="s">
        <v>27</v>
      </c>
      <c r="X1" s="33" t="s">
        <v>28</v>
      </c>
      <c r="Y1" s="32" t="s">
        <v>9</v>
      </c>
      <c r="Z1" s="17" t="s">
        <v>29</v>
      </c>
      <c r="AA1" s="32" t="s">
        <v>9</v>
      </c>
      <c r="AB1" s="17" t="s">
        <v>19</v>
      </c>
      <c r="AC1" s="32" t="s">
        <v>9</v>
      </c>
      <c r="AD1" s="17" t="s">
        <v>11</v>
      </c>
      <c r="AE1" s="32" t="s">
        <v>9</v>
      </c>
      <c r="AF1" s="18" t="s">
        <v>12</v>
      </c>
      <c r="AG1" s="34" t="s">
        <v>9</v>
      </c>
      <c r="AH1" s="19" t="s">
        <v>13</v>
      </c>
      <c r="AI1" s="32" t="s">
        <v>9</v>
      </c>
      <c r="AJ1" s="14" t="s">
        <v>14</v>
      </c>
      <c r="AK1" s="59" t="s">
        <v>15</v>
      </c>
      <c r="AL1" s="14" t="s">
        <v>14</v>
      </c>
    </row>
    <row r="7" spans="1:39">
      <c r="C7" s="104"/>
    </row>
    <row r="8" spans="1:39" s="9" customFormat="1" ht="13.5" thickBot="1">
      <c r="A8" s="35"/>
      <c r="B8" s="35"/>
      <c r="C8" s="36"/>
      <c r="D8" s="37"/>
      <c r="E8" s="37"/>
      <c r="F8" s="37"/>
      <c r="G8" s="38"/>
      <c r="H8" s="38"/>
      <c r="I8" s="38"/>
      <c r="J8" s="38"/>
      <c r="K8" s="38"/>
      <c r="L8" s="38"/>
      <c r="M8" s="39"/>
      <c r="N8" s="39"/>
      <c r="O8" s="37"/>
      <c r="P8" s="5"/>
      <c r="Q8" s="6"/>
      <c r="R8" s="5"/>
      <c r="S8" s="5"/>
      <c r="T8" s="5"/>
      <c r="U8" s="5"/>
      <c r="V8" s="5"/>
      <c r="W8" s="5"/>
      <c r="X8" s="5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8"/>
    </row>
    <row r="9" spans="1:39" s="9" customFormat="1" ht="15.75" customHeight="1">
      <c r="A9" s="129" t="s">
        <v>38</v>
      </c>
      <c r="B9" s="62">
        <v>9276</v>
      </c>
      <c r="C9" s="122">
        <v>32835</v>
      </c>
      <c r="D9" s="63" t="s">
        <v>39</v>
      </c>
      <c r="E9" s="56" t="s">
        <v>39</v>
      </c>
      <c r="F9" s="57" t="s">
        <v>30</v>
      </c>
      <c r="G9" s="64">
        <v>15000</v>
      </c>
      <c r="H9" s="65">
        <f t="shared" ref="H9:J12" si="0">G9/340.75</f>
        <v>44.020542920029349</v>
      </c>
      <c r="I9" s="64">
        <v>15000</v>
      </c>
      <c r="J9" s="65">
        <f t="shared" si="0"/>
        <v>44.020542920029349</v>
      </c>
      <c r="K9" s="66" t="s">
        <v>40</v>
      </c>
      <c r="L9" s="66" t="s">
        <v>40</v>
      </c>
      <c r="M9" s="124" t="s">
        <v>38</v>
      </c>
      <c r="N9" s="132" t="s">
        <v>41</v>
      </c>
      <c r="O9" s="133" t="s">
        <v>42</v>
      </c>
      <c r="P9" s="40">
        <v>44.578136463683052</v>
      </c>
      <c r="Q9" s="41">
        <v>10.18</v>
      </c>
      <c r="R9" s="42"/>
      <c r="S9" s="42"/>
      <c r="T9" s="41">
        <v>34.400586940572268</v>
      </c>
      <c r="U9" s="43">
        <v>12191.483587631621</v>
      </c>
      <c r="V9" s="66" t="s">
        <v>40</v>
      </c>
      <c r="W9" s="27">
        <v>0.56999999999999995</v>
      </c>
      <c r="X9" s="67">
        <v>-5.1504035216434332</v>
      </c>
      <c r="Y9" s="68">
        <v>-929</v>
      </c>
      <c r="Z9" s="41">
        <v>2.0748349229640497</v>
      </c>
      <c r="AA9" s="44">
        <v>735.32895088259352</v>
      </c>
      <c r="AB9" s="42"/>
      <c r="AC9" s="42"/>
      <c r="AD9" s="41">
        <v>12.244754218635363</v>
      </c>
      <c r="AE9" s="43">
        <v>4337.8999742038213</v>
      </c>
      <c r="AF9" s="136" t="s">
        <v>10</v>
      </c>
      <c r="AG9" s="137"/>
      <c r="AH9" s="41">
        <v>68.801173881144535</v>
      </c>
      <c r="AI9" s="43">
        <v>24383</v>
      </c>
      <c r="AJ9" s="45">
        <f t="shared" ref="AJ9:AJ16" si="1">AI9</f>
        <v>24383</v>
      </c>
      <c r="AK9" s="142">
        <v>45945</v>
      </c>
      <c r="AL9" s="115">
        <f>AJ9+AJ10+AJ11+AJ12</f>
        <v>266728</v>
      </c>
    </row>
    <row r="10" spans="1:39" s="9" customFormat="1" ht="15.75" customHeight="1">
      <c r="A10" s="130"/>
      <c r="B10" s="62"/>
      <c r="C10" s="122"/>
      <c r="D10" s="69" t="s">
        <v>43</v>
      </c>
      <c r="E10" s="70" t="s">
        <v>30</v>
      </c>
      <c r="F10" s="47" t="s">
        <v>30</v>
      </c>
      <c r="G10" s="71">
        <v>1200000</v>
      </c>
      <c r="H10" s="65">
        <f t="shared" si="0"/>
        <v>3521.6434336023476</v>
      </c>
      <c r="I10" s="70" t="s">
        <v>30</v>
      </c>
      <c r="J10" s="70" t="s">
        <v>30</v>
      </c>
      <c r="K10" s="72" t="s">
        <v>40</v>
      </c>
      <c r="L10" s="72" t="s">
        <v>40</v>
      </c>
      <c r="M10" s="124"/>
      <c r="N10" s="124"/>
      <c r="O10" s="134"/>
      <c r="P10" s="27">
        <v>101.36463683052091</v>
      </c>
      <c r="Q10" s="28"/>
      <c r="R10" s="48"/>
      <c r="S10" s="48"/>
      <c r="T10" s="28">
        <v>101.36463683052091</v>
      </c>
      <c r="U10" s="29">
        <v>35922.348152393664</v>
      </c>
      <c r="V10" s="72" t="s">
        <v>40</v>
      </c>
      <c r="W10" s="27">
        <v>45.781364636830524</v>
      </c>
      <c r="X10" s="27">
        <v>45.781364636830524</v>
      </c>
      <c r="Y10" s="49"/>
      <c r="Z10" s="28">
        <v>6.6925898752751269</v>
      </c>
      <c r="AA10" s="49">
        <v>2371.8778960222735</v>
      </c>
      <c r="AB10" s="48"/>
      <c r="AC10" s="48"/>
      <c r="AD10" s="28">
        <v>16.674981658107118</v>
      </c>
      <c r="AE10" s="29">
        <v>5730.7060933721905</v>
      </c>
      <c r="AF10" s="138"/>
      <c r="AG10" s="139"/>
      <c r="AH10" s="28">
        <v>202.72927366104182</v>
      </c>
      <c r="AI10" s="29">
        <v>71848</v>
      </c>
      <c r="AJ10" s="30">
        <f t="shared" si="1"/>
        <v>71848</v>
      </c>
      <c r="AK10" s="143"/>
      <c r="AL10" s="116"/>
      <c r="AM10" s="9" t="s">
        <v>44</v>
      </c>
    </row>
    <row r="11" spans="1:39" s="9" customFormat="1" ht="15.75" customHeight="1">
      <c r="A11" s="130"/>
      <c r="B11" s="62"/>
      <c r="C11" s="122"/>
      <c r="D11" s="69" t="s">
        <v>45</v>
      </c>
      <c r="E11" s="70" t="s">
        <v>30</v>
      </c>
      <c r="F11" s="47" t="s">
        <v>30</v>
      </c>
      <c r="G11" s="71">
        <v>1305000</v>
      </c>
      <c r="H11" s="65">
        <f t="shared" si="0"/>
        <v>3829.7872340425533</v>
      </c>
      <c r="I11" s="70" t="s">
        <v>30</v>
      </c>
      <c r="J11" s="70" t="s">
        <v>30</v>
      </c>
      <c r="K11" s="73" t="s">
        <v>40</v>
      </c>
      <c r="L11" s="73" t="s">
        <v>40</v>
      </c>
      <c r="M11" s="124"/>
      <c r="N11" s="124"/>
      <c r="O11" s="134"/>
      <c r="P11" s="27">
        <v>120.55025678650037</v>
      </c>
      <c r="Q11" s="28"/>
      <c r="R11" s="48"/>
      <c r="S11" s="48"/>
      <c r="T11" s="28">
        <v>120.55025678650037</v>
      </c>
      <c r="U11" s="29">
        <v>42723.35309561024</v>
      </c>
      <c r="V11" s="73" t="s">
        <v>40</v>
      </c>
      <c r="W11" s="27">
        <v>49.787234042553195</v>
      </c>
      <c r="X11" s="27">
        <v>49.787234042553195</v>
      </c>
      <c r="Y11" s="49"/>
      <c r="Z11" s="28">
        <v>7.9431401320616288</v>
      </c>
      <c r="AA11" s="49">
        <v>2815.0773998339373</v>
      </c>
      <c r="AB11" s="48"/>
      <c r="AC11" s="48"/>
      <c r="AD11" s="28">
        <v>21.01320616287601</v>
      </c>
      <c r="AE11" s="29">
        <v>7446.0194818645396</v>
      </c>
      <c r="AF11" s="138"/>
      <c r="AG11" s="139"/>
      <c r="AH11" s="28">
        <v>241.10051357300074</v>
      </c>
      <c r="AI11" s="29">
        <v>85447</v>
      </c>
      <c r="AJ11" s="30">
        <f t="shared" si="1"/>
        <v>85447</v>
      </c>
      <c r="AK11" s="143"/>
      <c r="AL11" s="116"/>
    </row>
    <row r="12" spans="1:39" s="9" customFormat="1" ht="15" customHeight="1" thickBot="1">
      <c r="A12" s="131"/>
      <c r="B12" s="74"/>
      <c r="C12" s="123"/>
      <c r="D12" s="75" t="s">
        <v>46</v>
      </c>
      <c r="E12" s="76" t="s">
        <v>30</v>
      </c>
      <c r="F12" s="77" t="s">
        <v>30</v>
      </c>
      <c r="G12" s="78">
        <v>1459040</v>
      </c>
      <c r="H12" s="79">
        <f t="shared" si="0"/>
        <v>4281.8488628026416</v>
      </c>
      <c r="I12" s="76" t="s">
        <v>30</v>
      </c>
      <c r="J12" s="76" t="s">
        <v>30</v>
      </c>
      <c r="K12" s="80" t="s">
        <v>40</v>
      </c>
      <c r="L12" s="80" t="s">
        <v>40</v>
      </c>
      <c r="M12" s="125"/>
      <c r="N12" s="124"/>
      <c r="O12" s="134"/>
      <c r="P12" s="81">
        <v>119.98966984592809</v>
      </c>
      <c r="Q12" s="82"/>
      <c r="R12" s="83"/>
      <c r="S12" s="83"/>
      <c r="T12" s="84">
        <v>119.98966984592809</v>
      </c>
      <c r="U12" s="85">
        <v>42524.887083718582</v>
      </c>
      <c r="V12" s="80" t="s">
        <v>40</v>
      </c>
      <c r="W12" s="81">
        <v>55.664035216434335</v>
      </c>
      <c r="X12" s="81">
        <v>55.664035216434335</v>
      </c>
      <c r="Y12" s="86"/>
      <c r="Z12" s="84">
        <v>8.0039442406456338</v>
      </c>
      <c r="AA12" s="86">
        <v>2836.6265943648259</v>
      </c>
      <c r="AB12" s="83"/>
      <c r="AC12" s="83"/>
      <c r="AD12" s="84">
        <v>19.297690388848132</v>
      </c>
      <c r="AE12" s="85">
        <v>6839.9893384096176</v>
      </c>
      <c r="AF12" s="138"/>
      <c r="AG12" s="139"/>
      <c r="AH12" s="84">
        <v>239.97933969185618</v>
      </c>
      <c r="AI12" s="85">
        <v>85050</v>
      </c>
      <c r="AJ12" s="87">
        <f t="shared" si="1"/>
        <v>85050</v>
      </c>
      <c r="AK12" s="143"/>
      <c r="AL12" s="117"/>
    </row>
    <row r="13" spans="1:39" s="9" customFormat="1" ht="15" customHeight="1">
      <c r="A13" s="118" t="s">
        <v>42</v>
      </c>
      <c r="B13" s="88">
        <v>130</v>
      </c>
      <c r="C13" s="121">
        <v>36108</v>
      </c>
      <c r="D13" s="89" t="s">
        <v>56</v>
      </c>
      <c r="E13" s="89" t="s">
        <v>47</v>
      </c>
      <c r="F13" s="90" t="s">
        <v>30</v>
      </c>
      <c r="G13" s="64"/>
      <c r="H13" s="65"/>
      <c r="I13" s="91"/>
      <c r="J13" s="91"/>
      <c r="K13" s="91"/>
      <c r="L13" s="91"/>
      <c r="M13" s="124" t="s">
        <v>60</v>
      </c>
      <c r="N13" s="124"/>
      <c r="O13" s="134"/>
      <c r="P13" s="92">
        <v>65.931034482758619</v>
      </c>
      <c r="Q13" s="93">
        <v>30.44</v>
      </c>
      <c r="R13" s="94"/>
      <c r="S13" s="94"/>
      <c r="T13" s="95">
        <v>35.492296404988998</v>
      </c>
      <c r="U13" s="96">
        <v>883.12047846916312</v>
      </c>
      <c r="V13" s="91"/>
      <c r="W13" s="92"/>
      <c r="X13" s="92"/>
      <c r="Y13" s="97"/>
      <c r="Z13" s="95">
        <v>7.776962582538518</v>
      </c>
      <c r="AA13" s="97">
        <v>193.50663700539783</v>
      </c>
      <c r="AB13" s="94"/>
      <c r="AC13" s="94"/>
      <c r="AD13" s="95">
        <v>9.2390315480557597</v>
      </c>
      <c r="AE13" s="96">
        <v>229.88588476241259</v>
      </c>
      <c r="AF13" s="138"/>
      <c r="AG13" s="139"/>
      <c r="AH13" s="95">
        <v>70.984592809977997</v>
      </c>
      <c r="AI13" s="96">
        <v>1766.2409569383262</v>
      </c>
      <c r="AJ13" s="98">
        <f t="shared" si="1"/>
        <v>1766.2409569383262</v>
      </c>
      <c r="AK13" s="144"/>
      <c r="AL13" s="126">
        <f>AJ13+AJ14+AJ15+AJ16</f>
        <v>7541.25668279604</v>
      </c>
    </row>
    <row r="14" spans="1:39" s="9" customFormat="1" ht="15" customHeight="1">
      <c r="A14" s="119"/>
      <c r="B14" s="99"/>
      <c r="C14" s="122"/>
      <c r="D14" s="89" t="s">
        <v>57</v>
      </c>
      <c r="E14" s="70" t="s">
        <v>30</v>
      </c>
      <c r="F14" s="47" t="s">
        <v>30</v>
      </c>
      <c r="G14" s="71"/>
      <c r="H14" s="65"/>
      <c r="I14" s="46"/>
      <c r="J14" s="46"/>
      <c r="K14" s="46"/>
      <c r="L14" s="46"/>
      <c r="M14" s="124"/>
      <c r="N14" s="124"/>
      <c r="O14" s="134"/>
      <c r="P14" s="27">
        <v>22.010271460014675</v>
      </c>
      <c r="Q14" s="100"/>
      <c r="R14" s="48"/>
      <c r="S14" s="48"/>
      <c r="T14" s="28">
        <v>22.010271460014675</v>
      </c>
      <c r="U14" s="29">
        <v>547.6602934115034</v>
      </c>
      <c r="V14" s="46"/>
      <c r="W14" s="27"/>
      <c r="X14" s="27"/>
      <c r="Y14" s="49"/>
      <c r="Z14" s="28">
        <v>0.96845194424064562</v>
      </c>
      <c r="AA14" s="49">
        <v>24.097052910106129</v>
      </c>
      <c r="AB14" s="48"/>
      <c r="AC14" s="48"/>
      <c r="AD14" s="28">
        <v>6.6030814380044021</v>
      </c>
      <c r="AE14" s="29">
        <v>164.29808802345102</v>
      </c>
      <c r="AF14" s="138"/>
      <c r="AG14" s="139"/>
      <c r="AH14" s="28">
        <v>44.020542920029349</v>
      </c>
      <c r="AI14" s="29">
        <v>1095.3205868230068</v>
      </c>
      <c r="AJ14" s="30">
        <f t="shared" si="1"/>
        <v>1095.3205868230068</v>
      </c>
      <c r="AK14" s="144"/>
      <c r="AL14" s="127"/>
    </row>
    <row r="15" spans="1:39" s="9" customFormat="1" ht="15" customHeight="1">
      <c r="A15" s="119"/>
      <c r="B15" s="99"/>
      <c r="C15" s="122"/>
      <c r="D15" s="89" t="s">
        <v>58</v>
      </c>
      <c r="E15" s="70" t="s">
        <v>30</v>
      </c>
      <c r="F15" s="47" t="s">
        <v>30</v>
      </c>
      <c r="G15" s="71"/>
      <c r="H15" s="65"/>
      <c r="I15" s="46"/>
      <c r="J15" s="46"/>
      <c r="K15" s="46"/>
      <c r="L15" s="46"/>
      <c r="M15" s="124"/>
      <c r="N15" s="124"/>
      <c r="O15" s="134"/>
      <c r="P15" s="27">
        <v>39.618488628026412</v>
      </c>
      <c r="Q15" s="100"/>
      <c r="R15" s="48"/>
      <c r="S15" s="48"/>
      <c r="T15" s="28">
        <v>39.618488628026412</v>
      </c>
      <c r="U15" s="29">
        <v>985.78852814070478</v>
      </c>
      <c r="V15" s="46"/>
      <c r="W15" s="27"/>
      <c r="X15" s="27"/>
      <c r="Y15" s="49"/>
      <c r="Z15" s="28">
        <v>5.6639765223771095</v>
      </c>
      <c r="AA15" s="49">
        <v>140.93124883789335</v>
      </c>
      <c r="AB15" s="48"/>
      <c r="AC15" s="48"/>
      <c r="AD15" s="28">
        <v>10.476889214966985</v>
      </c>
      <c r="AE15" s="29">
        <v>260.68629966387499</v>
      </c>
      <c r="AF15" s="138"/>
      <c r="AG15" s="139"/>
      <c r="AH15" s="28">
        <v>79.236977256052825</v>
      </c>
      <c r="AI15" s="29">
        <v>1971.5770562814096</v>
      </c>
      <c r="AJ15" s="30">
        <f t="shared" si="1"/>
        <v>1971.5770562814096</v>
      </c>
      <c r="AK15" s="144"/>
      <c r="AL15" s="127"/>
    </row>
    <row r="16" spans="1:39" s="9" customFormat="1" ht="15.75" customHeight="1" thickBot="1">
      <c r="A16" s="120"/>
      <c r="B16" s="101"/>
      <c r="C16" s="123"/>
      <c r="D16" s="102" t="s">
        <v>59</v>
      </c>
      <c r="E16" s="103" t="s">
        <v>30</v>
      </c>
      <c r="F16" s="58" t="s">
        <v>30</v>
      </c>
      <c r="G16" s="78">
        <v>333333</v>
      </c>
      <c r="H16" s="79">
        <f t="shared" ref="H16" si="2">G16/340.75</f>
        <v>978.23330887747613</v>
      </c>
      <c r="I16" s="103" t="s">
        <v>30</v>
      </c>
      <c r="J16" s="103" t="s">
        <v>30</v>
      </c>
      <c r="K16" s="58" t="s">
        <v>30</v>
      </c>
      <c r="L16" s="58" t="s">
        <v>30</v>
      </c>
      <c r="M16" s="125"/>
      <c r="N16" s="125"/>
      <c r="O16" s="135"/>
      <c r="P16" s="50">
        <v>47.962802641232578</v>
      </c>
      <c r="Q16" s="82"/>
      <c r="R16" s="52"/>
      <c r="S16" s="52"/>
      <c r="T16" s="51">
        <v>47.962802641232578</v>
      </c>
      <c r="U16" s="53">
        <v>1354.0590413766486</v>
      </c>
      <c r="V16" s="58" t="s">
        <v>30</v>
      </c>
      <c r="W16" s="50">
        <v>12.72</v>
      </c>
      <c r="X16" s="50">
        <v>12.72</v>
      </c>
      <c r="Y16" s="54">
        <v>316</v>
      </c>
      <c r="Z16" s="51">
        <v>3.0344809977989726</v>
      </c>
      <c r="AA16" s="54">
        <v>75.504055305509141</v>
      </c>
      <c r="AB16" s="52"/>
      <c r="AC16" s="52"/>
      <c r="AD16" s="51">
        <v>10.573730887747615</v>
      </c>
      <c r="AE16" s="53">
        <v>311.29002314945114</v>
      </c>
      <c r="AF16" s="140"/>
      <c r="AG16" s="141"/>
      <c r="AH16" s="51">
        <v>95.925605282465156</v>
      </c>
      <c r="AI16" s="53">
        <v>2708.1180827532971</v>
      </c>
      <c r="AJ16" s="55">
        <f t="shared" si="1"/>
        <v>2708.1180827532971</v>
      </c>
      <c r="AK16" s="145"/>
      <c r="AL16" s="128"/>
    </row>
    <row r="17" spans="1:37" s="9" customFormat="1" ht="12.75">
      <c r="A17" s="1"/>
      <c r="B17" s="1"/>
      <c r="C17" s="2"/>
      <c r="D17" s="10"/>
      <c r="E17" s="10"/>
      <c r="F17" s="10"/>
      <c r="G17" s="3"/>
      <c r="H17" s="3"/>
      <c r="I17" s="3"/>
      <c r="J17" s="3"/>
      <c r="K17" s="3"/>
      <c r="L17" s="3"/>
      <c r="M17" s="4"/>
      <c r="N17" s="4"/>
      <c r="O17" s="10"/>
      <c r="P17" s="7"/>
      <c r="Q17" s="8"/>
      <c r="R17" s="7"/>
      <c r="S17" s="7"/>
      <c r="T17" s="7"/>
      <c r="U17" s="7"/>
      <c r="V17" s="7"/>
      <c r="W17" s="7"/>
      <c r="X17" s="7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</sheetData>
  <mergeCells count="12">
    <mergeCell ref="AL9:AL12"/>
    <mergeCell ref="A13:A16"/>
    <mergeCell ref="C13:C16"/>
    <mergeCell ref="M13:M16"/>
    <mergeCell ref="AL13:AL16"/>
    <mergeCell ref="A9:A12"/>
    <mergeCell ref="C9:C12"/>
    <mergeCell ref="M9:M12"/>
    <mergeCell ref="N9:N16"/>
    <mergeCell ref="O9:O16"/>
    <mergeCell ref="AF9:AG16"/>
    <mergeCell ref="AK9:AK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219-92</vt:lpstr>
      <vt:lpstr>219γ3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2025-10-15T19:27:17Z</dcterms:modified>
</cp:coreProperties>
</file>