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AA4" i="5"/>
  <c r="AA3"/>
  <c r="X3"/>
  <c r="AI3" i="24"/>
  <c r="AQ3"/>
  <c r="BE3"/>
  <c r="BC3"/>
  <c r="BB3"/>
  <c r="AH3"/>
  <c r="S3"/>
  <c r="AJ3"/>
  <c r="AN3"/>
  <c r="M3" i="20"/>
  <c r="L3"/>
  <c r="Q3" i="4"/>
  <c r="AP5" i="26" l="1"/>
  <c r="AM5"/>
  <c r="AO3"/>
  <c r="AO4"/>
  <c r="AN5"/>
  <c r="AO5" l="1"/>
  <c r="BX3" i="24"/>
  <c r="BX4"/>
  <c r="Z5" i="9" l="1"/>
  <c r="P5" i="20"/>
  <c r="P5" i="4"/>
  <c r="BB4" i="24"/>
  <c r="AV3"/>
  <c r="AV4"/>
  <c r="R5"/>
  <c r="Q5" l="1"/>
  <c r="Q3" i="20"/>
  <c r="Q4"/>
  <c r="Q4" i="4"/>
  <c r="D3" i="24"/>
  <c r="AN3" i="16"/>
  <c r="AN4"/>
  <c r="AM3"/>
  <c r="AM4"/>
  <c r="D4" i="24" s="1"/>
  <c r="BR4"/>
  <c r="BR3"/>
  <c r="AF4"/>
  <c r="AF3"/>
  <c r="I3" i="4" l="1"/>
  <c r="F3"/>
  <c r="F4"/>
  <c r="I4" s="1"/>
  <c r="F3" i="12" l="1"/>
  <c r="F4"/>
  <c r="T14" i="13"/>
  <c r="T13"/>
  <c r="P5" i="24"/>
  <c r="AR5"/>
  <c r="AS5"/>
  <c r="V5"/>
  <c r="J3" i="1"/>
  <c r="J4"/>
  <c r="T5" i="23"/>
  <c r="T5" i="24"/>
  <c r="U5"/>
  <c r="X5" i="9"/>
  <c r="Y5"/>
  <c r="AA5"/>
  <c r="AB5"/>
  <c r="AD5" i="16" l="1"/>
  <c r="AE5"/>
  <c r="AF5"/>
  <c r="AH5"/>
  <c r="AI5"/>
  <c r="AL5"/>
  <c r="AM5"/>
  <c r="M5" i="9"/>
  <c r="C5" i="15" l="1"/>
  <c r="D5"/>
  <c r="E5"/>
  <c r="F5"/>
  <c r="G5"/>
  <c r="H5"/>
  <c r="I5"/>
  <c r="J4"/>
  <c r="J5" l="1"/>
  <c r="F3" i="1" l="1"/>
  <c r="F4"/>
  <c r="K2" i="25"/>
  <c r="K3"/>
  <c r="T5" i="5" l="1"/>
  <c r="E4" l="1"/>
  <c r="D4"/>
  <c r="C4"/>
  <c r="E3"/>
  <c r="D3"/>
  <c r="C3"/>
  <c r="B3"/>
  <c r="A3"/>
  <c r="AA5" l="1"/>
  <c r="C173" i="28" l="1"/>
  <c r="B173"/>
  <c r="A173"/>
  <c r="C172"/>
  <c r="B172"/>
  <c r="A172"/>
  <c r="C171"/>
  <c r="B171"/>
  <c r="A171"/>
  <c r="C170"/>
  <c r="B170"/>
  <c r="A170"/>
  <c r="C169"/>
  <c r="B169"/>
  <c r="A169"/>
  <c r="C168"/>
  <c r="B168"/>
  <c r="A168"/>
  <c r="C167"/>
  <c r="B167"/>
  <c r="A167"/>
  <c r="C166"/>
  <c r="B166"/>
  <c r="A166"/>
  <c r="C165"/>
  <c r="B165"/>
  <c r="A165"/>
  <c r="C164"/>
  <c r="B164"/>
  <c r="A164"/>
  <c r="C163"/>
  <c r="B163"/>
  <c r="A163"/>
  <c r="C162"/>
  <c r="B162"/>
  <c r="A162"/>
  <c r="C161"/>
  <c r="B161"/>
  <c r="A161"/>
  <c r="C160"/>
  <c r="B160"/>
  <c r="A160"/>
  <c r="C159"/>
  <c r="B159"/>
  <c r="A159"/>
  <c r="C158"/>
  <c r="B158"/>
  <c r="A158"/>
  <c r="C157"/>
  <c r="B157"/>
  <c r="A157"/>
  <c r="C156"/>
  <c r="B156"/>
  <c r="A156"/>
  <c r="C155"/>
  <c r="B155"/>
  <c r="A155"/>
  <c r="C154"/>
  <c r="B154"/>
  <c r="A154"/>
  <c r="C153"/>
  <c r="B153"/>
  <c r="A153"/>
  <c r="C152"/>
  <c r="B152"/>
  <c r="A152"/>
  <c r="C151"/>
  <c r="B151"/>
  <c r="A151"/>
  <c r="C150"/>
  <c r="B150"/>
  <c r="A150"/>
  <c r="C149"/>
  <c r="B149"/>
  <c r="A149"/>
  <c r="C148"/>
  <c r="B148"/>
  <c r="A148"/>
  <c r="C147"/>
  <c r="B147"/>
  <c r="A147"/>
  <c r="C146"/>
  <c r="B146"/>
  <c r="A146"/>
  <c r="C145"/>
  <c r="B145"/>
  <c r="A145"/>
  <c r="C144"/>
  <c r="B144"/>
  <c r="A144"/>
  <c r="C143"/>
  <c r="B143"/>
  <c r="A143"/>
  <c r="C142"/>
  <c r="B142"/>
  <c r="A142"/>
  <c r="C141"/>
  <c r="B141"/>
  <c r="A141"/>
  <c r="C140"/>
  <c r="B140"/>
  <c r="A140"/>
  <c r="C139"/>
  <c r="B139"/>
  <c r="A139"/>
  <c r="C138"/>
  <c r="B138"/>
  <c r="A138"/>
  <c r="C137"/>
  <c r="B137"/>
  <c r="A137"/>
  <c r="C136"/>
  <c r="B136"/>
  <c r="A136"/>
  <c r="C135"/>
  <c r="B135"/>
  <c r="A135"/>
  <c r="C134"/>
  <c r="B134"/>
  <c r="A134"/>
  <c r="C133"/>
  <c r="B133"/>
  <c r="A133"/>
  <c r="C132"/>
  <c r="B132"/>
  <c r="A132"/>
  <c r="C131"/>
  <c r="B131"/>
  <c r="A131"/>
  <c r="C130"/>
  <c r="B130"/>
  <c r="A130"/>
  <c r="C129"/>
  <c r="B129"/>
  <c r="A129"/>
  <c r="C128"/>
  <c r="B128"/>
  <c r="A128"/>
  <c r="C127"/>
  <c r="B127"/>
  <c r="A127"/>
  <c r="C126"/>
  <c r="B126"/>
  <c r="A126"/>
  <c r="C125"/>
  <c r="B125"/>
  <c r="A125"/>
  <c r="C124"/>
  <c r="B124"/>
  <c r="A124"/>
  <c r="C123"/>
  <c r="B123"/>
  <c r="A123"/>
  <c r="C122"/>
  <c r="B122"/>
  <c r="A122"/>
  <c r="C121"/>
  <c r="B121"/>
  <c r="A121"/>
  <c r="C120"/>
  <c r="B120"/>
  <c r="A120"/>
  <c r="C119"/>
  <c r="B119"/>
  <c r="A119"/>
  <c r="C118"/>
  <c r="B118"/>
  <c r="A118"/>
  <c r="C117"/>
  <c r="B117"/>
  <c r="A117"/>
  <c r="C116"/>
  <c r="B116"/>
  <c r="A116"/>
  <c r="C115"/>
  <c r="B115"/>
  <c r="A115"/>
  <c r="C114"/>
  <c r="B114"/>
  <c r="A114"/>
  <c r="C113"/>
  <c r="B113"/>
  <c r="A113"/>
  <c r="C112"/>
  <c r="B112"/>
  <c r="A112"/>
  <c r="C111"/>
  <c r="B111"/>
  <c r="A111"/>
  <c r="C110"/>
  <c r="B110"/>
  <c r="A110"/>
  <c r="C109"/>
  <c r="B109"/>
  <c r="A109"/>
  <c r="C108"/>
  <c r="B108"/>
  <c r="A108"/>
  <c r="C107"/>
  <c r="B107"/>
  <c r="A107"/>
  <c r="C106"/>
  <c r="B106"/>
  <c r="A106"/>
  <c r="C105"/>
  <c r="B105"/>
  <c r="A105"/>
  <c r="C104"/>
  <c r="B104"/>
  <c r="A104"/>
  <c r="C103"/>
  <c r="B103"/>
  <c r="A103"/>
  <c r="C102"/>
  <c r="B102"/>
  <c r="A102"/>
  <c r="C101"/>
  <c r="B101"/>
  <c r="A101"/>
  <c r="C100"/>
  <c r="B100"/>
  <c r="A100"/>
  <c r="C99"/>
  <c r="B99"/>
  <c r="A99"/>
  <c r="C98"/>
  <c r="B98"/>
  <c r="A98"/>
  <c r="C97"/>
  <c r="B97"/>
  <c r="A97"/>
  <c r="C96"/>
  <c r="B96"/>
  <c r="A96"/>
  <c r="C95"/>
  <c r="B95"/>
  <c r="A95"/>
  <c r="C94"/>
  <c r="B94"/>
  <c r="A94"/>
  <c r="C93"/>
  <c r="B93"/>
  <c r="A93"/>
  <c r="C92"/>
  <c r="B92"/>
  <c r="A92"/>
  <c r="C91"/>
  <c r="B91"/>
  <c r="A91"/>
  <c r="C90"/>
  <c r="B90"/>
  <c r="A90"/>
  <c r="C89"/>
  <c r="B89"/>
  <c r="A89"/>
  <c r="C88"/>
  <c r="B88"/>
  <c r="A88"/>
  <c r="C87"/>
  <c r="B87"/>
  <c r="A87"/>
  <c r="C86"/>
  <c r="B86"/>
  <c r="A86"/>
  <c r="C85"/>
  <c r="B85"/>
  <c r="A85"/>
  <c r="C84"/>
  <c r="B84"/>
  <c r="A84"/>
  <c r="C83"/>
  <c r="B83"/>
  <c r="A83"/>
  <c r="C82"/>
  <c r="B82"/>
  <c r="A82"/>
  <c r="C81"/>
  <c r="B81"/>
  <c r="A81"/>
  <c r="C80"/>
  <c r="B80"/>
  <c r="A80"/>
  <c r="C79"/>
  <c r="B79"/>
  <c r="A79"/>
  <c r="C78"/>
  <c r="B78"/>
  <c r="A78"/>
  <c r="C77"/>
  <c r="B77"/>
  <c r="A77"/>
  <c r="C76"/>
  <c r="B76"/>
  <c r="A76"/>
  <c r="C75"/>
  <c r="B75"/>
  <c r="A75"/>
  <c r="C74"/>
  <c r="B74"/>
  <c r="A74"/>
  <c r="C73"/>
  <c r="B73"/>
  <c r="A73"/>
  <c r="C72"/>
  <c r="B72"/>
  <c r="A72"/>
  <c r="C71"/>
  <c r="B71"/>
  <c r="A71"/>
  <c r="C70"/>
  <c r="B70"/>
  <c r="A70"/>
  <c r="C69"/>
  <c r="B69"/>
  <c r="A69"/>
  <c r="C68"/>
  <c r="B68"/>
  <c r="A68"/>
  <c r="C67"/>
  <c r="B67"/>
  <c r="A67"/>
  <c r="C66"/>
  <c r="B66"/>
  <c r="A66"/>
  <c r="C65"/>
  <c r="B65"/>
  <c r="A65"/>
  <c r="C64"/>
  <c r="B64"/>
  <c r="A64"/>
  <c r="C63"/>
  <c r="B63"/>
  <c r="A63"/>
  <c r="C62"/>
  <c r="B62"/>
  <c r="A62"/>
  <c r="C61"/>
  <c r="B61"/>
  <c r="A61"/>
  <c r="C60"/>
  <c r="B60"/>
  <c r="A60"/>
  <c r="C59"/>
  <c r="B59"/>
  <c r="A59"/>
  <c r="C58"/>
  <c r="B58"/>
  <c r="A58"/>
  <c r="C57"/>
  <c r="B57"/>
  <c r="A57"/>
  <c r="C56"/>
  <c r="B56"/>
  <c r="A56"/>
  <c r="C55"/>
  <c r="B55"/>
  <c r="A55"/>
  <c r="C54"/>
  <c r="B54"/>
  <c r="A54"/>
  <c r="C53"/>
  <c r="B53"/>
  <c r="A53"/>
  <c r="C52"/>
  <c r="B52"/>
  <c r="A52"/>
  <c r="C51"/>
  <c r="B51"/>
  <c r="A51"/>
  <c r="C50"/>
  <c r="B50"/>
  <c r="A50"/>
  <c r="C49"/>
  <c r="B49"/>
  <c r="A49"/>
  <c r="C48"/>
  <c r="B48"/>
  <c r="A48"/>
  <c r="C47"/>
  <c r="B47"/>
  <c r="A47"/>
  <c r="C46"/>
  <c r="B46"/>
  <c r="A46"/>
  <c r="C45"/>
  <c r="B45"/>
  <c r="A45"/>
  <c r="C44"/>
  <c r="B44"/>
  <c r="A44"/>
  <c r="C43"/>
  <c r="B43"/>
  <c r="A43"/>
  <c r="C42"/>
  <c r="B42"/>
  <c r="A42"/>
  <c r="C41"/>
  <c r="B41"/>
  <c r="A41"/>
  <c r="C40"/>
  <c r="B40"/>
  <c r="A40"/>
  <c r="C39"/>
  <c r="B39"/>
  <c r="A39"/>
  <c r="C38"/>
  <c r="B38"/>
  <c r="A38"/>
  <c r="C37"/>
  <c r="B37"/>
  <c r="A37"/>
  <c r="C36"/>
  <c r="B36"/>
  <c r="A36"/>
  <c r="C35"/>
  <c r="B35"/>
  <c r="A35"/>
  <c r="C34"/>
  <c r="B34"/>
  <c r="A34"/>
  <c r="C33"/>
  <c r="B33"/>
  <c r="A33"/>
  <c r="C32"/>
  <c r="B32"/>
  <c r="A32"/>
  <c r="C31"/>
  <c r="B31"/>
  <c r="A31"/>
  <c r="C30"/>
  <c r="B30"/>
  <c r="A30"/>
  <c r="C29"/>
  <c r="B29"/>
  <c r="A29"/>
  <c r="C28"/>
  <c r="B28"/>
  <c r="A28"/>
  <c r="C27"/>
  <c r="B27"/>
  <c r="A27"/>
  <c r="C26"/>
  <c r="B26"/>
  <c r="A26"/>
  <c r="C25"/>
  <c r="B25"/>
  <c r="A25"/>
  <c r="C24"/>
  <c r="B24"/>
  <c r="A24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74" i="10"/>
  <c r="Q174" l="1"/>
  <c r="O174"/>
  <c r="L173"/>
  <c r="J173"/>
  <c r="H173"/>
  <c r="G173"/>
  <c r="E173"/>
  <c r="C173"/>
  <c r="A173"/>
  <c r="L172"/>
  <c r="J172"/>
  <c r="H172"/>
  <c r="G172"/>
  <c r="E172"/>
  <c r="C172"/>
  <c r="A172"/>
  <c r="L171"/>
  <c r="J171"/>
  <c r="H171"/>
  <c r="G171"/>
  <c r="E171"/>
  <c r="C171"/>
  <c r="A171"/>
  <c r="L170"/>
  <c r="J170"/>
  <c r="H170"/>
  <c r="G170"/>
  <c r="E170"/>
  <c r="C170"/>
  <c r="A170"/>
  <c r="L169"/>
  <c r="J169"/>
  <c r="H169"/>
  <c r="G169"/>
  <c r="E169"/>
  <c r="C169"/>
  <c r="A169"/>
  <c r="L168"/>
  <c r="J168"/>
  <c r="H168"/>
  <c r="G168"/>
  <c r="E168"/>
  <c r="C168"/>
  <c r="A168"/>
  <c r="L167"/>
  <c r="J167"/>
  <c r="H167"/>
  <c r="G167"/>
  <c r="E167"/>
  <c r="C167"/>
  <c r="A167"/>
  <c r="L166"/>
  <c r="J166"/>
  <c r="H166"/>
  <c r="G166"/>
  <c r="E166"/>
  <c r="C166"/>
  <c r="A166"/>
  <c r="L165"/>
  <c r="J165"/>
  <c r="H165"/>
  <c r="G165"/>
  <c r="E165"/>
  <c r="C165"/>
  <c r="A165"/>
  <c r="L164"/>
  <c r="J164"/>
  <c r="H164"/>
  <c r="G164"/>
  <c r="E164"/>
  <c r="C164"/>
  <c r="A164"/>
  <c r="L163"/>
  <c r="J163"/>
  <c r="H163"/>
  <c r="G163"/>
  <c r="E163"/>
  <c r="C163"/>
  <c r="A163"/>
  <c r="L162"/>
  <c r="J162"/>
  <c r="H162"/>
  <c r="G162"/>
  <c r="E162"/>
  <c r="C162"/>
  <c r="A162"/>
  <c r="L161"/>
  <c r="J161"/>
  <c r="H161"/>
  <c r="G161"/>
  <c r="E161"/>
  <c r="C161"/>
  <c r="A161"/>
  <c r="L160"/>
  <c r="J160"/>
  <c r="H160"/>
  <c r="G160"/>
  <c r="E160"/>
  <c r="C160"/>
  <c r="A160"/>
  <c r="L159"/>
  <c r="J159"/>
  <c r="H159"/>
  <c r="G159"/>
  <c r="E159"/>
  <c r="C159"/>
  <c r="A159"/>
  <c r="L158"/>
  <c r="J158"/>
  <c r="H158"/>
  <c r="G158"/>
  <c r="E158"/>
  <c r="C158"/>
  <c r="A158"/>
  <c r="L157"/>
  <c r="J157"/>
  <c r="H157"/>
  <c r="G157"/>
  <c r="E157"/>
  <c r="C157"/>
  <c r="A157"/>
  <c r="L156"/>
  <c r="J156"/>
  <c r="H156"/>
  <c r="G156"/>
  <c r="E156"/>
  <c r="C156"/>
  <c r="A156"/>
  <c r="L155"/>
  <c r="J155"/>
  <c r="H155"/>
  <c r="G155"/>
  <c r="E155"/>
  <c r="C155"/>
  <c r="A155"/>
  <c r="L154"/>
  <c r="J154"/>
  <c r="H154"/>
  <c r="G154"/>
  <c r="E154"/>
  <c r="C154"/>
  <c r="A154"/>
  <c r="L153"/>
  <c r="J153"/>
  <c r="H153"/>
  <c r="G153"/>
  <c r="E153"/>
  <c r="C153"/>
  <c r="A153"/>
  <c r="L152"/>
  <c r="J152"/>
  <c r="H152"/>
  <c r="G152"/>
  <c r="E152"/>
  <c r="C152"/>
  <c r="A152"/>
  <c r="L151"/>
  <c r="J151"/>
  <c r="H151"/>
  <c r="G151"/>
  <c r="E151"/>
  <c r="C151"/>
  <c r="A151"/>
  <c r="L150"/>
  <c r="J150"/>
  <c r="H150"/>
  <c r="G150"/>
  <c r="E150"/>
  <c r="C150"/>
  <c r="A150"/>
  <c r="L149"/>
  <c r="J149"/>
  <c r="H149"/>
  <c r="G149"/>
  <c r="E149"/>
  <c r="C149"/>
  <c r="A149"/>
  <c r="L148"/>
  <c r="J148"/>
  <c r="H148"/>
  <c r="G148"/>
  <c r="E148"/>
  <c r="C148"/>
  <c r="A148"/>
  <c r="L147"/>
  <c r="J147"/>
  <c r="H147"/>
  <c r="G147"/>
  <c r="E147"/>
  <c r="C147"/>
  <c r="A147"/>
  <c r="L146"/>
  <c r="J146"/>
  <c r="H146"/>
  <c r="G146"/>
  <c r="E146"/>
  <c r="C146"/>
  <c r="A146"/>
  <c r="L145"/>
  <c r="J145"/>
  <c r="H145"/>
  <c r="G145"/>
  <c r="E145"/>
  <c r="C145"/>
  <c r="A145"/>
  <c r="L144"/>
  <c r="J144"/>
  <c r="H144"/>
  <c r="G144"/>
  <c r="E144"/>
  <c r="C144"/>
  <c r="A144"/>
  <c r="L143"/>
  <c r="J143"/>
  <c r="H143"/>
  <c r="G143"/>
  <c r="E143"/>
  <c r="C143"/>
  <c r="A143"/>
  <c r="L142"/>
  <c r="J142"/>
  <c r="H142"/>
  <c r="G142"/>
  <c r="E142"/>
  <c r="C142"/>
  <c r="A142"/>
  <c r="L141"/>
  <c r="J141"/>
  <c r="H141"/>
  <c r="G141"/>
  <c r="E141"/>
  <c r="C141"/>
  <c r="A141"/>
  <c r="L140"/>
  <c r="J140"/>
  <c r="H140"/>
  <c r="G140"/>
  <c r="E140"/>
  <c r="C140"/>
  <c r="A140"/>
  <c r="L139"/>
  <c r="J139"/>
  <c r="H139"/>
  <c r="G139"/>
  <c r="E139"/>
  <c r="C139"/>
  <c r="A139"/>
  <c r="L138"/>
  <c r="J138"/>
  <c r="H138"/>
  <c r="G138"/>
  <c r="E138"/>
  <c r="C138"/>
  <c r="A138"/>
  <c r="L137"/>
  <c r="J137"/>
  <c r="H137"/>
  <c r="G137"/>
  <c r="E137"/>
  <c r="C137"/>
  <c r="A137"/>
  <c r="L136"/>
  <c r="J136"/>
  <c r="H136"/>
  <c r="G136"/>
  <c r="E136"/>
  <c r="C136"/>
  <c r="A136"/>
  <c r="L135"/>
  <c r="J135"/>
  <c r="H135"/>
  <c r="G135"/>
  <c r="E135"/>
  <c r="C135"/>
  <c r="A135"/>
  <c r="L134"/>
  <c r="J134"/>
  <c r="H134"/>
  <c r="G134"/>
  <c r="E134"/>
  <c r="C134"/>
  <c r="A134"/>
  <c r="L133"/>
  <c r="J133"/>
  <c r="H133"/>
  <c r="G133"/>
  <c r="E133"/>
  <c r="C133"/>
  <c r="A133"/>
  <c r="L132"/>
  <c r="J132"/>
  <c r="H132"/>
  <c r="G132"/>
  <c r="E132"/>
  <c r="C132"/>
  <c r="A132"/>
  <c r="L131"/>
  <c r="J131"/>
  <c r="H131"/>
  <c r="G131"/>
  <c r="E131"/>
  <c r="C131"/>
  <c r="A131"/>
  <c r="L130"/>
  <c r="J130"/>
  <c r="H130"/>
  <c r="G130"/>
  <c r="E130"/>
  <c r="C130"/>
  <c r="A130"/>
  <c r="L129"/>
  <c r="J129"/>
  <c r="H129"/>
  <c r="G129"/>
  <c r="E129"/>
  <c r="C129"/>
  <c r="A129"/>
  <c r="L128"/>
  <c r="J128"/>
  <c r="H128"/>
  <c r="G128"/>
  <c r="E128"/>
  <c r="C128"/>
  <c r="A128"/>
  <c r="L127"/>
  <c r="J127"/>
  <c r="H127"/>
  <c r="G127"/>
  <c r="E127"/>
  <c r="C127"/>
  <c r="A127"/>
  <c r="L126"/>
  <c r="J126"/>
  <c r="H126"/>
  <c r="G126"/>
  <c r="E126"/>
  <c r="C126"/>
  <c r="A126"/>
  <c r="L125"/>
  <c r="J125"/>
  <c r="H125"/>
  <c r="G125"/>
  <c r="E125"/>
  <c r="C125"/>
  <c r="A125"/>
  <c r="L124"/>
  <c r="J124"/>
  <c r="H124"/>
  <c r="G124"/>
  <c r="E124"/>
  <c r="C124"/>
  <c r="A124"/>
  <c r="L123"/>
  <c r="J123"/>
  <c r="H123"/>
  <c r="G123"/>
  <c r="E123"/>
  <c r="C123"/>
  <c r="A123"/>
  <c r="L122"/>
  <c r="J122"/>
  <c r="H122"/>
  <c r="G122"/>
  <c r="E122"/>
  <c r="C122"/>
  <c r="A122"/>
  <c r="L121"/>
  <c r="J121"/>
  <c r="H121"/>
  <c r="G121"/>
  <c r="E121"/>
  <c r="C121"/>
  <c r="A121"/>
  <c r="L120"/>
  <c r="J120"/>
  <c r="H120"/>
  <c r="G120"/>
  <c r="E120"/>
  <c r="C120"/>
  <c r="A120"/>
  <c r="L119"/>
  <c r="J119"/>
  <c r="H119"/>
  <c r="G119"/>
  <c r="E119"/>
  <c r="C119"/>
  <c r="A119"/>
  <c r="L118"/>
  <c r="J118"/>
  <c r="H118"/>
  <c r="G118"/>
  <c r="E118"/>
  <c r="C118"/>
  <c r="A118"/>
  <c r="L117"/>
  <c r="J117"/>
  <c r="H117"/>
  <c r="G117"/>
  <c r="E117"/>
  <c r="C117"/>
  <c r="A117"/>
  <c r="L116"/>
  <c r="J116"/>
  <c r="H116"/>
  <c r="G116"/>
  <c r="E116"/>
  <c r="C116"/>
  <c r="A116"/>
  <c r="L115"/>
  <c r="J115"/>
  <c r="H115"/>
  <c r="G115"/>
  <c r="E115"/>
  <c r="C115"/>
  <c r="A115"/>
  <c r="L114"/>
  <c r="J114"/>
  <c r="H114"/>
  <c r="G114"/>
  <c r="E114"/>
  <c r="C114"/>
  <c r="A114"/>
  <c r="L113"/>
  <c r="J113"/>
  <c r="H113"/>
  <c r="G113"/>
  <c r="E113"/>
  <c r="C113"/>
  <c r="A113"/>
  <c r="L112"/>
  <c r="J112"/>
  <c r="H112"/>
  <c r="G112"/>
  <c r="E112"/>
  <c r="C112"/>
  <c r="A112"/>
  <c r="L111"/>
  <c r="J111"/>
  <c r="H111"/>
  <c r="G111"/>
  <c r="E111"/>
  <c r="C111"/>
  <c r="A111"/>
  <c r="L110"/>
  <c r="J110"/>
  <c r="H110"/>
  <c r="G110"/>
  <c r="E110"/>
  <c r="C110"/>
  <c r="A110"/>
  <c r="L109"/>
  <c r="J109"/>
  <c r="H109"/>
  <c r="G109"/>
  <c r="E109"/>
  <c r="C109"/>
  <c r="A109"/>
  <c r="L108"/>
  <c r="J108"/>
  <c r="H108"/>
  <c r="G108"/>
  <c r="E108"/>
  <c r="C108"/>
  <c r="A108"/>
  <c r="L107"/>
  <c r="J107"/>
  <c r="H107"/>
  <c r="G107"/>
  <c r="E107"/>
  <c r="C107"/>
  <c r="A107"/>
  <c r="L106"/>
  <c r="J106"/>
  <c r="H106"/>
  <c r="G106"/>
  <c r="E106"/>
  <c r="C106"/>
  <c r="A106"/>
  <c r="L105"/>
  <c r="J105"/>
  <c r="H105"/>
  <c r="G105"/>
  <c r="E105"/>
  <c r="C105"/>
  <c r="A105"/>
  <c r="L104"/>
  <c r="J104"/>
  <c r="H104"/>
  <c r="G104"/>
  <c r="E104"/>
  <c r="C104"/>
  <c r="A104"/>
  <c r="L103"/>
  <c r="J103"/>
  <c r="H103"/>
  <c r="G103"/>
  <c r="E103"/>
  <c r="C103"/>
  <c r="A103"/>
  <c r="L102"/>
  <c r="J102"/>
  <c r="H102"/>
  <c r="G102"/>
  <c r="E102"/>
  <c r="C102"/>
  <c r="A102"/>
  <c r="L101"/>
  <c r="J101"/>
  <c r="H101"/>
  <c r="G101"/>
  <c r="E101"/>
  <c r="C101"/>
  <c r="A101"/>
  <c r="L100"/>
  <c r="J100"/>
  <c r="H100"/>
  <c r="G100"/>
  <c r="E100"/>
  <c r="C100"/>
  <c r="A100"/>
  <c r="L99"/>
  <c r="J99"/>
  <c r="H99"/>
  <c r="G99"/>
  <c r="E99"/>
  <c r="C99"/>
  <c r="A99"/>
  <c r="L98"/>
  <c r="J98"/>
  <c r="H98"/>
  <c r="G98"/>
  <c r="E98"/>
  <c r="C98"/>
  <c r="A98"/>
  <c r="L97"/>
  <c r="J97"/>
  <c r="H97"/>
  <c r="G97"/>
  <c r="E97"/>
  <c r="C97"/>
  <c r="A97"/>
  <c r="L96"/>
  <c r="J96"/>
  <c r="H96"/>
  <c r="G96"/>
  <c r="E96"/>
  <c r="C96"/>
  <c r="A96"/>
  <c r="L95"/>
  <c r="J95"/>
  <c r="H95"/>
  <c r="G95"/>
  <c r="E95"/>
  <c r="C95"/>
  <c r="A95"/>
  <c r="L94"/>
  <c r="J94"/>
  <c r="H94"/>
  <c r="G94"/>
  <c r="E94"/>
  <c r="C94"/>
  <c r="A94"/>
  <c r="L93"/>
  <c r="J93"/>
  <c r="H93"/>
  <c r="G93"/>
  <c r="E93"/>
  <c r="C93"/>
  <c r="A93"/>
  <c r="L92"/>
  <c r="J92"/>
  <c r="H92"/>
  <c r="G92"/>
  <c r="E92"/>
  <c r="C92"/>
  <c r="A92"/>
  <c r="L91"/>
  <c r="J91"/>
  <c r="H91"/>
  <c r="G91"/>
  <c r="E91"/>
  <c r="C91"/>
  <c r="A91"/>
  <c r="L90"/>
  <c r="J90"/>
  <c r="H90"/>
  <c r="G90"/>
  <c r="E90"/>
  <c r="C90"/>
  <c r="A90"/>
  <c r="L89"/>
  <c r="J89"/>
  <c r="H89"/>
  <c r="G89"/>
  <c r="E89"/>
  <c r="C89"/>
  <c r="A89"/>
  <c r="L88"/>
  <c r="J88"/>
  <c r="H88"/>
  <c r="G88"/>
  <c r="E88"/>
  <c r="C88"/>
  <c r="A88"/>
  <c r="L87"/>
  <c r="J87"/>
  <c r="H87"/>
  <c r="G87"/>
  <c r="E87"/>
  <c r="C87"/>
  <c r="A87"/>
  <c r="L86"/>
  <c r="J86"/>
  <c r="H86"/>
  <c r="G86"/>
  <c r="E86"/>
  <c r="C86"/>
  <c r="A86"/>
  <c r="L85"/>
  <c r="J85"/>
  <c r="H85"/>
  <c r="G85"/>
  <c r="E85"/>
  <c r="C85"/>
  <c r="A85"/>
  <c r="L84"/>
  <c r="J84"/>
  <c r="H84"/>
  <c r="G84"/>
  <c r="E84"/>
  <c r="C84"/>
  <c r="A84"/>
  <c r="L83"/>
  <c r="J83"/>
  <c r="H83"/>
  <c r="G83"/>
  <c r="E83"/>
  <c r="C83"/>
  <c r="A83"/>
  <c r="L82"/>
  <c r="J82"/>
  <c r="H82"/>
  <c r="G82"/>
  <c r="E82"/>
  <c r="C82"/>
  <c r="A82"/>
  <c r="L81"/>
  <c r="J81"/>
  <c r="H81"/>
  <c r="G81"/>
  <c r="E81"/>
  <c r="C81"/>
  <c r="A81"/>
  <c r="L80"/>
  <c r="J80"/>
  <c r="H80"/>
  <c r="G80"/>
  <c r="E80"/>
  <c r="C80"/>
  <c r="A80"/>
  <c r="L79"/>
  <c r="J79"/>
  <c r="H79"/>
  <c r="G79"/>
  <c r="E79"/>
  <c r="C79"/>
  <c r="A79"/>
  <c r="L78"/>
  <c r="J78"/>
  <c r="H78"/>
  <c r="G78"/>
  <c r="E78"/>
  <c r="C78"/>
  <c r="A78"/>
  <c r="L77"/>
  <c r="J77"/>
  <c r="H77"/>
  <c r="G77"/>
  <c r="E77"/>
  <c r="C77"/>
  <c r="A77"/>
  <c r="L76"/>
  <c r="J76"/>
  <c r="H76"/>
  <c r="G76"/>
  <c r="E76"/>
  <c r="C76"/>
  <c r="A76"/>
  <c r="L75"/>
  <c r="J75"/>
  <c r="H75"/>
  <c r="G75"/>
  <c r="E75"/>
  <c r="C75"/>
  <c r="A75"/>
  <c r="L74"/>
  <c r="J74"/>
  <c r="H74"/>
  <c r="G74"/>
  <c r="E74"/>
  <c r="C74"/>
  <c r="A74"/>
  <c r="L73"/>
  <c r="J73"/>
  <c r="H73"/>
  <c r="G73"/>
  <c r="E73"/>
  <c r="C73"/>
  <c r="A73"/>
  <c r="L72"/>
  <c r="J72"/>
  <c r="H72"/>
  <c r="G72"/>
  <c r="E72"/>
  <c r="C72"/>
  <c r="A72"/>
  <c r="L71"/>
  <c r="J71"/>
  <c r="H71"/>
  <c r="G71"/>
  <c r="E71"/>
  <c r="C71"/>
  <c r="A71"/>
  <c r="L70"/>
  <c r="J70"/>
  <c r="H70"/>
  <c r="G70"/>
  <c r="E70"/>
  <c r="C70"/>
  <c r="A70"/>
  <c r="L69"/>
  <c r="J69"/>
  <c r="H69"/>
  <c r="G69"/>
  <c r="E69"/>
  <c r="C69"/>
  <c r="A69"/>
  <c r="L68"/>
  <c r="J68"/>
  <c r="H68"/>
  <c r="G68"/>
  <c r="E68"/>
  <c r="C68"/>
  <c r="A68"/>
  <c r="L67"/>
  <c r="J67"/>
  <c r="H67"/>
  <c r="G67"/>
  <c r="E67"/>
  <c r="C67"/>
  <c r="A67"/>
  <c r="L66"/>
  <c r="J66"/>
  <c r="H66"/>
  <c r="G66"/>
  <c r="E66"/>
  <c r="C66"/>
  <c r="A66"/>
  <c r="L65"/>
  <c r="J65"/>
  <c r="H65"/>
  <c r="G65"/>
  <c r="E65"/>
  <c r="C65"/>
  <c r="A65"/>
  <c r="L64"/>
  <c r="J64"/>
  <c r="H64"/>
  <c r="G64"/>
  <c r="E64"/>
  <c r="C64"/>
  <c r="A64"/>
  <c r="L63"/>
  <c r="J63"/>
  <c r="H63"/>
  <c r="G63"/>
  <c r="E63"/>
  <c r="C63"/>
  <c r="A63"/>
  <c r="L62"/>
  <c r="J62"/>
  <c r="H62"/>
  <c r="G62"/>
  <c r="E62"/>
  <c r="C62"/>
  <c r="A62"/>
  <c r="L61"/>
  <c r="J61"/>
  <c r="H61"/>
  <c r="G61"/>
  <c r="E61"/>
  <c r="C61"/>
  <c r="A61"/>
  <c r="L60"/>
  <c r="J60"/>
  <c r="H60"/>
  <c r="G60"/>
  <c r="E60"/>
  <c r="C60"/>
  <c r="A60"/>
  <c r="L59"/>
  <c r="J59"/>
  <c r="H59"/>
  <c r="G59"/>
  <c r="E59"/>
  <c r="C59"/>
  <c r="A59"/>
  <c r="L58"/>
  <c r="J58"/>
  <c r="H58"/>
  <c r="G58"/>
  <c r="E58"/>
  <c r="C58"/>
  <c r="A58"/>
  <c r="L57"/>
  <c r="J57"/>
  <c r="H57"/>
  <c r="G57"/>
  <c r="E57"/>
  <c r="C57"/>
  <c r="A57"/>
  <c r="L56"/>
  <c r="J56"/>
  <c r="H56"/>
  <c r="G56"/>
  <c r="E56"/>
  <c r="C56"/>
  <c r="A56"/>
  <c r="L55"/>
  <c r="J55"/>
  <c r="H55"/>
  <c r="G55"/>
  <c r="E55"/>
  <c r="C55"/>
  <c r="A55"/>
  <c r="L54"/>
  <c r="J54"/>
  <c r="H54"/>
  <c r="G54"/>
  <c r="E54"/>
  <c r="C54"/>
  <c r="A54"/>
  <c r="L53"/>
  <c r="J53"/>
  <c r="H53"/>
  <c r="G53"/>
  <c r="E53"/>
  <c r="C53"/>
  <c r="A53"/>
  <c r="L52"/>
  <c r="J52"/>
  <c r="H52"/>
  <c r="G52"/>
  <c r="E52"/>
  <c r="C52"/>
  <c r="A52"/>
  <c r="L51"/>
  <c r="J51"/>
  <c r="H51"/>
  <c r="G51"/>
  <c r="E51"/>
  <c r="C51"/>
  <c r="A51"/>
  <c r="L50"/>
  <c r="J50"/>
  <c r="H50"/>
  <c r="G50"/>
  <c r="E50"/>
  <c r="C50"/>
  <c r="A50"/>
  <c r="L49"/>
  <c r="J49"/>
  <c r="H49"/>
  <c r="G49"/>
  <c r="E49"/>
  <c r="C49"/>
  <c r="A49"/>
  <c r="L48"/>
  <c r="J48"/>
  <c r="H48"/>
  <c r="G48"/>
  <c r="E48"/>
  <c r="C48"/>
  <c r="A48"/>
  <c r="L47"/>
  <c r="J47"/>
  <c r="H47"/>
  <c r="G47"/>
  <c r="E47"/>
  <c r="C47"/>
  <c r="A47"/>
  <c r="L46"/>
  <c r="J46"/>
  <c r="H46"/>
  <c r="G46"/>
  <c r="E46"/>
  <c r="C46"/>
  <c r="A46"/>
  <c r="L45"/>
  <c r="J45"/>
  <c r="H45"/>
  <c r="G45"/>
  <c r="E45"/>
  <c r="C45"/>
  <c r="A45"/>
  <c r="L44"/>
  <c r="J44"/>
  <c r="H44"/>
  <c r="G44"/>
  <c r="E44"/>
  <c r="C44"/>
  <c r="A44"/>
  <c r="L43"/>
  <c r="J43"/>
  <c r="H43"/>
  <c r="G43"/>
  <c r="E43"/>
  <c r="C43"/>
  <c r="A43"/>
  <c r="L42"/>
  <c r="J42"/>
  <c r="H42"/>
  <c r="G42"/>
  <c r="E42"/>
  <c r="C42"/>
  <c r="A42"/>
  <c r="L41"/>
  <c r="J41"/>
  <c r="H41"/>
  <c r="G41"/>
  <c r="E41"/>
  <c r="C41"/>
  <c r="A41"/>
  <c r="L40"/>
  <c r="J40"/>
  <c r="H40"/>
  <c r="G40"/>
  <c r="E40"/>
  <c r="C40"/>
  <c r="A40"/>
  <c r="L39"/>
  <c r="J39"/>
  <c r="H39"/>
  <c r="G39"/>
  <c r="E39"/>
  <c r="C39"/>
  <c r="A39"/>
  <c r="L38"/>
  <c r="J38"/>
  <c r="H38"/>
  <c r="G38"/>
  <c r="E38"/>
  <c r="C38"/>
  <c r="A38"/>
  <c r="L37"/>
  <c r="J37"/>
  <c r="H37"/>
  <c r="G37"/>
  <c r="E37"/>
  <c r="C37"/>
  <c r="A37"/>
  <c r="L36"/>
  <c r="J36"/>
  <c r="H36"/>
  <c r="G36"/>
  <c r="E36"/>
  <c r="C36"/>
  <c r="A36"/>
  <c r="L35"/>
  <c r="J35"/>
  <c r="H35"/>
  <c r="G35"/>
  <c r="E35"/>
  <c r="C35"/>
  <c r="A35"/>
  <c r="L34"/>
  <c r="J34"/>
  <c r="H34"/>
  <c r="G34"/>
  <c r="E34"/>
  <c r="C34"/>
  <c r="A34"/>
  <c r="L33"/>
  <c r="J33"/>
  <c r="H33"/>
  <c r="G33"/>
  <c r="E33"/>
  <c r="C33"/>
  <c r="A33"/>
  <c r="L32"/>
  <c r="J32"/>
  <c r="H32"/>
  <c r="G32"/>
  <c r="E32"/>
  <c r="C32"/>
  <c r="A32"/>
  <c r="L31"/>
  <c r="J31"/>
  <c r="H31"/>
  <c r="G31"/>
  <c r="E31"/>
  <c r="C31"/>
  <c r="A31"/>
  <c r="L30"/>
  <c r="J30"/>
  <c r="H30"/>
  <c r="G30"/>
  <c r="E30"/>
  <c r="C30"/>
  <c r="A30"/>
  <c r="L29"/>
  <c r="J29"/>
  <c r="H29"/>
  <c r="G29"/>
  <c r="E29"/>
  <c r="C29"/>
  <c r="A29"/>
  <c r="L28"/>
  <c r="J28"/>
  <c r="H28"/>
  <c r="G28"/>
  <c r="E28"/>
  <c r="C28"/>
  <c r="A28"/>
  <c r="L27"/>
  <c r="J27"/>
  <c r="H27"/>
  <c r="G27"/>
  <c r="E27"/>
  <c r="C27"/>
  <c r="A27"/>
  <c r="L26"/>
  <c r="J26"/>
  <c r="H26"/>
  <c r="G26"/>
  <c r="E26"/>
  <c r="C26"/>
  <c r="A26"/>
  <c r="L25"/>
  <c r="J25"/>
  <c r="H25"/>
  <c r="G25"/>
  <c r="E25"/>
  <c r="C25"/>
  <c r="A25"/>
  <c r="L24"/>
  <c r="J24"/>
  <c r="H24"/>
  <c r="G24"/>
  <c r="E24"/>
  <c r="C24"/>
  <c r="A24"/>
  <c r="L23"/>
  <c r="J23"/>
  <c r="H23"/>
  <c r="G23"/>
  <c r="E23"/>
  <c r="C23"/>
  <c r="A23"/>
  <c r="L22"/>
  <c r="J22"/>
  <c r="H22"/>
  <c r="G22"/>
  <c r="E22"/>
  <c r="C22"/>
  <c r="A22"/>
  <c r="L21"/>
  <c r="J21"/>
  <c r="H21"/>
  <c r="G21"/>
  <c r="E21"/>
  <c r="C21"/>
  <c r="A21"/>
  <c r="L20"/>
  <c r="J20"/>
  <c r="H20"/>
  <c r="G20"/>
  <c r="E20"/>
  <c r="C20"/>
  <c r="A20"/>
  <c r="L19"/>
  <c r="J19"/>
  <c r="H19"/>
  <c r="G19"/>
  <c r="E19"/>
  <c r="C19"/>
  <c r="A19"/>
  <c r="L18"/>
  <c r="J18"/>
  <c r="H18"/>
  <c r="G18"/>
  <c r="E18"/>
  <c r="C18"/>
  <c r="A18"/>
  <c r="L17"/>
  <c r="J17"/>
  <c r="H17"/>
  <c r="G17"/>
  <c r="E17"/>
  <c r="C17"/>
  <c r="A17"/>
  <c r="L16"/>
  <c r="J16"/>
  <c r="H16"/>
  <c r="G16"/>
  <c r="E16"/>
  <c r="C16"/>
  <c r="A16"/>
  <c r="L15"/>
  <c r="J15"/>
  <c r="H15"/>
  <c r="G15"/>
  <c r="E15"/>
  <c r="C15"/>
  <c r="A15"/>
  <c r="L14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173" i="22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L174" i="10" l="1"/>
  <c r="A81" i="22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173" i="8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W5" i="9" l="1"/>
  <c r="V5"/>
  <c r="N5" l="1"/>
  <c r="J5"/>
  <c r="I5"/>
  <c r="H5"/>
  <c r="G5"/>
  <c r="F5"/>
  <c r="E5"/>
  <c r="S4"/>
  <c r="D4"/>
  <c r="C4"/>
  <c r="A4"/>
  <c r="S3"/>
  <c r="D3"/>
  <c r="C3"/>
  <c r="B3"/>
  <c r="A3"/>
  <c r="S5" l="1"/>
  <c r="BQ5" i="24" l="1"/>
  <c r="BN5"/>
  <c r="BM5"/>
  <c r="BL5"/>
  <c r="BK5"/>
  <c r="BJ5"/>
  <c r="BI5"/>
  <c r="BH5"/>
  <c r="BG5"/>
  <c r="BE5"/>
  <c r="BD5"/>
  <c r="BC5"/>
  <c r="BA5"/>
  <c r="AZ5"/>
  <c r="AY5"/>
  <c r="AX5"/>
  <c r="AW5"/>
  <c r="AU5"/>
  <c r="AQ5"/>
  <c r="AP5"/>
  <c r="AO5"/>
  <c r="AN5"/>
  <c r="AM5"/>
  <c r="AL5"/>
  <c r="AK5"/>
  <c r="AJ5"/>
  <c r="AI5"/>
  <c r="AH5"/>
  <c r="AE5"/>
  <c r="AD5"/>
  <c r="AC5"/>
  <c r="AB5"/>
  <c r="AA5"/>
  <c r="Z5"/>
  <c r="Y5"/>
  <c r="X5"/>
  <c r="W5"/>
  <c r="S5"/>
  <c r="O5"/>
  <c r="N5"/>
  <c r="M5"/>
  <c r="L5"/>
  <c r="K5"/>
  <c r="BF4"/>
  <c r="I4"/>
  <c r="G4"/>
  <c r="F4"/>
  <c r="B4"/>
  <c r="A4"/>
  <c r="BF3"/>
  <c r="I3"/>
  <c r="G3"/>
  <c r="F3"/>
  <c r="B3"/>
  <c r="A3"/>
  <c r="BB5"/>
  <c r="C14" i="23"/>
  <c r="S5"/>
  <c r="R5"/>
  <c r="Q5"/>
  <c r="P5"/>
  <c r="O5"/>
  <c r="N5"/>
  <c r="M5"/>
  <c r="L5"/>
  <c r="K5"/>
  <c r="J5"/>
  <c r="I5"/>
  <c r="BF5" i="24" l="1"/>
  <c r="CA4"/>
  <c r="G4" i="5" s="1"/>
  <c r="CA3" i="24"/>
  <c r="G3" i="5" s="1"/>
  <c r="CA5" i="24"/>
  <c r="J5"/>
  <c r="BR5"/>
  <c r="AV5"/>
  <c r="AF5"/>
  <c r="G5"/>
  <c r="F5" s="1"/>
  <c r="D5"/>
  <c r="I5"/>
  <c r="B4" i="23"/>
  <c r="A4"/>
  <c r="B3"/>
  <c r="A3"/>
  <c r="G5" i="5" l="1"/>
  <c r="K5" i="15"/>
  <c r="B4"/>
  <c r="A4"/>
  <c r="B3"/>
  <c r="A3"/>
  <c r="D5" i="17" l="1"/>
  <c r="B4"/>
  <c r="A4"/>
  <c r="B3"/>
  <c r="A3"/>
  <c r="A5" i="27" l="1"/>
  <c r="C4"/>
  <c r="B4"/>
  <c r="A4"/>
  <c r="C3"/>
  <c r="B3"/>
  <c r="A3"/>
  <c r="AH5" i="26"/>
  <c r="A5"/>
  <c r="AF4"/>
  <c r="X4" i="5" s="1"/>
  <c r="C4" i="26"/>
  <c r="B4"/>
  <c r="C3"/>
  <c r="D3" s="1"/>
  <c r="B3"/>
  <c r="A3"/>
  <c r="D4" l="1"/>
  <c r="D4" i="27" s="1"/>
  <c r="F4"/>
  <c r="D3"/>
  <c r="E4" l="1"/>
  <c r="AE4" i="26"/>
  <c r="AG4" s="1"/>
  <c r="I4" i="5" l="1"/>
  <c r="Q4" i="9"/>
  <c r="R5" i="20"/>
  <c r="O5"/>
  <c r="N5"/>
  <c r="M5"/>
  <c r="L5"/>
  <c r="K5"/>
  <c r="J5"/>
  <c r="I5"/>
  <c r="E5"/>
  <c r="H4" i="24"/>
  <c r="D4" i="20"/>
  <c r="C4"/>
  <c r="B4"/>
  <c r="A4"/>
  <c r="H3" i="24"/>
  <c r="D3" i="20"/>
  <c r="C3"/>
  <c r="B3"/>
  <c r="A3"/>
  <c r="BK5" i="4"/>
  <c r="BJ5"/>
  <c r="BI5"/>
  <c r="BH5"/>
  <c r="BG5"/>
  <c r="BF5"/>
  <c r="BE5"/>
  <c r="BD5"/>
  <c r="BC5"/>
  <c r="BB5"/>
  <c r="BA5"/>
  <c r="AZ5"/>
  <c r="AY5"/>
  <c r="AX5"/>
  <c r="AW5"/>
  <c r="AV5"/>
  <c r="AU5"/>
  <c r="AT5"/>
  <c r="AS5"/>
  <c r="AR5"/>
  <c r="AP5"/>
  <c r="AO5"/>
  <c r="AN5"/>
  <c r="AL5"/>
  <c r="AK5"/>
  <c r="AJ5"/>
  <c r="AI5"/>
  <c r="AH5"/>
  <c r="AG5"/>
  <c r="AF5"/>
  <c r="AE5"/>
  <c r="AD5"/>
  <c r="AC5"/>
  <c r="AB5"/>
  <c r="AA5"/>
  <c r="Y5"/>
  <c r="W5"/>
  <c r="T5"/>
  <c r="S5"/>
  <c r="R5"/>
  <c r="O5"/>
  <c r="N5"/>
  <c r="M5"/>
  <c r="H5"/>
  <c r="G5"/>
  <c r="F5"/>
  <c r="E5"/>
  <c r="E4" i="24"/>
  <c r="D4" i="4"/>
  <c r="C4"/>
  <c r="B4"/>
  <c r="A4"/>
  <c r="E3" i="24"/>
  <c r="D3" i="4"/>
  <c r="C3"/>
  <c r="B3"/>
  <c r="A3"/>
  <c r="X5" i="5" l="1"/>
  <c r="H5" i="24"/>
  <c r="Q5" i="20"/>
  <c r="E5" i="24"/>
  <c r="Q5" i="4"/>
  <c r="I5"/>
  <c r="AC5" i="16"/>
  <c r="AB5"/>
  <c r="AA5"/>
  <c r="Z5"/>
  <c r="Y5"/>
  <c r="X5"/>
  <c r="W5"/>
  <c r="V5"/>
  <c r="U5"/>
  <c r="T5"/>
  <c r="S5"/>
  <c r="R5"/>
  <c r="D5" i="26" l="1"/>
  <c r="M5"/>
  <c r="C4" i="24"/>
  <c r="BZ4" s="1"/>
  <c r="T4" i="9" l="1"/>
  <c r="E4" i="16"/>
  <c r="I4" s="1"/>
  <c r="D4"/>
  <c r="H4" s="1"/>
  <c r="C4"/>
  <c r="B4"/>
  <c r="A4"/>
  <c r="C3" i="24"/>
  <c r="BZ3" s="1"/>
  <c r="E3" i="16"/>
  <c r="D3"/>
  <c r="H3" s="1"/>
  <c r="C3"/>
  <c r="B3"/>
  <c r="A3"/>
  <c r="T3" i="9" l="1"/>
  <c r="R169" i="10"/>
  <c r="P4" i="16"/>
  <c r="N4" s="1"/>
  <c r="L4"/>
  <c r="J4"/>
  <c r="K4"/>
  <c r="P3"/>
  <c r="N3" s="1"/>
  <c r="L3"/>
  <c r="J3"/>
  <c r="K3"/>
  <c r="B4" i="14"/>
  <c r="A4"/>
  <c r="B3"/>
  <c r="A3"/>
  <c r="G5" i="12"/>
  <c r="R81" i="10" l="1"/>
  <c r="R62"/>
  <c r="R140"/>
  <c r="R92"/>
  <c r="R33"/>
  <c r="R76"/>
  <c r="R44"/>
  <c r="R28"/>
  <c r="R133"/>
  <c r="R108"/>
  <c r="R119"/>
  <c r="R165"/>
  <c r="R131"/>
  <c r="R30"/>
  <c r="R98"/>
  <c r="R51"/>
  <c r="R172"/>
  <c r="R168"/>
  <c r="O4" i="16"/>
  <c r="R87" i="10"/>
  <c r="R171"/>
  <c r="R149"/>
  <c r="R170"/>
  <c r="R173"/>
  <c r="O3" i="16"/>
  <c r="AN5"/>
  <c r="R67" i="10" l="1"/>
  <c r="R130"/>
  <c r="R146"/>
  <c r="R78"/>
  <c r="R39"/>
  <c r="R162"/>
  <c r="R60"/>
  <c r="R115"/>
  <c r="R103"/>
  <c r="R114"/>
  <c r="R147"/>
  <c r="R46"/>
  <c r="R83"/>
  <c r="R124"/>
  <c r="R163"/>
  <c r="R53"/>
  <c r="R156"/>
  <c r="R13"/>
  <c r="R15"/>
  <c r="R61"/>
  <c r="R111"/>
  <c r="R34"/>
  <c r="R64"/>
  <c r="R106"/>
  <c r="R144"/>
  <c r="R123"/>
  <c r="R49"/>
  <c r="R117"/>
  <c r="R88"/>
  <c r="R152"/>
  <c r="R121"/>
  <c r="R153"/>
  <c r="R91"/>
  <c r="R107"/>
  <c r="R36"/>
  <c r="R84"/>
  <c r="R148"/>
  <c r="R72"/>
  <c r="R120"/>
  <c r="R29"/>
  <c r="R151"/>
  <c r="R93"/>
  <c r="R32"/>
  <c r="R80"/>
  <c r="R122"/>
  <c r="R160"/>
  <c r="R85"/>
  <c r="J5" i="16"/>
  <c r="R137" i="10"/>
  <c r="R45"/>
  <c r="R79"/>
  <c r="R97"/>
  <c r="R113"/>
  <c r="R52"/>
  <c r="R116"/>
  <c r="R56"/>
  <c r="R86"/>
  <c r="R150"/>
  <c r="R43"/>
  <c r="R135"/>
  <c r="Q4" i="16"/>
  <c r="R167" i="10" s="1"/>
  <c r="M4" i="16"/>
  <c r="H4" i="1" s="1"/>
  <c r="R55" i="10"/>
  <c r="R109"/>
  <c r="R42"/>
  <c r="R66"/>
  <c r="R90"/>
  <c r="R110"/>
  <c r="R128"/>
  <c r="R154"/>
  <c r="R37"/>
  <c r="R127"/>
  <c r="R155"/>
  <c r="R59"/>
  <c r="R40"/>
  <c r="R104"/>
  <c r="R99"/>
  <c r="R75"/>
  <c r="R125"/>
  <c r="R157"/>
  <c r="R95"/>
  <c r="R50"/>
  <c r="R100"/>
  <c r="R164"/>
  <c r="R38"/>
  <c r="R136"/>
  <c r="R31"/>
  <c r="R105"/>
  <c r="R82"/>
  <c r="R126"/>
  <c r="R145"/>
  <c r="R57"/>
  <c r="R69"/>
  <c r="R41"/>
  <c r="R58"/>
  <c r="R96"/>
  <c r="R142"/>
  <c r="R77"/>
  <c r="R143"/>
  <c r="R161"/>
  <c r="R70"/>
  <c r="R134"/>
  <c r="R73"/>
  <c r="R141"/>
  <c r="R47"/>
  <c r="R68"/>
  <c r="R132"/>
  <c r="R101"/>
  <c r="R102"/>
  <c r="Q3" i="16"/>
  <c r="R166" i="10" s="1"/>
  <c r="M3" i="16"/>
  <c r="H3" i="1" s="1"/>
  <c r="R65" i="10"/>
  <c r="R35"/>
  <c r="R89"/>
  <c r="R139"/>
  <c r="R48"/>
  <c r="R74"/>
  <c r="R94"/>
  <c r="R112"/>
  <c r="R138"/>
  <c r="R158"/>
  <c r="R63"/>
  <c r="R129"/>
  <c r="R159"/>
  <c r="R71"/>
  <c r="R54"/>
  <c r="R118"/>
  <c r="L5" i="16"/>
  <c r="K5"/>
  <c r="I5"/>
  <c r="C5" i="24"/>
  <c r="H5" i="16"/>
  <c r="C4" i="12"/>
  <c r="B4"/>
  <c r="A4"/>
  <c r="C3"/>
  <c r="B3"/>
  <c r="A3"/>
  <c r="F5"/>
  <c r="R18" i="10" l="1"/>
  <c r="R22"/>
  <c r="R4"/>
  <c r="R24"/>
  <c r="R6"/>
  <c r="R9"/>
  <c r="R7"/>
  <c r="R19"/>
  <c r="R27"/>
  <c r="R25"/>
  <c r="R12"/>
  <c r="R5"/>
  <c r="R11"/>
  <c r="R23"/>
  <c r="R8"/>
  <c r="P5" i="16"/>
  <c r="O5"/>
  <c r="R10" i="10"/>
  <c r="R14"/>
  <c r="R26"/>
  <c r="R17"/>
  <c r="R21"/>
  <c r="R16"/>
  <c r="R20"/>
  <c r="BZ5" i="24"/>
  <c r="T5" i="9"/>
  <c r="F5" i="13"/>
  <c r="E5"/>
  <c r="D5"/>
  <c r="N5" i="16" l="1"/>
  <c r="Q5"/>
  <c r="R3" i="10"/>
  <c r="R174" s="1"/>
  <c r="M5" i="16"/>
  <c r="N4" i="13"/>
  <c r="P4" i="14" s="1"/>
  <c r="C4" i="13"/>
  <c r="G4" s="1"/>
  <c r="B4"/>
  <c r="A4"/>
  <c r="N3"/>
  <c r="P3" i="14" s="1"/>
  <c r="C3" i="13"/>
  <c r="G3" s="1"/>
  <c r="B3"/>
  <c r="A3"/>
  <c r="K4" i="25" l="1"/>
  <c r="J4"/>
  <c r="I4"/>
  <c r="H4"/>
  <c r="G4"/>
  <c r="F4"/>
  <c r="E4"/>
  <c r="D4"/>
  <c r="A4"/>
  <c r="C3"/>
  <c r="B3"/>
  <c r="A3"/>
  <c r="C2"/>
  <c r="B2"/>
  <c r="A2"/>
  <c r="M5" i="1"/>
  <c r="K5"/>
  <c r="P5" i="14" l="1"/>
  <c r="I4" i="1"/>
  <c r="I3"/>
  <c r="F5" l="1"/>
  <c r="I5" l="1"/>
  <c r="J5"/>
  <c r="M4" i="5" l="1"/>
  <c r="M3"/>
  <c r="F5" i="17" l="1"/>
  <c r="U5" i="9" l="1"/>
  <c r="G3" i="1"/>
  <c r="G4"/>
  <c r="G5" l="1"/>
  <c r="H5" l="1"/>
  <c r="H3" i="13" l="1"/>
  <c r="I3" s="1"/>
  <c r="H4"/>
  <c r="K4" s="1"/>
  <c r="N5"/>
  <c r="AE3" i="26"/>
  <c r="AG3" s="1"/>
  <c r="AF5"/>
  <c r="E3" i="27"/>
  <c r="I3" i="5" l="1"/>
  <c r="Q3" i="9"/>
  <c r="I4" i="27"/>
  <c r="W4"/>
  <c r="M5" i="5"/>
  <c r="D5" i="27"/>
  <c r="H4"/>
  <c r="E5"/>
  <c r="V5" i="26"/>
  <c r="G3" i="27"/>
  <c r="L4" i="13"/>
  <c r="I4"/>
  <c r="G5"/>
  <c r="F3" i="27"/>
  <c r="H3"/>
  <c r="K3" i="13"/>
  <c r="H5"/>
  <c r="L3"/>
  <c r="V4" i="27" l="1"/>
  <c r="J3"/>
  <c r="X3"/>
  <c r="I3"/>
  <c r="W3"/>
  <c r="J4"/>
  <c r="X4"/>
  <c r="V3"/>
  <c r="AG5" i="26"/>
  <c r="J5" i="13"/>
  <c r="G4" i="27"/>
  <c r="O4" i="13"/>
  <c r="K5"/>
  <c r="AE5" i="26"/>
  <c r="O3" i="13"/>
  <c r="L5"/>
  <c r="I5"/>
  <c r="F5" i="27"/>
  <c r="C5" i="17"/>
  <c r="Q5" i="9" l="1"/>
  <c r="I5" i="5"/>
  <c r="M3" i="13"/>
  <c r="E3" i="1" s="1"/>
  <c r="L3" s="1"/>
  <c r="L3" i="9"/>
  <c r="N3" i="1" s="1"/>
  <c r="M4" i="13"/>
  <c r="E4" i="1" s="1"/>
  <c r="L4" s="1"/>
  <c r="L4" i="9"/>
  <c r="N4" i="1" s="1"/>
  <c r="I5" i="27"/>
  <c r="J5"/>
  <c r="H5"/>
  <c r="O5" i="13"/>
  <c r="G5" i="27"/>
  <c r="E5" i="17"/>
  <c r="O4" i="1" l="1"/>
  <c r="P52" i="10"/>
  <c r="P4" i="9"/>
  <c r="F4" i="5"/>
  <c r="H4" s="1"/>
  <c r="W4" s="1"/>
  <c r="O3" i="1"/>
  <c r="O3" i="9" s="1"/>
  <c r="N3" i="5" s="1"/>
  <c r="H3"/>
  <c r="W3" s="1"/>
  <c r="L5" i="9"/>
  <c r="M5" i="13"/>
  <c r="P169" i="10" l="1"/>
  <c r="P20"/>
  <c r="P100"/>
  <c r="P97"/>
  <c r="P49"/>
  <c r="P106"/>
  <c r="P65"/>
  <c r="P151"/>
  <c r="P161"/>
  <c r="P167"/>
  <c r="O4" i="9"/>
  <c r="N4" i="5" s="1"/>
  <c r="P53" i="10"/>
  <c r="P15"/>
  <c r="P125"/>
  <c r="P50"/>
  <c r="P83"/>
  <c r="P92"/>
  <c r="P51"/>
  <c r="P62"/>
  <c r="P145"/>
  <c r="P139"/>
  <c r="P137"/>
  <c r="P63"/>
  <c r="P142"/>
  <c r="P109"/>
  <c r="P71"/>
  <c r="P118"/>
  <c r="P164"/>
  <c r="P45"/>
  <c r="P26"/>
  <c r="P99"/>
  <c r="P131"/>
  <c r="P149"/>
  <c r="P59"/>
  <c r="P66"/>
  <c r="P5"/>
  <c r="P89"/>
  <c r="P132"/>
  <c r="P68"/>
  <c r="P95"/>
  <c r="P110"/>
  <c r="P22"/>
  <c r="P124"/>
  <c r="P88"/>
  <c r="P127"/>
  <c r="P130"/>
  <c r="P57"/>
  <c r="P153"/>
  <c r="P160"/>
  <c r="P37"/>
  <c r="P6"/>
  <c r="P87"/>
  <c r="P121"/>
  <c r="P120"/>
  <c r="P80"/>
  <c r="P113"/>
  <c r="P104"/>
  <c r="P77"/>
  <c r="P56"/>
  <c r="P27"/>
  <c r="P3"/>
  <c r="P24"/>
  <c r="P4"/>
  <c r="P32"/>
  <c r="P34"/>
  <c r="P152"/>
  <c r="P76"/>
  <c r="P46"/>
  <c r="P165"/>
  <c r="P134"/>
  <c r="P90"/>
  <c r="P158"/>
  <c r="P17"/>
  <c r="P28"/>
  <c r="P8"/>
  <c r="P30"/>
  <c r="P11"/>
  <c r="P67"/>
  <c r="P25"/>
  <c r="P82"/>
  <c r="P10"/>
  <c r="P157"/>
  <c r="P78"/>
  <c r="P31"/>
  <c r="P60"/>
  <c r="P81"/>
  <c r="P123"/>
  <c r="P64"/>
  <c r="P21"/>
  <c r="P42"/>
  <c r="P146"/>
  <c r="P116"/>
  <c r="P112"/>
  <c r="P126"/>
  <c r="P72"/>
  <c r="Y4" i="5"/>
  <c r="P148" i="10"/>
  <c r="P171"/>
  <c r="P129"/>
  <c r="P48"/>
  <c r="P12"/>
  <c r="P43"/>
  <c r="P154"/>
  <c r="P143"/>
  <c r="P73"/>
  <c r="P128"/>
  <c r="P144"/>
  <c r="P36"/>
  <c r="P107"/>
  <c r="P155"/>
  <c r="P108"/>
  <c r="P70"/>
  <c r="P58"/>
  <c r="P54"/>
  <c r="P61"/>
  <c r="P16"/>
  <c r="K3" i="9"/>
  <c r="P166" i="10" s="1"/>
  <c r="P135"/>
  <c r="P102"/>
  <c r="P115"/>
  <c r="P91"/>
  <c r="P14"/>
  <c r="P140"/>
  <c r="P44"/>
  <c r="P159"/>
  <c r="P150"/>
  <c r="P122"/>
  <c r="P85"/>
  <c r="P40"/>
  <c r="P23"/>
  <c r="P170"/>
  <c r="P96"/>
  <c r="P163"/>
  <c r="Y3" i="5"/>
  <c r="P33" i="10"/>
  <c r="P98"/>
  <c r="P147"/>
  <c r="P156"/>
  <c r="P86"/>
  <c r="P103"/>
  <c r="P41"/>
  <c r="P13"/>
  <c r="P55"/>
  <c r="P119"/>
  <c r="P133"/>
  <c r="P79"/>
  <c r="P172"/>
  <c r="P114"/>
  <c r="P84"/>
  <c r="P35"/>
  <c r="P162"/>
  <c r="P93"/>
  <c r="P136"/>
  <c r="P9"/>
  <c r="P29"/>
  <c r="P94"/>
  <c r="P117"/>
  <c r="P74"/>
  <c r="P69"/>
  <c r="P101"/>
  <c r="P168"/>
  <c r="P141"/>
  <c r="P75"/>
  <c r="P18"/>
  <c r="P138"/>
  <c r="P38"/>
  <c r="P47"/>
  <c r="P105"/>
  <c r="P19"/>
  <c r="P7"/>
  <c r="P111"/>
  <c r="P39"/>
  <c r="P5" i="9"/>
  <c r="F5" i="5"/>
  <c r="N5" i="1"/>
  <c r="E5"/>
  <c r="L5"/>
  <c r="R4" i="5" l="1"/>
  <c r="S4" s="1"/>
  <c r="R3"/>
  <c r="S3" s="1"/>
  <c r="K5" i="9"/>
  <c r="K7" s="1"/>
  <c r="H5" i="5"/>
  <c r="D5" i="23"/>
  <c r="P173" i="10" l="1"/>
  <c r="P174" s="1"/>
  <c r="W5" i="5"/>
  <c r="E5" i="23"/>
  <c r="C5"/>
  <c r="O5" i="9"/>
  <c r="O5" i="1"/>
  <c r="Y5" i="5" l="1"/>
  <c r="S5" l="1"/>
</calcChain>
</file>

<file path=xl/sharedStrings.xml><?xml version="1.0" encoding="utf-8"?>
<sst xmlns="http://schemas.openxmlformats.org/spreadsheetml/2006/main" count="1194" uniqueCount="548">
  <si>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</si>
  <si>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</si>
  <si>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</si>
  <si>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</si>
  <si>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</si>
  <si>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</si>
  <si>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</si>
  <si>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</si>
  <si>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</si>
  <si>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</si>
  <si>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</si>
  <si>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</si>
  <si>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</si>
  <si>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</si>
  <si>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</si>
  <si>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</si>
  <si>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</si>
  <si>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</si>
  <si>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</si>
  <si>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</si>
  <si>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</si>
  <si>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</si>
  <si>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</si>
  <si>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</si>
  <si>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</si>
  <si>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</si>
  <si>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</si>
  <si>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</si>
  <si>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</si>
  <si>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</si>
  <si>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</si>
  <si>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</si>
  <si>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</si>
  <si>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</si>
  <si>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</si>
  <si>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</si>
  <si>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</si>
  <si>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</si>
  <si>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</si>
  <si>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</si>
  <si>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</si>
  <si>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</si>
  <si>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</si>
  <si>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</si>
  <si>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</si>
  <si>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</si>
  <si>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</si>
  <si>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</si>
  <si>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</si>
  <si>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</si>
  <si>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</si>
  <si>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</si>
  <si>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</si>
  <si>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</si>
  <si>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</si>
  <si>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</si>
  <si>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</si>
  <si>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</si>
  <si>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</si>
  <si>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</si>
  <si>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</si>
  <si>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</si>
  <si>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</si>
  <si>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</si>
  <si>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</si>
  <si>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</si>
  <si>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</si>
  <si>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</si>
  <si>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</si>
  <si>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</si>
  <si>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</si>
  <si>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</si>
  <si>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</si>
  <si>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</si>
  <si>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</si>
  <si>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</si>
  <si>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</si>
  <si>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</si>
  <si>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</si>
  <si>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</si>
  <si>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</si>
  <si>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</si>
  <si>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</si>
  <si>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ΦΠΑ = 24%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</si>
  <si>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</si>
  <si>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</si>
  <si>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</si>
  <si>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</si>
  <si>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</si>
  <si>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</si>
  <si>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</si>
  <si>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</si>
  <si>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</si>
  <si>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</si>
  <si>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</si>
  <si>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</si>
  <si>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</si>
  <si>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</si>
  <si>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</si>
  <si>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</si>
  <si>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</si>
  <si>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</si>
  <si>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</si>
  <si>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</si>
  <si>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</si>
  <si>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</si>
  <si>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</si>
  <si>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</si>
  <si>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</si>
  <si>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</si>
  <si>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</si>
  <si>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</si>
  <si>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</si>
  <si>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</si>
  <si>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</si>
  <si>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</si>
  <si>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</si>
  <si>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</si>
  <si>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</si>
  <si>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</si>
  <si>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</si>
  <si>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</si>
  <si>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</si>
  <si>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</si>
  <si>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</si>
  <si>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</si>
  <si>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</si>
  <si>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</si>
  <si>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</si>
  <si>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</si>
  <si>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</si>
  <si>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</si>
  <si>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</si>
  <si>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</si>
  <si>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</si>
  <si>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</si>
  <si>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</si>
  <si>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</si>
  <si>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</si>
  <si>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</si>
  <si>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</si>
  <si>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</si>
  <si>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</si>
  <si>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</si>
  <si>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</si>
  <si>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</si>
  <si>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</si>
  <si>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</si>
  <si>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</si>
  <si>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</si>
  <si>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</si>
  <si>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</si>
  <si>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</si>
  <si>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</si>
  <si>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</si>
  <si>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</si>
  <si>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</si>
  <si>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</si>
  <si>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</si>
  <si>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</si>
  <si>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</si>
  <si>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</si>
  <si>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</si>
  <si>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</si>
  <si>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</si>
  <si>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</si>
  <si>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</si>
  <si>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</si>
  <si>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</si>
  <si>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</si>
  <si>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</si>
  <si>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</si>
  <si>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</si>
  <si>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</si>
  <si>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</si>
  <si>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</si>
  <si>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</si>
  <si>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</si>
  <si>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</si>
  <si>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</si>
  <si>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</si>
  <si>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</si>
  <si>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</si>
  <si>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</si>
  <si>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</si>
  <si>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</si>
  <si>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</si>
  <si>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</si>
  <si>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</si>
  <si>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</si>
  <si>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</si>
  <si>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</si>
  <si>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</si>
  <si>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</si>
  <si>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</si>
  <si>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</si>
  <si>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</si>
  <si>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</si>
  <si>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</si>
  <si>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</si>
  <si>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</si>
  <si>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</si>
  <si>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</si>
  <si>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</si>
  <si>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</si>
  <si>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</si>
  <si>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</si>
  <si>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</si>
  <si>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</si>
  <si>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</si>
  <si>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</si>
  <si>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</si>
  <si>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</si>
  <si>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</si>
  <si>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</si>
  <si>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</si>
  <si>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</si>
  <si>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</si>
  <si>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</si>
  <si>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</si>
  <si>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</si>
  <si>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</si>
  <si>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</si>
  <si>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</si>
  <si>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</si>
  <si>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</si>
  <si>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</si>
  <si>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</si>
  <si>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</si>
  <si>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</si>
  <si>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</si>
  <si>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</si>
  <si>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</si>
  <si>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</si>
  <si>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</si>
  <si>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</si>
  <si>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</si>
  <si>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</si>
  <si>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</si>
  <si>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</si>
  <si>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</si>
  <si>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</si>
  <si>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</si>
  <si>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</si>
  <si>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</si>
  <si>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</si>
  <si>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</si>
  <si>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</si>
  <si>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</si>
  <si>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</si>
  <si>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</si>
  <si>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</si>
  <si>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</si>
  <si>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</si>
  <si>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*57*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</si>
  <si>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</si>
  <si>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</si>
  <si>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</si>
  <si>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</si>
  <si>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</si>
  <si>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</si>
  <si>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</si>
  <si>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</si>
  <si>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</si>
  <si>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</si>
  <si>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</si>
  <si>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</si>
  <si>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</si>
  <si>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</si>
  <si>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</si>
  <si>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</si>
  <si>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</si>
  <si>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</si>
  <si>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</si>
  <si>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</si>
  <si>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</si>
  <si>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</si>
  <si>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</si>
  <si>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</si>
  <si>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</si>
  <si>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</si>
  <si>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</si>
  <si>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</si>
  <si>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</si>
  <si>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</si>
  <si>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</si>
  <si>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</si>
  <si>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</si>
  <si>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</si>
  <si>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</si>
  <si>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</si>
  <si>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</si>
  <si>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</si>
  <si>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</si>
  <si>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</si>
  <si>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</si>
  <si>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</si>
  <si>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</si>
  <si>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</si>
  <si>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</si>
  <si>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</si>
  <si>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</si>
  <si>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</si>
  <si>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</si>
  <si>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</si>
  <si>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</si>
  <si>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</si>
  <si>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</si>
  <si>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</si>
  <si>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</si>
  <si>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</si>
  <si>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</si>
  <si>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</si>
  <si>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</si>
  <si>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</si>
  <si>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</si>
  <si>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</si>
  <si>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</si>
  <si>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</si>
  <si>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</si>
  <si>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</si>
  <si>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</si>
  <si>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</si>
  <si>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</si>
  <si>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</si>
  <si>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</si>
  <si>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</si>
  <si>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</si>
  <si>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</si>
  <si>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</si>
  <si>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</si>
  <si>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</si>
  <si>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</si>
  <si>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</si>
  <si>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</si>
  <si>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</si>
  <si>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</si>
  <si>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</si>
  <si>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</si>
  <si>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</si>
  <si>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</si>
  <si>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</si>
  <si>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</si>
  <si>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</si>
  <si>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</si>
  <si>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</si>
  <si>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</si>
  <si>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</si>
  <si>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</si>
  <si>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</si>
  <si>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</si>
  <si>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</si>
  <si>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</si>
  <si>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</si>
  <si>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</si>
  <si>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</si>
  <si>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</si>
  <si>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</si>
  <si>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</si>
  <si>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</si>
  <si>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</si>
  <si>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</si>
  <si>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</si>
  <si>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</si>
  <si>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</si>
  <si>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</si>
  <si>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</si>
  <si>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</si>
  <si>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</si>
  <si>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</si>
  <si>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</si>
  <si>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</si>
  <si>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</si>
  <si>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</si>
  <si>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</si>
  <si>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</si>
  <si>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</si>
  <si>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</si>
  <si>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</si>
  <si>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</si>
  <si>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</si>
  <si>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</si>
  <si>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</si>
  <si>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</si>
  <si>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</si>
  <si>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</si>
  <si>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</si>
  <si>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</si>
  <si>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</si>
  <si>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</si>
  <si>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</si>
  <si>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</si>
  <si>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</si>
  <si>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</si>
  <si>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</si>
  <si>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</si>
  <si>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</si>
  <si>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</si>
  <si>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</si>
  <si>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</si>
  <si>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</si>
  <si>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</si>
  <si>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</si>
  <si>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</si>
  <si>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</si>
  <si>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</si>
  <si>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</si>
  <si>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</si>
  <si>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</si>
  <si>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</si>
  <si>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</si>
  <si>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</si>
  <si>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</si>
  <si>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</si>
  <si>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</si>
  <si>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</si>
  <si>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</si>
  <si>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</si>
  <si>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</si>
  <si>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</si>
  <si>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</si>
  <si>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</si>
  <si>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</si>
  <si>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1δ3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</si>
  <si>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</si>
  <si>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</si>
  <si>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</si>
  <si>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</si>
  <si>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</si>
  <si>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</si>
  <si>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</si>
  <si>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</si>
  <si>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</si>
  <si>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</si>
  <si>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</si>
  <si>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</si>
  <si>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</si>
  <si>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</si>
  <si>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</si>
  <si>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</si>
  <si>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</si>
  <si>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</si>
  <si>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</si>
  <si>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</si>
  <si>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</si>
  <si>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</si>
  <si>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</si>
  <si>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</si>
  <si>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</si>
  <si>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</si>
  <si>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</si>
  <si>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</si>
  <si>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</si>
  <si>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</si>
  <si>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</si>
  <si>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</si>
  <si>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</si>
  <si>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</si>
  <si>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</si>
  <si>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</si>
  <si>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</si>
  <si>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</si>
  <si>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</si>
  <si>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</si>
  <si>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</si>
  <si>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</si>
  <si>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</si>
  <si>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</si>
  <si>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</si>
  <si>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</si>
  <si>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</si>
  <si>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</si>
  <si>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</si>
  <si>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</si>
  <si>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</si>
  <si>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</si>
  <si>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</si>
  <si>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</si>
  <si>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</si>
  <si>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</si>
  <si>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</si>
  <si>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</si>
  <si>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</si>
  <si>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</si>
  <si>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</si>
  <si>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</si>
  <si>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</si>
  <si>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</si>
  <si>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</si>
  <si>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</si>
  <si>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</si>
  <si>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</si>
  <si>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</si>
  <si>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</si>
  <si>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</si>
  <si>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</si>
  <si>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</si>
  <si>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</si>
  <si>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</si>
  <si>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</si>
  <si>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</si>
  <si>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</si>
  <si>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</si>
  <si>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δικαιώματα 2'+κλπ φύλλα =2,93€</t>
  </si>
  <si>
    <t>2,93 για υπόλοιπα 10 φύλλα + 2,35 υπόλοιπα φύλλα {{{ από 1/1/1997 έως 9/5/2005 }}}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</si>
  <si>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</si>
  <si>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</si>
  <si>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</si>
  <si>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</si>
  <si>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</si>
  <si>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</si>
  <si>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</si>
  <si>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</si>
  <si>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</si>
  <si>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</si>
  <si>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</si>
  <si>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</si>
  <si>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</si>
  <si>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</si>
  <si>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</si>
  <si>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</si>
  <si>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</si>
  <si>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</si>
  <si>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</si>
  <si>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</si>
  <si>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</si>
  <si>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</si>
  <si>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συνολο</t>
  </si>
  <si>
    <t>αίτηση</t>
  </si>
  <si>
    <t>περίληψη</t>
  </si>
  <si>
    <t>κλπ</t>
  </si>
  <si>
    <t>προς Υποθηκοφυλακείο = στο ΑΡΧΕΙΟ</t>
  </si>
  <si>
    <t>προς ΝτιΜιΧο</t>
  </si>
  <si>
    <t>εγγραφή γραμμάτιο</t>
  </si>
  <si>
    <t>πήγαινε/ελα</t>
  </si>
  <si>
    <t>πληρωμή πόρων τράπεζα</t>
  </si>
  <si>
    <t>Century</t>
  </si>
  <si>
    <t xml:space="preserve">ΕΠΙ ΠΑΝΤΟΣ συμβολαιογραφικού εγγράφου ο Συμβολαιογράφος παίρνει ως αμοιβή = 2,93 ( 1997 έως 9/5/2005) </t>
  </si>
  <si>
    <t>ΔΟΛΟΣ</t>
  </si>
  <si>
    <t>μίσθωση - πάγια κλπ {μέσω ΕΣΠΑ (κτιριακά = 680,93μ2</t>
  </si>
  <si>
    <t>μίσθωση αγροτεμαχίων [οικοδομήσιμα] ,  [15 έτη</t>
  </si>
  <si>
    <t>ΤΟΓΚΑ</t>
  </si>
  <si>
    <t>ΜΗ χρεωθέντα ταμεία + χαρτόσημα</t>
  </si>
  <si>
    <t>ΜΗ χρεωθείς φόρος εισοδήματος</t>
  </si>
  <si>
    <t>ΣΕ ''εξ' αδιαιρέτου'' κτήματα ΜΑΖΙ με την σύζυγο [κατά 50%</t>
  </si>
  <si>
    <t>???</t>
  </si>
  <si>
    <t>π2</t>
  </si>
  <si>
    <t>π1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</si>
</sst>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8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8" fillId="0" borderId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8" fillId="0" borderId="0"/>
    <xf numFmtId="43" fontId="19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8" fillId="0" borderId="0"/>
    <xf numFmtId="43" fontId="19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</cellStyleXfs>
  <cellXfs count="749">
    <xf numFmtId="0" fontId="0" fillId="0" borderId="0" xfId="0"/>
    <xf numFmtId="43" fontId="21" fillId="0" borderId="1" xfId="0" applyNumberFormat="1" applyFont="1" applyFill="1" applyBorder="1" applyAlignment="1"/>
    <xf numFmtId="43" fontId="23" fillId="0" borderId="0" xfId="1" applyFont="1"/>
    <xf numFmtId="0" fontId="23" fillId="0" borderId="0" xfId="0" applyFont="1"/>
    <xf numFmtId="43" fontId="23" fillId="0" borderId="0" xfId="1" applyFont="1" applyFill="1"/>
    <xf numFmtId="0" fontId="23" fillId="0" borderId="0" xfId="0" applyFont="1" applyFill="1"/>
    <xf numFmtId="0" fontId="23" fillId="0" borderId="0" xfId="0" applyFont="1" applyAlignment="1">
      <alignment wrapText="1"/>
    </xf>
    <xf numFmtId="164" fontId="22" fillId="0" borderId="9" xfId="1" applyNumberFormat="1" applyFont="1" applyBorder="1" applyAlignment="1">
      <alignment horizontal="center" vertical="center" wrapText="1"/>
    </xf>
    <xf numFmtId="164" fontId="23" fillId="0" borderId="0" xfId="1" applyNumberFormat="1" applyFont="1"/>
    <xf numFmtId="0" fontId="23" fillId="0" borderId="0" xfId="0" applyFont="1" applyAlignment="1">
      <alignment horizontal="center"/>
    </xf>
    <xf numFmtId="164" fontId="22" fillId="0" borderId="9" xfId="1" applyNumberFormat="1" applyFont="1" applyFill="1" applyBorder="1" applyAlignment="1">
      <alignment horizontal="center" vertical="center" wrapText="1"/>
    </xf>
    <xf numFmtId="43" fontId="21" fillId="0" borderId="1" xfId="1" applyFont="1" applyBorder="1"/>
    <xf numFmtId="0" fontId="22" fillId="0" borderId="0" xfId="0" applyFont="1"/>
    <xf numFmtId="164" fontId="23" fillId="7" borderId="1" xfId="1" applyNumberFormat="1" applyFont="1" applyFill="1" applyBorder="1"/>
    <xf numFmtId="164" fontId="25" fillId="7" borderId="2" xfId="1" applyNumberFormat="1" applyFont="1" applyFill="1" applyBorder="1" applyAlignment="1">
      <alignment horizontal="center" vertical="center"/>
    </xf>
    <xf numFmtId="0" fontId="20" fillId="7" borderId="1" xfId="0" applyFont="1" applyFill="1" applyBorder="1"/>
    <xf numFmtId="164" fontId="20" fillId="7" borderId="1" xfId="1" applyNumberFormat="1" applyFont="1" applyFill="1" applyBorder="1"/>
    <xf numFmtId="43" fontId="20" fillId="7" borderId="14" xfId="1" applyFont="1" applyFill="1" applyBorder="1" applyAlignment="1">
      <alignment horizontal="right" vertical="center"/>
    </xf>
    <xf numFmtId="43" fontId="20" fillId="7" borderId="1" xfId="1" applyFont="1" applyFill="1" applyBorder="1" applyAlignment="1">
      <alignment horizontal="right" vertical="center"/>
    </xf>
    <xf numFmtId="0" fontId="23" fillId="7" borderId="0" xfId="0" applyFont="1" applyFill="1"/>
    <xf numFmtId="14" fontId="20" fillId="7" borderId="1" xfId="0" applyNumberFormat="1" applyFont="1" applyFill="1" applyBorder="1" applyAlignment="1">
      <alignment horizontal="center" vertical="center"/>
    </xf>
    <xf numFmtId="164" fontId="20" fillId="7" borderId="14" xfId="1" applyNumberFormat="1" applyFont="1" applyFill="1" applyBorder="1"/>
    <xf numFmtId="1" fontId="25" fillId="7" borderId="1" xfId="1" applyNumberFormat="1" applyFont="1" applyFill="1" applyBorder="1" applyAlignment="1">
      <alignment horizontal="center" vertical="center"/>
    </xf>
    <xf numFmtId="43" fontId="25" fillId="7" borderId="1" xfId="0" applyNumberFormat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right" vertical="center"/>
    </xf>
    <xf numFmtId="43" fontId="20" fillId="7" borderId="3" xfId="1" applyFont="1" applyFill="1" applyBorder="1" applyAlignment="1">
      <alignment horizontal="center" vertical="center"/>
    </xf>
    <xf numFmtId="0" fontId="23" fillId="7" borderId="1" xfId="0" applyFont="1" applyFill="1" applyBorder="1"/>
    <xf numFmtId="0" fontId="23" fillId="7" borderId="1" xfId="0" applyFont="1" applyFill="1" applyBorder="1" applyAlignment="1">
      <alignment wrapText="1"/>
    </xf>
    <xf numFmtId="164" fontId="25" fillId="7" borderId="1" xfId="1" applyNumberFormat="1" applyFont="1" applyFill="1" applyBorder="1" applyAlignment="1">
      <alignment horizontal="center" vertical="center"/>
    </xf>
    <xf numFmtId="14" fontId="23" fillId="0" borderId="0" xfId="0" applyNumberFormat="1" applyFont="1"/>
    <xf numFmtId="14" fontId="23" fillId="7" borderId="1" xfId="0" applyNumberFormat="1" applyFont="1" applyFill="1" applyBorder="1"/>
    <xf numFmtId="164" fontId="23" fillId="7" borderId="1" xfId="1" applyNumberFormat="1" applyFont="1" applyFill="1" applyBorder="1" applyAlignment="1">
      <alignment wrapText="1"/>
    </xf>
    <xf numFmtId="14" fontId="23" fillId="7" borderId="1" xfId="1" applyNumberFormat="1" applyFont="1" applyFill="1" applyBorder="1" applyAlignment="1">
      <alignment wrapText="1"/>
    </xf>
    <xf numFmtId="165" fontId="23" fillId="7" borderId="1" xfId="1" applyNumberFormat="1" applyFont="1" applyFill="1" applyBorder="1" applyAlignment="1">
      <alignment wrapText="1"/>
    </xf>
    <xf numFmtId="43" fontId="23" fillId="7" borderId="1" xfId="1" applyFont="1" applyFill="1" applyBorder="1" applyAlignment="1">
      <alignment wrapText="1"/>
    </xf>
    <xf numFmtId="43" fontId="23" fillId="7" borderId="0" xfId="1" applyFont="1" applyFill="1" applyAlignment="1">
      <alignment wrapText="1"/>
    </xf>
    <xf numFmtId="0" fontId="22" fillId="6" borderId="9" xfId="0" applyFont="1" applyFill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1" fillId="0" borderId="1" xfId="1" applyFont="1" applyFill="1" applyBorder="1" applyAlignment="1"/>
    <xf numFmtId="164" fontId="22" fillId="7" borderId="9" xfId="1" applyNumberFormat="1" applyFont="1" applyFill="1" applyBorder="1" applyAlignment="1">
      <alignment horizontal="center" vertical="center" wrapText="1"/>
    </xf>
    <xf numFmtId="164" fontId="22" fillId="6" borderId="9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43" fontId="22" fillId="0" borderId="14" xfId="1" applyFont="1" applyBorder="1"/>
    <xf numFmtId="0" fontId="28" fillId="0" borderId="0" xfId="0" applyFont="1" applyAlignment="1">
      <alignment wrapText="1"/>
    </xf>
    <xf numFmtId="0" fontId="21" fillId="2" borderId="12" xfId="0" applyFont="1" applyFill="1" applyBorder="1" applyAlignment="1">
      <alignment horizontal="right"/>
    </xf>
    <xf numFmtId="0" fontId="22" fillId="0" borderId="10" xfId="0" applyFont="1" applyFill="1" applyBorder="1" applyAlignment="1">
      <alignment horizontal="center" vertical="center" wrapText="1"/>
    </xf>
    <xf numFmtId="0" fontId="22" fillId="6" borderId="10" xfId="0" applyFont="1" applyFill="1" applyBorder="1" applyAlignment="1">
      <alignment horizontal="center" vertical="center" wrapText="1"/>
    </xf>
    <xf numFmtId="164" fontId="22" fillId="0" borderId="10" xfId="1" applyNumberFormat="1" applyFont="1" applyBorder="1" applyAlignment="1">
      <alignment horizontal="center" vertical="center" wrapText="1"/>
    </xf>
    <xf numFmtId="0" fontId="17" fillId="0" borderId="0" xfId="0" applyFont="1" applyAlignment="1">
      <alignment wrapText="1"/>
    </xf>
    <xf numFmtId="164" fontId="25" fillId="7" borderId="13" xfId="1" applyNumberFormat="1" applyFont="1" applyFill="1" applyBorder="1" applyAlignment="1">
      <alignment horizontal="center" vertical="center"/>
    </xf>
    <xf numFmtId="0" fontId="22" fillId="7" borderId="17" xfId="0" applyFont="1" applyFill="1" applyBorder="1" applyAlignment="1">
      <alignment horizontal="center" vertical="center" wrapText="1"/>
    </xf>
    <xf numFmtId="0" fontId="22" fillId="7" borderId="10" xfId="0" applyFont="1" applyFill="1" applyBorder="1" applyAlignment="1">
      <alignment vertical="center" wrapText="1"/>
    </xf>
    <xf numFmtId="0" fontId="22" fillId="7" borderId="9" xfId="0" applyFont="1" applyFill="1" applyBorder="1" applyAlignment="1">
      <alignment horizontal="center" vertical="center" wrapText="1"/>
    </xf>
    <xf numFmtId="14" fontId="22" fillId="2" borderId="10" xfId="0" applyNumberFormat="1" applyFont="1" applyFill="1" applyBorder="1" applyAlignment="1">
      <alignment horizontal="center" vertical="center" wrapText="1"/>
    </xf>
    <xf numFmtId="14" fontId="22" fillId="0" borderId="9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/>
    </xf>
    <xf numFmtId="14" fontId="22" fillId="0" borderId="9" xfId="1" applyNumberFormat="1" applyFont="1" applyFill="1" applyBorder="1" applyAlignment="1">
      <alignment horizontal="center"/>
    </xf>
    <xf numFmtId="164" fontId="23" fillId="0" borderId="0" xfId="1" applyNumberFormat="1" applyFont="1" applyFill="1"/>
    <xf numFmtId="164" fontId="22" fillId="2" borderId="10" xfId="1" applyNumberFormat="1" applyFont="1" applyFill="1" applyBorder="1" applyAlignment="1">
      <alignment horizontal="center" vertical="center" wrapText="1"/>
    </xf>
    <xf numFmtId="43" fontId="22" fillId="0" borderId="10" xfId="1" applyFont="1" applyBorder="1" applyAlignment="1">
      <alignment horizontal="center" vertical="center" wrapText="1"/>
    </xf>
    <xf numFmtId="43" fontId="29" fillId="0" borderId="0" xfId="1" applyFont="1" applyFill="1" applyAlignment="1"/>
    <xf numFmtId="43" fontId="21" fillId="0" borderId="9" xfId="1" applyFont="1" applyFill="1" applyBorder="1" applyAlignment="1">
      <alignment horizontal="center" wrapText="1"/>
    </xf>
    <xf numFmtId="43" fontId="21" fillId="6" borderId="9" xfId="1" applyFont="1" applyFill="1" applyBorder="1" applyAlignment="1">
      <alignment horizontal="center" wrapText="1"/>
    </xf>
    <xf numFmtId="43" fontId="23" fillId="4" borderId="0" xfId="1" applyFont="1" applyFill="1"/>
    <xf numFmtId="43" fontId="26" fillId="0" borderId="0" xfId="1" applyFont="1"/>
    <xf numFmtId="43" fontId="22" fillId="0" borderId="10" xfId="1" applyFont="1" applyFill="1" applyBorder="1" applyAlignment="1">
      <alignment horizontal="center" vertical="center" wrapText="1"/>
    </xf>
    <xf numFmtId="43" fontId="16" fillId="0" borderId="0" xfId="1" applyFont="1" applyFill="1"/>
    <xf numFmtId="14" fontId="28" fillId="0" borderId="9" xfId="1" applyNumberFormat="1" applyFont="1" applyFill="1" applyBorder="1" applyAlignment="1">
      <alignment horizontal="center" vertical="center" wrapText="1"/>
    </xf>
    <xf numFmtId="14" fontId="28" fillId="7" borderId="9" xfId="1" applyNumberFormat="1" applyFont="1" applyFill="1" applyBorder="1" applyAlignment="1">
      <alignment horizontal="center" vertical="center" wrapText="1"/>
    </xf>
    <xf numFmtId="43" fontId="22" fillId="0" borderId="13" xfId="1" applyFont="1" applyFill="1" applyBorder="1" applyAlignment="1">
      <alignment horizontal="right"/>
    </xf>
    <xf numFmtId="0" fontId="28" fillId="0" borderId="1" xfId="0" applyFont="1" applyBorder="1" applyAlignment="1">
      <alignment horizont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22" fillId="5" borderId="9" xfId="1" applyNumberFormat="1" applyFont="1" applyFill="1" applyBorder="1" applyAlignment="1">
      <alignment horizontal="center" vertical="center" wrapText="1"/>
    </xf>
    <xf numFmtId="164" fontId="22" fillId="0" borderId="13" xfId="1" applyNumberFormat="1" applyFont="1" applyFill="1" applyBorder="1" applyAlignment="1">
      <alignment horizontal="right"/>
    </xf>
    <xf numFmtId="0" fontId="22" fillId="0" borderId="10" xfId="0" applyFont="1" applyBorder="1" applyAlignment="1">
      <alignment horizontal="center" vertical="center" wrapText="1"/>
    </xf>
    <xf numFmtId="0" fontId="23" fillId="0" borderId="1" xfId="0" applyFont="1" applyFill="1" applyBorder="1"/>
    <xf numFmtId="0" fontId="23" fillId="0" borderId="10" xfId="1" applyNumberFormat="1" applyFont="1" applyFill="1" applyBorder="1" applyAlignment="1">
      <alignment horizontal="center" vertical="center" wrapText="1"/>
    </xf>
    <xf numFmtId="0" fontId="23" fillId="0" borderId="0" xfId="1" applyNumberFormat="1" applyFont="1"/>
    <xf numFmtId="0" fontId="23" fillId="0" borderId="1" xfId="0" applyFont="1" applyBorder="1"/>
    <xf numFmtId="164" fontId="23" fillId="0" borderId="0" xfId="1" applyNumberFormat="1" applyFont="1" applyAlignment="1">
      <alignment horizontal="center"/>
    </xf>
    <xf numFmtId="164" fontId="28" fillId="0" borderId="9" xfId="1" applyNumberFormat="1" applyFont="1" applyFill="1" applyBorder="1" applyAlignment="1">
      <alignment horizontal="center" vertical="center" wrapText="1"/>
    </xf>
    <xf numFmtId="164" fontId="20" fillId="7" borderId="1" xfId="1" applyNumberFormat="1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wrapText="1"/>
    </xf>
    <xf numFmtId="0" fontId="23" fillId="0" borderId="0" xfId="0" applyFont="1" applyAlignment="1">
      <alignment horizontal="center" wrapText="1"/>
    </xf>
    <xf numFmtId="43" fontId="22" fillId="0" borderId="13" xfId="1" applyFont="1" applyFill="1" applyBorder="1" applyAlignment="1">
      <alignment horizontal="center" wrapText="1"/>
    </xf>
    <xf numFmtId="164" fontId="23" fillId="0" borderId="0" xfId="1" applyNumberFormat="1" applyFont="1" applyAlignment="1">
      <alignment horizontal="center" wrapText="1"/>
    </xf>
    <xf numFmtId="164" fontId="22" fillId="0" borderId="10" xfId="1" applyNumberFormat="1" applyFont="1" applyBorder="1" applyAlignment="1">
      <alignment vertical="center" wrapText="1"/>
    </xf>
    <xf numFmtId="43" fontId="20" fillId="7" borderId="1" xfId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wrapText="1"/>
    </xf>
    <xf numFmtId="43" fontId="23" fillId="0" borderId="10" xfId="1" applyFont="1" applyFill="1" applyBorder="1" applyAlignment="1">
      <alignment horizontal="center" vertical="center" wrapText="1"/>
    </xf>
    <xf numFmtId="0" fontId="28" fillId="0" borderId="9" xfId="1" applyNumberFormat="1" applyFont="1" applyFill="1" applyBorder="1" applyAlignment="1">
      <alignment horizontal="center" vertical="center" wrapText="1"/>
    </xf>
    <xf numFmtId="0" fontId="23" fillId="0" borderId="0" xfId="0" applyNumberFormat="1" applyFont="1" applyAlignment="1">
      <alignment horizontal="left"/>
    </xf>
    <xf numFmtId="0" fontId="20" fillId="7" borderId="1" xfId="0" applyFont="1" applyFill="1" applyBorder="1" applyAlignment="1">
      <alignment horizontal="left"/>
    </xf>
    <xf numFmtId="0" fontId="23" fillId="0" borderId="0" xfId="0" applyFont="1" applyAlignment="1">
      <alignment horizontal="left"/>
    </xf>
    <xf numFmtId="0" fontId="23" fillId="0" borderId="0" xfId="0" applyFont="1" applyFill="1" applyAlignment="1">
      <alignment horizontal="left"/>
    </xf>
    <xf numFmtId="14" fontId="36" fillId="0" borderId="9" xfId="1" applyNumberFormat="1" applyFont="1" applyFill="1" applyBorder="1" applyAlignment="1">
      <alignment horizontal="center" vertical="center" wrapText="1"/>
    </xf>
    <xf numFmtId="164" fontId="22" fillId="0" borderId="27" xfId="1" applyNumberFormat="1" applyFont="1" applyBorder="1" applyAlignment="1">
      <alignment vertical="center" wrapText="1"/>
    </xf>
    <xf numFmtId="0" fontId="22" fillId="0" borderId="10" xfId="0" applyFont="1" applyFill="1" applyBorder="1" applyAlignment="1">
      <alignment horizontal="left" vertical="center" wrapText="1"/>
    </xf>
    <xf numFmtId="43" fontId="23" fillId="3" borderId="9" xfId="1" applyFont="1" applyFill="1" applyBorder="1" applyAlignment="1">
      <alignment horizontal="center" vertical="center" wrapText="1"/>
    </xf>
    <xf numFmtId="43" fontId="23" fillId="3" borderId="10" xfId="1" applyFont="1" applyFill="1" applyBorder="1" applyAlignment="1">
      <alignment horizontal="center" vertical="center" wrapText="1"/>
    </xf>
    <xf numFmtId="43" fontId="30" fillId="0" borderId="1" xfId="1" applyFont="1" applyFill="1" applyBorder="1" applyAlignment="1"/>
    <xf numFmtId="0" fontId="14" fillId="0" borderId="0" xfId="0" applyFont="1"/>
    <xf numFmtId="43" fontId="32" fillId="7" borderId="10" xfId="1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43" fontId="28" fillId="0" borderId="21" xfId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164" fontId="14" fillId="0" borderId="0" xfId="1" applyNumberFormat="1" applyFont="1"/>
    <xf numFmtId="0" fontId="14" fillId="0" borderId="0" xfId="0" applyNumberFormat="1" applyFont="1"/>
    <xf numFmtId="43" fontId="14" fillId="0" borderId="0" xfId="1" applyFont="1"/>
    <xf numFmtId="43" fontId="31" fillId="0" borderId="9" xfId="1" applyFont="1" applyFill="1" applyBorder="1" applyAlignment="1">
      <alignment horizontal="center" vertical="center" wrapText="1"/>
    </xf>
    <xf numFmtId="164" fontId="30" fillId="0" borderId="1" xfId="1" applyNumberFormat="1" applyFont="1" applyFill="1" applyBorder="1" applyAlignment="1"/>
    <xf numFmtId="43" fontId="40" fillId="0" borderId="1" xfId="1" applyFont="1" applyFill="1" applyBorder="1" applyAlignment="1"/>
    <xf numFmtId="43" fontId="31" fillId="6" borderId="9" xfId="1" applyFont="1" applyFill="1" applyBorder="1" applyAlignment="1">
      <alignment horizontal="center" vertical="center" wrapText="1"/>
    </xf>
    <xf numFmtId="43" fontId="33" fillId="0" borderId="0" xfId="1" applyFont="1"/>
    <xf numFmtId="14" fontId="23" fillId="0" borderId="0" xfId="1" applyNumberFormat="1" applyFont="1" applyFill="1"/>
    <xf numFmtId="0" fontId="23" fillId="0" borderId="0" xfId="0" applyNumberFormat="1" applyFont="1" applyFill="1" applyAlignment="1">
      <alignment horizontal="left"/>
    </xf>
    <xf numFmtId="14" fontId="36" fillId="2" borderId="9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44" fillId="0" borderId="0" xfId="0" applyFont="1"/>
    <xf numFmtId="0" fontId="23" fillId="0" borderId="0" xfId="0" applyFont="1" applyAlignment="1"/>
    <xf numFmtId="0" fontId="36" fillId="0" borderId="0" xfId="0" applyFont="1" applyFill="1" applyAlignment="1"/>
    <xf numFmtId="0" fontId="14" fillId="0" borderId="0" xfId="0" applyFont="1" applyFill="1" applyAlignment="1">
      <alignment horizontal="center" wrapText="1"/>
    </xf>
    <xf numFmtId="0" fontId="29" fillId="0" borderId="0" xfId="0" applyFont="1" applyFill="1" applyBorder="1" applyAlignment="1">
      <alignment wrapText="1"/>
    </xf>
    <xf numFmtId="0" fontId="12" fillId="0" borderId="0" xfId="0" applyFont="1" applyFill="1"/>
    <xf numFmtId="0" fontId="23" fillId="0" borderId="0" xfId="0" applyFont="1" applyFill="1" applyAlignment="1">
      <alignment horizontal="center"/>
    </xf>
    <xf numFmtId="43" fontId="20" fillId="7" borderId="14" xfId="1" applyFont="1" applyFill="1" applyBorder="1" applyAlignment="1">
      <alignment horizontal="center" vertical="center" wrapText="1"/>
    </xf>
    <xf numFmtId="0" fontId="23" fillId="7" borderId="14" xfId="0" applyFont="1" applyFill="1" applyBorder="1" applyAlignment="1">
      <alignment horizontal="center" wrapText="1"/>
    </xf>
    <xf numFmtId="0" fontId="23" fillId="7" borderId="14" xfId="0" applyFont="1" applyFill="1" applyBorder="1"/>
    <xf numFmtId="0" fontId="11" fillId="0" borderId="0" xfId="0" applyFont="1"/>
    <xf numFmtId="0" fontId="28" fillId="0" borderId="0" xfId="0" applyFont="1"/>
    <xf numFmtId="0" fontId="30" fillId="0" borderId="0" xfId="0" applyFont="1" applyFill="1" applyAlignment="1"/>
    <xf numFmtId="0" fontId="28" fillId="0" borderId="0" xfId="0" applyFont="1" applyAlignment="1">
      <alignment horizontal="left"/>
    </xf>
    <xf numFmtId="0" fontId="28" fillId="0" borderId="0" xfId="0" applyFont="1" applyAlignment="1"/>
    <xf numFmtId="0" fontId="44" fillId="0" borderId="0" xfId="0" applyFont="1" applyAlignment="1"/>
    <xf numFmtId="0" fontId="20" fillId="0" borderId="0" xfId="0" applyFont="1"/>
    <xf numFmtId="43" fontId="23" fillId="0" borderId="0" xfId="1" applyFont="1" applyAlignment="1">
      <alignment horizontal="left"/>
    </xf>
    <xf numFmtId="43" fontId="36" fillId="0" borderId="0" xfId="1" applyFont="1" applyAlignment="1">
      <alignment horizontal="right"/>
    </xf>
    <xf numFmtId="43" fontId="26" fillId="0" borderId="0" xfId="1" applyFont="1" applyAlignment="1">
      <alignment horizontal="right"/>
    </xf>
    <xf numFmtId="43" fontId="36" fillId="0" borderId="0" xfId="1" applyFont="1"/>
    <xf numFmtId="43" fontId="23" fillId="0" borderId="0" xfId="1" applyFont="1" applyAlignment="1">
      <alignment horizontal="right"/>
    </xf>
    <xf numFmtId="14" fontId="22" fillId="0" borderId="13" xfId="1" applyNumberFormat="1" applyFont="1" applyFill="1" applyBorder="1" applyAlignment="1">
      <alignment horizontal="right"/>
    </xf>
    <xf numFmtId="14" fontId="23" fillId="0" borderId="0" xfId="1" applyNumberFormat="1" applyFont="1"/>
    <xf numFmtId="0" fontId="14" fillId="0" borderId="0" xfId="0" applyFont="1" applyFill="1"/>
    <xf numFmtId="0" fontId="44" fillId="0" borderId="0" xfId="0" applyFont="1" applyAlignment="1">
      <alignment horizontal="left"/>
    </xf>
    <xf numFmtId="0" fontId="29" fillId="7" borderId="0" xfId="0" applyFont="1" applyFill="1" applyAlignment="1"/>
    <xf numFmtId="0" fontId="29" fillId="0" borderId="0" xfId="0" applyFont="1" applyFill="1" applyAlignment="1"/>
    <xf numFmtId="43" fontId="22" fillId="0" borderId="0" xfId="1" applyFont="1" applyFill="1" applyBorder="1" applyAlignment="1">
      <alignment horizontal="center" wrapText="1"/>
    </xf>
    <xf numFmtId="43" fontId="23" fillId="7" borderId="1" xfId="1" applyFont="1" applyFill="1" applyBorder="1" applyAlignment="1">
      <alignment horizontal="center" wrapText="1"/>
    </xf>
    <xf numFmtId="0" fontId="23" fillId="0" borderId="0" xfId="0" applyNumberFormat="1" applyFont="1"/>
    <xf numFmtId="43" fontId="22" fillId="7" borderId="9" xfId="1" applyFont="1" applyFill="1" applyBorder="1" applyAlignment="1">
      <alignment vertical="center" wrapText="1"/>
    </xf>
    <xf numFmtId="43" fontId="23" fillId="7" borderId="9" xfId="1" applyFont="1" applyFill="1" applyBorder="1" applyAlignment="1">
      <alignment vertical="center" wrapText="1"/>
    </xf>
    <xf numFmtId="43" fontId="22" fillId="0" borderId="9" xfId="1" applyFont="1" applyFill="1" applyBorder="1" applyAlignment="1">
      <alignment vertical="center" wrapText="1"/>
    </xf>
    <xf numFmtId="43" fontId="22" fillId="2" borderId="9" xfId="1" applyFont="1" applyFill="1" applyBorder="1" applyAlignment="1">
      <alignment vertical="center" wrapText="1"/>
    </xf>
    <xf numFmtId="0" fontId="22" fillId="7" borderId="10" xfId="0" applyFont="1" applyFill="1" applyBorder="1" applyAlignment="1">
      <alignment horizontal="center" vertical="center" wrapText="1"/>
    </xf>
    <xf numFmtId="43" fontId="22" fillId="6" borderId="9" xfId="1" applyFont="1" applyFill="1" applyBorder="1" applyAlignment="1">
      <alignment vertical="center" wrapText="1"/>
    </xf>
    <xf numFmtId="0" fontId="22" fillId="0" borderId="9" xfId="1" applyNumberFormat="1" applyFont="1" applyFill="1" applyBorder="1" applyAlignment="1">
      <alignment horizontal="center" vertical="center" wrapText="1"/>
    </xf>
    <xf numFmtId="14" fontId="22" fillId="7" borderId="9" xfId="1" applyNumberFormat="1" applyFont="1" applyFill="1" applyBorder="1" applyAlignment="1">
      <alignment horizontal="center" vertical="center" wrapText="1"/>
    </xf>
    <xf numFmtId="0" fontId="36" fillId="0" borderId="0" xfId="0" applyFont="1" applyFill="1" applyAlignment="1">
      <alignment wrapText="1"/>
    </xf>
    <xf numFmtId="43" fontId="23" fillId="7" borderId="0" xfId="1" applyFont="1" applyFill="1"/>
    <xf numFmtId="43" fontId="23" fillId="2" borderId="10" xfId="1" applyFont="1" applyFill="1" applyBorder="1" applyAlignment="1">
      <alignment vertical="center" wrapText="1"/>
    </xf>
    <xf numFmtId="0" fontId="23" fillId="0" borderId="9" xfId="0" applyFont="1" applyFill="1" applyBorder="1" applyAlignment="1">
      <alignment wrapText="1"/>
    </xf>
    <xf numFmtId="0" fontId="23" fillId="6" borderId="9" xfId="0" applyFont="1" applyFill="1" applyBorder="1" applyAlignment="1">
      <alignment wrapText="1"/>
    </xf>
    <xf numFmtId="0" fontId="30" fillId="7" borderId="0" xfId="0" applyFont="1" applyFill="1" applyAlignment="1"/>
    <xf numFmtId="0" fontId="21" fillId="7" borderId="0" xfId="0" applyFont="1" applyFill="1" applyAlignment="1"/>
    <xf numFmtId="0" fontId="20" fillId="7" borderId="0" xfId="0" applyFont="1" applyFill="1" applyAlignment="1"/>
    <xf numFmtId="0" fontId="20" fillId="7" borderId="0" xfId="0" applyFont="1" applyFill="1"/>
    <xf numFmtId="0" fontId="44" fillId="0" borderId="0" xfId="0" applyFont="1" applyFill="1"/>
    <xf numFmtId="0" fontId="22" fillId="0" borderId="10" xfId="0" applyFont="1" applyBorder="1" applyAlignment="1">
      <alignment vertical="center" wrapText="1"/>
    </xf>
    <xf numFmtId="164" fontId="23" fillId="0" borderId="10" xfId="1" applyNumberFormat="1" applyFont="1" applyFill="1" applyBorder="1" applyAlignment="1">
      <alignment horizontal="center" vertical="center" wrapText="1"/>
    </xf>
    <xf numFmtId="43" fontId="22" fillId="0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43" fontId="44" fillId="0" borderId="0" xfId="1" applyFont="1" applyAlignment="1"/>
    <xf numFmtId="43" fontId="20" fillId="7" borderId="0" xfId="1" applyFont="1" applyFill="1" applyAlignment="1"/>
    <xf numFmtId="0" fontId="20" fillId="0" borderId="0" xfId="0" applyFont="1" applyFill="1" applyAlignment="1"/>
    <xf numFmtId="0" fontId="20" fillId="0" borderId="0" xfId="0" applyFont="1" applyFill="1" applyAlignment="1">
      <alignment horizontal="center" wrapText="1"/>
    </xf>
    <xf numFmtId="43" fontId="44" fillId="0" borderId="0" xfId="1" applyFont="1" applyFill="1" applyAlignment="1"/>
    <xf numFmtId="43" fontId="20" fillId="0" borderId="0" xfId="1" applyFont="1" applyFill="1" applyAlignment="1"/>
    <xf numFmtId="43" fontId="44" fillId="0" borderId="0" xfId="1" applyFont="1"/>
    <xf numFmtId="43" fontId="20" fillId="7" borderId="0" xfId="1" applyFont="1" applyFill="1"/>
    <xf numFmtId="0" fontId="9" fillId="0" borderId="0" xfId="0" applyFont="1" applyAlignment="1">
      <alignment horizontal="center" wrapText="1"/>
    </xf>
    <xf numFmtId="43" fontId="44" fillId="0" borderId="0" xfId="1" applyFont="1" applyFill="1"/>
    <xf numFmtId="0" fontId="29" fillId="0" borderId="0" xfId="0" applyFont="1" applyFill="1" applyAlignment="1">
      <alignment wrapText="1"/>
    </xf>
    <xf numFmtId="0" fontId="28" fillId="0" borderId="0" xfId="0" applyFont="1" applyFill="1" applyAlignment="1">
      <alignment wrapText="1"/>
    </xf>
    <xf numFmtId="43" fontId="9" fillId="7" borderId="0" xfId="1" applyFont="1" applyFill="1"/>
    <xf numFmtId="0" fontId="9" fillId="0" borderId="0" xfId="0" applyFont="1" applyFill="1" applyAlignment="1">
      <alignment horizontal="center" wrapText="1"/>
    </xf>
    <xf numFmtId="43" fontId="43" fillId="0" borderId="0" xfId="1" applyFont="1" applyFill="1"/>
    <xf numFmtId="43" fontId="28" fillId="0" borderId="9" xfId="1" applyFont="1" applyFill="1" applyBorder="1" applyAlignment="1">
      <alignment vertical="center" wrapText="1"/>
    </xf>
    <xf numFmtId="43" fontId="28" fillId="2" borderId="9" xfId="1" applyFont="1" applyFill="1" applyBorder="1" applyAlignment="1">
      <alignment vertical="center" wrapText="1"/>
    </xf>
    <xf numFmtId="43" fontId="22" fillId="7" borderId="10" xfId="1" applyFont="1" applyFill="1" applyBorder="1" applyAlignment="1">
      <alignment horizontal="center" vertical="center" wrapText="1"/>
    </xf>
    <xf numFmtId="0" fontId="23" fillId="7" borderId="0" xfId="0" applyFont="1" applyFill="1" applyAlignment="1">
      <alignment horizontal="center" wrapText="1"/>
    </xf>
    <xf numFmtId="0" fontId="44" fillId="0" borderId="0" xfId="0" applyFont="1" applyFill="1" applyAlignment="1">
      <alignment horizontal="center" wrapText="1"/>
    </xf>
    <xf numFmtId="43" fontId="23" fillId="0" borderId="21" xfId="1" applyFont="1" applyFill="1" applyBorder="1" applyAlignment="1">
      <alignment horizontal="center" vertical="center" wrapText="1"/>
    </xf>
    <xf numFmtId="43" fontId="23" fillId="7" borderId="21" xfId="1" applyFont="1" applyFill="1" applyBorder="1" applyAlignment="1">
      <alignment horizontal="center" vertical="center" wrapText="1"/>
    </xf>
    <xf numFmtId="164" fontId="22" fillId="2" borderId="9" xfId="1" applyNumberFormat="1" applyFont="1" applyFill="1" applyBorder="1" applyAlignment="1">
      <alignment vertical="center" wrapText="1"/>
    </xf>
    <xf numFmtId="0" fontId="45" fillId="0" borderId="0" xfId="0" applyFont="1" applyAlignment="1">
      <alignment horizontal="center"/>
    </xf>
    <xf numFmtId="0" fontId="23" fillId="5" borderId="15" xfId="0" applyFont="1" applyFill="1" applyBorder="1"/>
    <xf numFmtId="0" fontId="0" fillId="0" borderId="10" xfId="0" applyBorder="1" applyAlignment="1"/>
    <xf numFmtId="43" fontId="22" fillId="6" borderId="21" xfId="1" applyFont="1" applyFill="1" applyBorder="1" applyAlignment="1">
      <alignment horizontal="center" vertical="center" wrapText="1"/>
    </xf>
    <xf numFmtId="43" fontId="23" fillId="0" borderId="9" xfId="1" applyFont="1" applyFill="1" applyBorder="1" applyAlignment="1">
      <alignment horizontal="center" vertical="center" wrapText="1"/>
    </xf>
    <xf numFmtId="43" fontId="22" fillId="6" borderId="10" xfId="1" applyFont="1" applyFill="1" applyBorder="1" applyAlignment="1">
      <alignment horizontal="center" vertical="center" wrapText="1"/>
    </xf>
    <xf numFmtId="14" fontId="22" fillId="0" borderId="1" xfId="1" applyNumberFormat="1" applyFont="1" applyFill="1" applyBorder="1" applyAlignment="1">
      <alignment horizontal="center" vertical="center" wrapText="1"/>
    </xf>
    <xf numFmtId="14" fontId="22" fillId="0" borderId="15" xfId="1" applyNumberFormat="1" applyFont="1" applyFill="1" applyBorder="1" applyAlignment="1">
      <alignment horizontal="center" vertical="center" wrapText="1"/>
    </xf>
    <xf numFmtId="43" fontId="22" fillId="0" borderId="15" xfId="1" applyFont="1" applyFill="1" applyBorder="1" applyAlignment="1">
      <alignment horizontal="center" wrapText="1"/>
    </xf>
    <xf numFmtId="43" fontId="22" fillId="6" borderId="15" xfId="1" applyFont="1" applyFill="1" applyBorder="1" applyAlignment="1">
      <alignment horizontal="center" wrapText="1"/>
    </xf>
    <xf numFmtId="43" fontId="22" fillId="0" borderId="15" xfId="1" applyFont="1" applyFill="1" applyBorder="1" applyAlignment="1">
      <alignment horizontal="center"/>
    </xf>
    <xf numFmtId="43" fontId="22" fillId="7" borderId="15" xfId="1" applyFont="1" applyFill="1" applyBorder="1" applyAlignment="1">
      <alignment horizontal="center" wrapText="1"/>
    </xf>
    <xf numFmtId="43" fontId="22" fillId="2" borderId="15" xfId="1" applyFont="1" applyFill="1" applyBorder="1" applyAlignment="1">
      <alignment horizontal="center" wrapText="1"/>
    </xf>
    <xf numFmtId="0" fontId="23" fillId="7" borderId="1" xfId="0" applyFont="1" applyFill="1" applyBorder="1" applyAlignment="1">
      <alignment horizontal="center"/>
    </xf>
    <xf numFmtId="43" fontId="23" fillId="0" borderId="0" xfId="1" applyFont="1" applyFill="1" applyAlignment="1">
      <alignment wrapText="1"/>
    </xf>
    <xf numFmtId="0" fontId="23" fillId="0" borderId="15" xfId="0" applyFont="1" applyBorder="1"/>
    <xf numFmtId="43" fontId="23" fillId="0" borderId="1" xfId="0" applyNumberFormat="1" applyFont="1" applyBorder="1"/>
    <xf numFmtId="0" fontId="22" fillId="0" borderId="27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43" fontId="22" fillId="7" borderId="10" xfId="1" applyFont="1" applyFill="1" applyBorder="1" applyAlignment="1">
      <alignment vertical="center" wrapText="1"/>
    </xf>
    <xf numFmtId="164" fontId="44" fillId="0" borderId="0" xfId="1" applyNumberFormat="1" applyFont="1" applyAlignment="1"/>
    <xf numFmtId="164" fontId="36" fillId="7" borderId="0" xfId="1" applyNumberFormat="1" applyFont="1" applyFill="1" applyAlignment="1"/>
    <xf numFmtId="43" fontId="44" fillId="3" borderId="0" xfId="1" applyFont="1" applyFill="1"/>
    <xf numFmtId="43" fontId="23" fillId="3" borderId="0" xfId="1" applyFont="1" applyFill="1"/>
    <xf numFmtId="43" fontId="36" fillId="7" borderId="0" xfId="1" applyFont="1" applyFill="1" applyAlignment="1"/>
    <xf numFmtId="43" fontId="20" fillId="5" borderId="0" xfId="1" applyFont="1" applyFill="1" applyAlignment="1"/>
    <xf numFmtId="43" fontId="23" fillId="10" borderId="0" xfId="1" applyFont="1" applyFill="1"/>
    <xf numFmtId="43" fontId="23" fillId="6" borderId="0" xfId="1" applyFont="1" applyFill="1"/>
    <xf numFmtId="43" fontId="22" fillId="0" borderId="9" xfId="1" applyFont="1" applyBorder="1" applyAlignment="1">
      <alignment vertical="center" wrapText="1"/>
    </xf>
    <xf numFmtId="43" fontId="23" fillId="0" borderId="9" xfId="1" applyFont="1" applyBorder="1" applyAlignment="1">
      <alignment horizontal="center" vertical="center" wrapText="1"/>
    </xf>
    <xf numFmtId="43" fontId="23" fillId="7" borderId="9" xfId="1" applyFont="1" applyFill="1" applyBorder="1" applyAlignment="1">
      <alignment horizontal="center" vertical="center" wrapText="1"/>
    </xf>
    <xf numFmtId="43" fontId="23" fillId="2" borderId="9" xfId="1" applyFont="1" applyFill="1" applyBorder="1" applyAlignment="1">
      <alignment horizontal="center" vertical="center" wrapText="1"/>
    </xf>
    <xf numFmtId="0" fontId="21" fillId="5" borderId="0" xfId="0" applyFont="1" applyFill="1" applyAlignment="1"/>
    <xf numFmtId="164" fontId="36" fillId="6" borderId="0" xfId="1" applyNumberFormat="1" applyFont="1" applyFill="1"/>
    <xf numFmtId="0" fontId="45" fillId="0" borderId="0" xfId="0" applyFont="1" applyFill="1" applyAlignment="1">
      <alignment horizontal="left"/>
    </xf>
    <xf numFmtId="43" fontId="22" fillId="0" borderId="17" xfId="1" applyFont="1" applyBorder="1" applyAlignment="1">
      <alignment horizontal="center" vertical="center" wrapText="1"/>
    </xf>
    <xf numFmtId="43" fontId="22" fillId="6" borderId="17" xfId="1" applyFont="1" applyFill="1" applyBorder="1" applyAlignment="1">
      <alignment horizontal="center" vertical="center" wrapText="1"/>
    </xf>
    <xf numFmtId="43" fontId="21" fillId="7" borderId="17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39" fillId="2" borderId="0" xfId="1" applyFont="1" applyFill="1" applyAlignment="1"/>
    <xf numFmtId="43" fontId="39" fillId="6" borderId="0" xfId="1" applyFont="1" applyFill="1" applyAlignment="1"/>
    <xf numFmtId="43" fontId="30" fillId="11" borderId="0" xfId="1" applyFont="1" applyFill="1" applyAlignment="1"/>
    <xf numFmtId="164" fontId="44" fillId="0" borderId="0" xfId="1" applyNumberFormat="1" applyFont="1"/>
    <xf numFmtId="3" fontId="23" fillId="0" borderId="0" xfId="0" applyNumberFormat="1" applyFont="1"/>
    <xf numFmtId="43" fontId="22" fillId="6" borderId="10" xfId="1" applyFont="1" applyFill="1" applyBorder="1" applyAlignment="1">
      <alignment horizontal="center" vertical="center" wrapText="1"/>
    </xf>
    <xf numFmtId="164" fontId="30" fillId="5" borderId="0" xfId="1" applyNumberFormat="1" applyFont="1" applyFill="1" applyAlignment="1"/>
    <xf numFmtId="43" fontId="23" fillId="0" borderId="10" xfId="1" applyFont="1" applyFill="1" applyBorder="1" applyAlignment="1">
      <alignment vertical="center" wrapText="1"/>
    </xf>
    <xf numFmtId="164" fontId="23" fillId="0" borderId="10" xfId="1" applyNumberFormat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2" fillId="12" borderId="9" xfId="1" applyFont="1" applyFill="1" applyBorder="1" applyAlignment="1">
      <alignment horizontal="center" vertical="center" wrapText="1"/>
    </xf>
    <xf numFmtId="164" fontId="20" fillId="12" borderId="14" xfId="1" applyNumberFormat="1" applyFont="1" applyFill="1" applyBorder="1"/>
    <xf numFmtId="43" fontId="22" fillId="0" borderId="10" xfId="1" applyFont="1" applyFill="1" applyBorder="1" applyAlignment="1">
      <alignment horizontal="center" vertical="center" wrapText="1"/>
    </xf>
    <xf numFmtId="0" fontId="29" fillId="0" borderId="0" xfId="0" applyFont="1" applyFill="1" applyAlignment="1">
      <alignment horizontal="left"/>
    </xf>
    <xf numFmtId="43" fontId="31" fillId="2" borderId="10" xfId="1" applyFont="1" applyFill="1" applyBorder="1" applyAlignment="1">
      <alignment horizontal="center" vertical="center" wrapText="1"/>
    </xf>
    <xf numFmtId="164" fontId="38" fillId="12" borderId="1" xfId="1" applyNumberFormat="1" applyFont="1" applyFill="1" applyBorder="1" applyAlignment="1">
      <alignment horizontal="center" vertical="center"/>
    </xf>
    <xf numFmtId="0" fontId="38" fillId="12" borderId="1" xfId="1" applyNumberFormat="1" applyFont="1" applyFill="1" applyBorder="1" applyAlignment="1">
      <alignment horizontal="left" vertical="center"/>
    </xf>
    <xf numFmtId="43" fontId="19" fillId="12" borderId="1" xfId="1" applyFont="1" applyFill="1" applyBorder="1" applyAlignment="1">
      <alignment horizontal="right" vertical="center"/>
    </xf>
    <xf numFmtId="43" fontId="19" fillId="12" borderId="14" xfId="1" applyFont="1" applyFill="1" applyBorder="1" applyAlignment="1">
      <alignment horizontal="right" vertical="center"/>
    </xf>
    <xf numFmtId="0" fontId="43" fillId="12" borderId="1" xfId="0" applyFont="1" applyFill="1" applyBorder="1" applyAlignment="1">
      <alignment horizontal="center" wrapText="1"/>
    </xf>
    <xf numFmtId="43" fontId="43" fillId="12" borderId="1" xfId="1" applyFont="1" applyFill="1" applyBorder="1" applyAlignment="1">
      <alignment horizontal="center" wrapText="1"/>
    </xf>
    <xf numFmtId="0" fontId="14" fillId="12" borderId="1" xfId="0" applyFont="1" applyFill="1" applyBorder="1" applyAlignment="1">
      <alignment horizontal="center" wrapText="1"/>
    </xf>
    <xf numFmtId="0" fontId="14" fillId="12" borderId="0" xfId="0" applyFont="1" applyFill="1"/>
    <xf numFmtId="43" fontId="31" fillId="0" borderId="10" xfId="1" applyFont="1" applyFill="1" applyBorder="1" applyAlignment="1">
      <alignment vertical="center" wrapText="1"/>
    </xf>
    <xf numFmtId="43" fontId="31" fillId="0" borderId="10" xfId="1" applyFont="1" applyFill="1" applyBorder="1" applyAlignment="1">
      <alignment horizontal="center" vertical="center" wrapText="1"/>
    </xf>
    <xf numFmtId="43" fontId="22" fillId="3" borderId="9" xfId="1" applyFont="1" applyFill="1" applyBorder="1" applyAlignment="1">
      <alignment horizontal="center" vertical="center" wrapText="1"/>
    </xf>
    <xf numFmtId="164" fontId="39" fillId="0" borderId="1" xfId="1" applyNumberFormat="1" applyFont="1" applyFill="1" applyBorder="1" applyAlignment="1"/>
    <xf numFmtId="0" fontId="6" fillId="0" borderId="0" xfId="0" applyFont="1"/>
    <xf numFmtId="0" fontId="6" fillId="0" borderId="0" xfId="0" applyFont="1" applyFill="1"/>
    <xf numFmtId="0" fontId="28" fillId="0" borderId="0" xfId="0" applyFont="1" applyFill="1" applyAlignment="1"/>
    <xf numFmtId="164" fontId="21" fillId="9" borderId="1" xfId="1" applyNumberFormat="1" applyFont="1" applyFill="1" applyBorder="1" applyAlignment="1"/>
    <xf numFmtId="0" fontId="30" fillId="0" borderId="0" xfId="0" applyFont="1" applyFill="1" applyBorder="1" applyAlignment="1">
      <alignment horizontal="left" wrapText="1"/>
    </xf>
    <xf numFmtId="43" fontId="21" fillId="12" borderId="1" xfId="1" applyFont="1" applyFill="1" applyBorder="1" applyAlignment="1"/>
    <xf numFmtId="0" fontId="44" fillId="9" borderId="0" xfId="0" applyFont="1" applyFill="1"/>
    <xf numFmtId="43" fontId="23" fillId="9" borderId="0" xfId="1" applyFont="1" applyFill="1"/>
    <xf numFmtId="43" fontId="44" fillId="9" borderId="0" xfId="1" applyFont="1" applyFill="1"/>
    <xf numFmtId="43" fontId="23" fillId="9" borderId="1" xfId="1" applyFont="1" applyFill="1" applyBorder="1"/>
    <xf numFmtId="43" fontId="21" fillId="9" borderId="1" xfId="1" applyFont="1" applyFill="1" applyBorder="1" applyAlignment="1"/>
    <xf numFmtId="0" fontId="22" fillId="2" borderId="10" xfId="0" applyFont="1" applyFill="1" applyBorder="1" applyAlignment="1">
      <alignment horizontal="center" vertical="center" wrapText="1"/>
    </xf>
    <xf numFmtId="0" fontId="23" fillId="0" borderId="0" xfId="0" applyFont="1" applyFill="1" applyAlignment="1">
      <alignment wrapText="1"/>
    </xf>
    <xf numFmtId="0" fontId="29" fillId="0" borderId="0" xfId="0" applyFont="1" applyFill="1" applyBorder="1" applyAlignment="1">
      <alignment horizontal="left" wrapText="1"/>
    </xf>
    <xf numFmtId="164" fontId="23" fillId="7" borderId="14" xfId="1" applyNumberFormat="1" applyFont="1" applyFill="1" applyBorder="1" applyAlignment="1">
      <alignment wrapText="1"/>
    </xf>
    <xf numFmtId="0" fontId="23" fillId="7" borderId="14" xfId="0" applyFont="1" applyFill="1" applyBorder="1" applyAlignment="1">
      <alignment wrapText="1"/>
    </xf>
    <xf numFmtId="164" fontId="28" fillId="0" borderId="9" xfId="1" applyNumberFormat="1" applyFont="1" applyFill="1" applyBorder="1" applyAlignment="1">
      <alignment horizontal="center"/>
    </xf>
    <xf numFmtId="0" fontId="28" fillId="0" borderId="9" xfId="0" applyFont="1" applyBorder="1" applyAlignment="1">
      <alignment horizontal="center" wrapText="1"/>
    </xf>
    <xf numFmtId="0" fontId="22" fillId="7" borderId="9" xfId="0" applyFont="1" applyFill="1" applyBorder="1" applyAlignment="1">
      <alignment wrapText="1"/>
    </xf>
    <xf numFmtId="0" fontId="22" fillId="3" borderId="17" xfId="0" applyFont="1" applyFill="1" applyBorder="1" applyAlignment="1">
      <alignment wrapText="1"/>
    </xf>
    <xf numFmtId="0" fontId="22" fillId="3" borderId="9" xfId="0" applyFont="1" applyFill="1" applyBorder="1" applyAlignment="1">
      <alignment wrapText="1"/>
    </xf>
    <xf numFmtId="164" fontId="23" fillId="12" borderId="14" xfId="1" applyNumberFormat="1" applyFont="1" applyFill="1" applyBorder="1"/>
    <xf numFmtId="164" fontId="35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3" fillId="0" borderId="0" xfId="0" applyFont="1" applyBorder="1"/>
    <xf numFmtId="0" fontId="36" fillId="0" borderId="21" xfId="0" applyFont="1" applyBorder="1" applyAlignment="1">
      <alignment horizontal="center"/>
    </xf>
    <xf numFmtId="0" fontId="36" fillId="0" borderId="30" xfId="0" applyFont="1" applyBorder="1" applyAlignment="1">
      <alignment horizontal="center"/>
    </xf>
    <xf numFmtId="0" fontId="23" fillId="0" borderId="9" xfId="0" applyFont="1" applyBorder="1"/>
    <xf numFmtId="0" fontId="23" fillId="0" borderId="10" xfId="0" applyFont="1" applyBorder="1" applyAlignment="1"/>
    <xf numFmtId="10" fontId="23" fillId="0" borderId="9" xfId="0" applyNumberFormat="1" applyFont="1" applyBorder="1" applyAlignment="1">
      <alignment horizontal="center"/>
    </xf>
    <xf numFmtId="166" fontId="23" fillId="0" borderId="9" xfId="0" applyNumberFormat="1" applyFont="1" applyBorder="1" applyAlignment="1">
      <alignment horizontal="center"/>
    </xf>
    <xf numFmtId="0" fontId="23" fillId="0" borderId="30" xfId="0" applyFont="1" applyBorder="1"/>
    <xf numFmtId="0" fontId="23" fillId="0" borderId="9" xfId="0" applyFont="1" applyBorder="1" applyAlignment="1"/>
    <xf numFmtId="0" fontId="23" fillId="0" borderId="9" xfId="0" applyFont="1" applyBorder="1" applyAlignment="1">
      <alignment horizontal="center"/>
    </xf>
    <xf numFmtId="0" fontId="22" fillId="12" borderId="9" xfId="0" applyFont="1" applyFill="1" applyBorder="1" applyAlignment="1">
      <alignment wrapText="1"/>
    </xf>
    <xf numFmtId="0" fontId="44" fillId="12" borderId="14" xfId="0" applyFont="1" applyFill="1" applyBorder="1" applyAlignment="1">
      <alignment horizontal="center" wrapText="1"/>
    </xf>
    <xf numFmtId="43" fontId="20" fillId="12" borderId="0" xfId="1" applyFont="1" applyFill="1" applyAlignment="1"/>
    <xf numFmtId="164" fontId="20" fillId="0" borderId="1" xfId="1" applyNumberFormat="1" applyFont="1" applyFill="1" applyBorder="1"/>
    <xf numFmtId="164" fontId="23" fillId="0" borderId="14" xfId="1" applyNumberFormat="1" applyFont="1" applyFill="1" applyBorder="1"/>
    <xf numFmtId="164" fontId="44" fillId="0" borderId="1" xfId="1" applyNumberFormat="1" applyFont="1" applyFill="1" applyBorder="1"/>
    <xf numFmtId="0" fontId="23" fillId="0" borderId="1" xfId="0" applyFont="1" applyFill="1" applyBorder="1" applyAlignment="1">
      <alignment horizontal="center" wrapText="1"/>
    </xf>
    <xf numFmtId="0" fontId="13" fillId="0" borderId="0" xfId="0" applyFont="1" applyFill="1"/>
    <xf numFmtId="164" fontId="23" fillId="0" borderId="1" xfId="1" applyNumberFormat="1" applyFont="1" applyFill="1" applyBorder="1"/>
    <xf numFmtId="164" fontId="44" fillId="0" borderId="14" xfId="1" applyNumberFormat="1" applyFont="1" applyFill="1" applyBorder="1"/>
    <xf numFmtId="164" fontId="23" fillId="0" borderId="1" xfId="1" applyNumberFormat="1" applyFont="1" applyFill="1" applyBorder="1" applyAlignment="1">
      <alignment horizontal="center" wrapText="1"/>
    </xf>
    <xf numFmtId="164" fontId="23" fillId="0" borderId="14" xfId="0" applyNumberFormat="1" applyFont="1" applyFill="1" applyBorder="1" applyAlignment="1">
      <alignment horizontal="center" wrapText="1"/>
    </xf>
    <xf numFmtId="43" fontId="23" fillId="0" borderId="1" xfId="1" applyFont="1" applyFill="1" applyBorder="1" applyAlignment="1">
      <alignment horizontal="center" wrapText="1"/>
    </xf>
    <xf numFmtId="43" fontId="23" fillId="0" borderId="14" xfId="0" applyNumberFormat="1" applyFont="1" applyFill="1" applyBorder="1" applyAlignment="1">
      <alignment horizontal="center" wrapText="1"/>
    </xf>
    <xf numFmtId="164" fontId="44" fillId="0" borderId="14" xfId="1" applyNumberFormat="1" applyFont="1" applyFill="1" applyBorder="1" applyAlignment="1">
      <alignment horizontal="center" vertical="center" wrapText="1"/>
    </xf>
    <xf numFmtId="164" fontId="36" fillId="0" borderId="1" xfId="1" applyNumberFormat="1" applyFont="1" applyBorder="1" applyAlignment="1">
      <alignment horizontal="center" wrapText="1"/>
    </xf>
    <xf numFmtId="164" fontId="21" fillId="0" borderId="1" xfId="1" applyNumberFormat="1" applyFont="1" applyBorder="1" applyAlignment="1">
      <alignment horizontal="center" wrapText="1"/>
    </xf>
    <xf numFmtId="43" fontId="28" fillId="7" borderId="1" xfId="1" applyFont="1" applyFill="1" applyBorder="1" applyAlignment="1">
      <alignment vertical="center" wrapText="1"/>
    </xf>
    <xf numFmtId="164" fontId="28" fillId="0" borderId="9" xfId="1" applyNumberFormat="1" applyFont="1" applyFill="1" applyBorder="1" applyAlignment="1">
      <alignment vertical="center" wrapText="1"/>
    </xf>
    <xf numFmtId="164" fontId="28" fillId="3" borderId="9" xfId="1" applyNumberFormat="1" applyFont="1" applyFill="1" applyBorder="1" applyAlignment="1">
      <alignment vertical="center" wrapText="1"/>
    </xf>
    <xf numFmtId="43" fontId="28" fillId="3" borderId="9" xfId="1" applyFont="1" applyFill="1" applyBorder="1" applyAlignment="1">
      <alignment vertical="center" wrapText="1"/>
    </xf>
    <xf numFmtId="164" fontId="28" fillId="7" borderId="9" xfId="1" applyNumberFormat="1" applyFont="1" applyFill="1" applyBorder="1" applyAlignment="1">
      <alignment vertical="center" wrapText="1"/>
    </xf>
    <xf numFmtId="43" fontId="28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3" fillId="0" borderId="0" xfId="0" applyFont="1" applyFill="1" applyAlignment="1">
      <alignment horizontal="center" wrapText="1"/>
    </xf>
    <xf numFmtId="43" fontId="20" fillId="0" borderId="0" xfId="1" applyFont="1"/>
    <xf numFmtId="0" fontId="29" fillId="6" borderId="0" xfId="0" applyFont="1" applyFill="1" applyAlignment="1"/>
    <xf numFmtId="43" fontId="44" fillId="0" borderId="0" xfId="1" applyFont="1" applyFill="1" applyBorder="1"/>
    <xf numFmtId="43" fontId="23" fillId="0" borderId="0" xfId="1" applyFont="1" applyFill="1" applyBorder="1"/>
    <xf numFmtId="43" fontId="36" fillId="0" borderId="0" xfId="0" applyNumberFormat="1" applyFont="1" applyFill="1"/>
    <xf numFmtId="164" fontId="30" fillId="11" borderId="0" xfId="1" applyNumberFormat="1" applyFont="1" applyFill="1" applyAlignment="1"/>
    <xf numFmtId="164" fontId="30" fillId="0" borderId="0" xfId="1" applyNumberFormat="1" applyFont="1" applyFill="1" applyAlignment="1"/>
    <xf numFmtId="0" fontId="35" fillId="0" borderId="0" xfId="0" applyFont="1" applyAlignment="1">
      <alignment horizontal="left"/>
    </xf>
    <xf numFmtId="43" fontId="3" fillId="0" borderId="0" xfId="1" applyFont="1"/>
    <xf numFmtId="43" fontId="28" fillId="2" borderId="0" xfId="1" applyFont="1" applyFill="1" applyAlignment="1"/>
    <xf numFmtId="43" fontId="28" fillId="0" borderId="0" xfId="1" applyFont="1" applyFill="1" applyAlignment="1"/>
    <xf numFmtId="9" fontId="23" fillId="0" borderId="0" xfId="1" applyNumberFormat="1" applyFont="1"/>
    <xf numFmtId="43" fontId="30" fillId="0" borderId="0" xfId="1" applyFont="1" applyFill="1" applyAlignment="1"/>
    <xf numFmtId="43" fontId="48" fillId="0" borderId="0" xfId="1" applyFont="1"/>
    <xf numFmtId="43" fontId="39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8" fillId="0" borderId="10" xfId="1" applyFont="1" applyFill="1" applyBorder="1" applyAlignment="1">
      <alignment horizontal="center" vertical="center" wrapText="1"/>
    </xf>
    <xf numFmtId="43" fontId="23" fillId="0" borderId="1" xfId="1" applyFont="1" applyBorder="1"/>
    <xf numFmtId="43" fontId="23" fillId="0" borderId="15" xfId="1" applyFont="1" applyBorder="1"/>
    <xf numFmtId="164" fontId="29" fillId="8" borderId="0" xfId="1" applyNumberFormat="1" applyFont="1" applyFill="1" applyAlignment="1"/>
    <xf numFmtId="164" fontId="29" fillId="0" borderId="0" xfId="1" applyNumberFormat="1" applyFont="1" applyFill="1" applyAlignment="1"/>
    <xf numFmtId="43" fontId="22" fillId="12" borderId="13" xfId="1" applyFont="1" applyFill="1" applyBorder="1" applyAlignment="1">
      <alignment horizontal="right"/>
    </xf>
    <xf numFmtId="0" fontId="44" fillId="7" borderId="0" xfId="0" applyFont="1" applyFill="1" applyAlignment="1">
      <alignment horizontal="left"/>
    </xf>
    <xf numFmtId="43" fontId="23" fillId="0" borderId="14" xfId="1" applyFont="1" applyFill="1" applyBorder="1" applyAlignment="1">
      <alignment horizontal="center" wrapText="1"/>
    </xf>
    <xf numFmtId="43" fontId="22" fillId="12" borderId="14" xfId="1" applyFont="1" applyFill="1" applyBorder="1"/>
    <xf numFmtId="43" fontId="22" fillId="0" borderId="19" xfId="1" applyFont="1" applyFill="1" applyBorder="1" applyAlignment="1">
      <alignment vertical="center" wrapText="1"/>
    </xf>
    <xf numFmtId="0" fontId="20" fillId="0" borderId="0" xfId="0" applyFont="1" applyFill="1"/>
    <xf numFmtId="43" fontId="20" fillId="0" borderId="0" xfId="1" applyFont="1" applyFill="1"/>
    <xf numFmtId="43" fontId="29" fillId="0" borderId="0" xfId="1" applyFont="1"/>
    <xf numFmtId="43" fontId="2" fillId="0" borderId="0" xfId="1" applyFont="1" applyAlignment="1">
      <alignment wrapText="1"/>
    </xf>
    <xf numFmtId="164" fontId="35" fillId="5" borderId="9" xfId="1" applyNumberFormat="1" applyFont="1" applyFill="1" applyBorder="1" applyAlignment="1">
      <alignment vertical="center" wrapText="1"/>
    </xf>
    <xf numFmtId="43" fontId="32" fillId="4" borderId="10" xfId="1" applyFont="1" applyFill="1" applyBorder="1" applyAlignment="1">
      <alignment horizontal="center" vertical="center" wrapText="1"/>
    </xf>
    <xf numFmtId="0" fontId="0" fillId="5" borderId="10" xfId="0" applyFill="1" applyBorder="1" applyAlignment="1"/>
    <xf numFmtId="0" fontId="23" fillId="0" borderId="15" xfId="0" applyFont="1" applyFill="1" applyBorder="1"/>
    <xf numFmtId="0" fontId="23" fillId="0" borderId="9" xfId="0" applyFont="1" applyBorder="1" applyAlignment="1">
      <alignment wrapText="1"/>
    </xf>
    <xf numFmtId="43" fontId="22" fillId="0" borderId="10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0" fontId="20" fillId="0" borderId="1" xfId="0" applyFont="1" applyFill="1" applyBorder="1"/>
    <xf numFmtId="43" fontId="20" fillId="0" borderId="1" xfId="1" applyFont="1" applyFill="1" applyBorder="1"/>
    <xf numFmtId="43" fontId="20" fillId="0" borderId="1" xfId="1" applyFont="1" applyFill="1" applyBorder="1" applyAlignment="1">
      <alignment horizontal="right" vertical="center"/>
    </xf>
    <xf numFmtId="43" fontId="20" fillId="0" borderId="14" xfId="1" applyFont="1" applyFill="1" applyBorder="1" applyAlignment="1">
      <alignment horizontal="right" vertical="center"/>
    </xf>
    <xf numFmtId="43" fontId="23" fillId="0" borderId="14" xfId="1" applyFont="1" applyFill="1" applyBorder="1"/>
    <xf numFmtId="0" fontId="44" fillId="0" borderId="1" xfId="0" applyFont="1" applyFill="1" applyBorder="1"/>
    <xf numFmtId="164" fontId="25" fillId="2" borderId="2" xfId="1" applyNumberFormat="1" applyFont="1" applyFill="1" applyBorder="1" applyAlignment="1">
      <alignment horizontal="center" vertical="center"/>
    </xf>
    <xf numFmtId="14" fontId="20" fillId="0" borderId="1" xfId="1" applyNumberFormat="1" applyFont="1" applyFill="1" applyBorder="1" applyAlignment="1">
      <alignment horizontal="center" vertical="center"/>
    </xf>
    <xf numFmtId="14" fontId="23" fillId="0" borderId="1" xfId="0" applyNumberFormat="1" applyFont="1" applyBorder="1"/>
    <xf numFmtId="164" fontId="23" fillId="2" borderId="1" xfId="1" applyNumberFormat="1" applyFont="1" applyFill="1" applyBorder="1"/>
    <xf numFmtId="0" fontId="20" fillId="0" borderId="1" xfId="0" applyFont="1" applyFill="1" applyBorder="1" applyAlignment="1">
      <alignment horizontal="left"/>
    </xf>
    <xf numFmtId="164" fontId="20" fillId="0" borderId="14" xfId="1" applyNumberFormat="1" applyFont="1" applyFill="1" applyBorder="1"/>
    <xf numFmtId="43" fontId="20" fillId="0" borderId="14" xfId="1" applyFont="1" applyFill="1" applyBorder="1"/>
    <xf numFmtId="0" fontId="44" fillId="0" borderId="1" xfId="0" applyFont="1" applyFill="1" applyBorder="1" applyAlignment="1">
      <alignment horizontal="center" wrapText="1"/>
    </xf>
    <xf numFmtId="0" fontId="38" fillId="0" borderId="13" xfId="1" applyNumberFormat="1" applyFont="1" applyFill="1" applyBorder="1" applyAlignment="1">
      <alignment horizontal="left" vertical="center"/>
    </xf>
    <xf numFmtId="43" fontId="38" fillId="0" borderId="13" xfId="1" applyFont="1" applyFill="1" applyBorder="1" applyAlignment="1">
      <alignment horizontal="center" vertical="center"/>
    </xf>
    <xf numFmtId="164" fontId="14" fillId="0" borderId="1" xfId="1" applyNumberFormat="1" applyFont="1" applyFill="1" applyBorder="1"/>
    <xf numFmtId="43" fontId="19" fillId="0" borderId="1" xfId="1" applyFont="1" applyFill="1" applyBorder="1" applyAlignment="1">
      <alignment horizontal="right" vertical="center"/>
    </xf>
    <xf numFmtId="0" fontId="14" fillId="0" borderId="1" xfId="0" applyFont="1" applyFill="1" applyBorder="1" applyAlignment="1">
      <alignment horizontal="center" wrapText="1"/>
    </xf>
    <xf numFmtId="164" fontId="38" fillId="2" borderId="2" xfId="1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/>
    </xf>
    <xf numFmtId="164" fontId="13" fillId="0" borderId="1" xfId="1" applyNumberFormat="1" applyFont="1" applyFill="1" applyBorder="1"/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right" vertical="center"/>
    </xf>
    <xf numFmtId="0" fontId="43" fillId="0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wrapText="1"/>
    </xf>
    <xf numFmtId="164" fontId="25" fillId="0" borderId="1" xfId="1" applyNumberFormat="1" applyFont="1" applyFill="1" applyBorder="1" applyAlignment="1">
      <alignment horizontal="center" vertical="center"/>
    </xf>
    <xf numFmtId="43" fontId="20" fillId="0" borderId="3" xfId="1" applyFont="1" applyFill="1" applyBorder="1" applyAlignment="1">
      <alignment horizontal="right" vertical="center"/>
    </xf>
    <xf numFmtId="43" fontId="44" fillId="0" borderId="1" xfId="1" applyFont="1" applyFill="1" applyBorder="1" applyAlignment="1">
      <alignment horizontal="center" wrapText="1"/>
    </xf>
    <xf numFmtId="0" fontId="44" fillId="0" borderId="14" xfId="0" applyFont="1" applyFill="1" applyBorder="1" applyAlignment="1">
      <alignment horizontal="center" wrapText="1"/>
    </xf>
    <xf numFmtId="43" fontId="44" fillId="0" borderId="14" xfId="0" applyNumberFormat="1" applyFont="1" applyFill="1" applyBorder="1" applyAlignment="1">
      <alignment horizontal="center" wrapText="1"/>
    </xf>
    <xf numFmtId="43" fontId="44" fillId="0" borderId="14" xfId="1" applyFont="1" applyFill="1" applyBorder="1" applyAlignment="1">
      <alignment horizontal="center" wrapText="1"/>
    </xf>
    <xf numFmtId="0" fontId="44" fillId="6" borderId="1" xfId="0" applyFont="1" applyFill="1" applyBorder="1" applyAlignment="1">
      <alignment horizontal="center" wrapText="1"/>
    </xf>
    <xf numFmtId="0" fontId="23" fillId="0" borderId="14" xfId="1" applyNumberFormat="1" applyFont="1" applyFill="1" applyBorder="1" applyAlignment="1">
      <alignment horizontal="left" wrapText="1"/>
    </xf>
    <xf numFmtId="14" fontId="23" fillId="0" borderId="1" xfId="0" applyNumberFormat="1" applyFont="1" applyFill="1" applyBorder="1"/>
    <xf numFmtId="165" fontId="23" fillId="0" borderId="1" xfId="1" applyNumberFormat="1" applyFont="1" applyFill="1" applyBorder="1" applyAlignment="1">
      <alignment wrapText="1"/>
    </xf>
    <xf numFmtId="43" fontId="23" fillId="0" borderId="1" xfId="1" applyFont="1" applyFill="1" applyBorder="1"/>
    <xf numFmtId="164" fontId="23" fillId="2" borderId="1" xfId="1" applyNumberFormat="1" applyFont="1" applyFill="1" applyBorder="1" applyAlignment="1">
      <alignment wrapText="1"/>
    </xf>
    <xf numFmtId="43" fontId="44" fillId="0" borderId="14" xfId="1" applyFont="1" applyFill="1" applyBorder="1"/>
    <xf numFmtId="165" fontId="44" fillId="0" borderId="1" xfId="1" applyNumberFormat="1" applyFont="1" applyFill="1" applyBorder="1" applyAlignment="1">
      <alignment horizontal="center" wrapText="1"/>
    </xf>
    <xf numFmtId="0" fontId="23" fillId="0" borderId="14" xfId="0" applyFont="1" applyFill="1" applyBorder="1"/>
    <xf numFmtId="43" fontId="23" fillId="0" borderId="1" xfId="0" applyNumberFormat="1" applyFont="1" applyFill="1" applyBorder="1"/>
    <xf numFmtId="0" fontId="23" fillId="2" borderId="1" xfId="0" applyFont="1" applyFill="1" applyBorder="1"/>
    <xf numFmtId="0" fontId="23" fillId="4" borderId="1" xfId="0" applyFont="1" applyFill="1" applyBorder="1"/>
    <xf numFmtId="0" fontId="23" fillId="9" borderId="1" xfId="0" applyFont="1" applyFill="1" applyBorder="1"/>
    <xf numFmtId="0" fontId="23" fillId="2" borderId="14" xfId="0" applyFont="1" applyFill="1" applyBorder="1"/>
    <xf numFmtId="0" fontId="42" fillId="0" borderId="1" xfId="0" applyFont="1" applyFill="1" applyBorder="1" applyAlignment="1">
      <alignment horizontal="left"/>
    </xf>
    <xf numFmtId="164" fontId="37" fillId="0" borderId="1" xfId="1" applyNumberFormat="1" applyFont="1" applyFill="1" applyBorder="1"/>
    <xf numFmtId="164" fontId="37" fillId="0" borderId="14" xfId="1" applyNumberFormat="1" applyFont="1" applyFill="1" applyBorder="1"/>
    <xf numFmtId="0" fontId="37" fillId="0" borderId="0" xfId="0" applyFont="1" applyFill="1"/>
    <xf numFmtId="43" fontId="23" fillId="0" borderId="0" xfId="1" quotePrefix="1" applyFont="1"/>
    <xf numFmtId="164" fontId="26" fillId="0" borderId="0" xfId="1" applyNumberFormat="1" applyFont="1"/>
    <xf numFmtId="0" fontId="38" fillId="0" borderId="1" xfId="1" applyNumberFormat="1" applyFont="1" applyFill="1" applyBorder="1" applyAlignment="1">
      <alignment horizontal="left" vertical="center"/>
    </xf>
    <xf numFmtId="164" fontId="19" fillId="0" borderId="14" xfId="1" applyNumberFormat="1" applyFont="1" applyFill="1" applyBorder="1" applyAlignment="1">
      <alignment horizontal="right" vertical="center"/>
    </xf>
    <xf numFmtId="164" fontId="10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43" fontId="14" fillId="0" borderId="1" xfId="1" applyFont="1" applyFill="1" applyBorder="1" applyAlignment="1">
      <alignment horizontal="center" wrapText="1"/>
    </xf>
    <xf numFmtId="0" fontId="25" fillId="0" borderId="1" xfId="1" applyNumberFormat="1" applyFont="1" applyFill="1" applyBorder="1" applyAlignment="1">
      <alignment horizontal="left" vertical="center"/>
    </xf>
    <xf numFmtId="164" fontId="25" fillId="2" borderId="1" xfId="1" applyNumberFormat="1" applyFont="1" applyFill="1" applyBorder="1" applyAlignment="1">
      <alignment horizontal="center" vertical="center"/>
    </xf>
    <xf numFmtId="14" fontId="25" fillId="0" borderId="14" xfId="1" applyNumberFormat="1" applyFont="1" applyFill="1" applyBorder="1" applyAlignment="1">
      <alignment horizontal="center" vertical="center"/>
    </xf>
    <xf numFmtId="43" fontId="25" fillId="0" borderId="1" xfId="1" applyFont="1" applyFill="1" applyBorder="1" applyAlignment="1">
      <alignment horizontal="right" vertical="center"/>
    </xf>
    <xf numFmtId="43" fontId="20" fillId="9" borderId="14" xfId="1" applyFont="1" applyFill="1" applyBorder="1" applyAlignment="1">
      <alignment horizontal="right" vertical="center"/>
    </xf>
    <xf numFmtId="43" fontId="21" fillId="9" borderId="1" xfId="1" applyFont="1" applyFill="1" applyBorder="1"/>
    <xf numFmtId="43" fontId="25" fillId="3" borderId="1" xfId="1" applyFont="1" applyFill="1" applyBorder="1" applyAlignment="1">
      <alignment horizontal="right" vertical="center"/>
    </xf>
    <xf numFmtId="0" fontId="20" fillId="0" borderId="14" xfId="0" applyFont="1" applyFill="1" applyBorder="1" applyAlignment="1">
      <alignment horizontal="left"/>
    </xf>
    <xf numFmtId="164" fontId="23" fillId="0" borderId="1" xfId="1" applyNumberFormat="1" applyFont="1" applyFill="1" applyBorder="1" applyAlignment="1">
      <alignment horizontal="center"/>
    </xf>
    <xf numFmtId="14" fontId="20" fillId="0" borderId="14" xfId="1" applyNumberFormat="1" applyFont="1" applyFill="1" applyBorder="1" applyAlignment="1">
      <alignment horizontal="center" vertical="center"/>
    </xf>
    <xf numFmtId="164" fontId="25" fillId="2" borderId="18" xfId="1" applyNumberFormat="1" applyFont="1" applyFill="1" applyBorder="1" applyAlignment="1">
      <alignment horizontal="center" vertical="center"/>
    </xf>
    <xf numFmtId="43" fontId="23" fillId="9" borderId="14" xfId="1" applyFont="1" applyFill="1" applyBorder="1"/>
    <xf numFmtId="164" fontId="23" fillId="9" borderId="1" xfId="1" applyNumberFormat="1" applyFont="1" applyFill="1" applyBorder="1"/>
    <xf numFmtId="43" fontId="20" fillId="3" borderId="1" xfId="1" applyFont="1" applyFill="1" applyBorder="1"/>
    <xf numFmtId="43" fontId="44" fillId="0" borderId="1" xfId="1" applyFont="1" applyFill="1" applyBorder="1"/>
    <xf numFmtId="0" fontId="44" fillId="3" borderId="1" xfId="0" applyFont="1" applyFill="1" applyBorder="1" applyAlignment="1">
      <alignment horizontal="center" wrapText="1"/>
    </xf>
    <xf numFmtId="43" fontId="14" fillId="5" borderId="1" xfId="1" applyFont="1" applyFill="1" applyBorder="1"/>
    <xf numFmtId="43" fontId="20" fillId="5" borderId="3" xfId="1" applyFont="1" applyFill="1" applyBorder="1" applyAlignment="1">
      <alignment horizontal="right" vertical="center"/>
    </xf>
    <xf numFmtId="43" fontId="44" fillId="0" borderId="1" xfId="0" applyNumberFormat="1" applyFont="1" applyFill="1" applyBorder="1" applyAlignment="1">
      <alignment horizontal="center" wrapText="1"/>
    </xf>
    <xf numFmtId="0" fontId="23" fillId="12" borderId="1" xfId="0" applyFont="1" applyFill="1" applyBorder="1"/>
    <xf numFmtId="0" fontId="23" fillId="6" borderId="1" xfId="0" applyFont="1" applyFill="1" applyBorder="1"/>
    <xf numFmtId="43" fontId="23" fillId="12" borderId="1" xfId="1" applyFont="1" applyFill="1" applyBorder="1"/>
    <xf numFmtId="164" fontId="41" fillId="0" borderId="2" xfId="1" applyNumberFormat="1" applyFont="1" applyFill="1" applyBorder="1" applyAlignment="1">
      <alignment horizontal="center" vertical="center"/>
    </xf>
    <xf numFmtId="164" fontId="37" fillId="4" borderId="1" xfId="1" applyNumberFormat="1" applyFont="1" applyFill="1" applyBorder="1"/>
    <xf numFmtId="164" fontId="42" fillId="4" borderId="1" xfId="1" applyNumberFormat="1" applyFont="1" applyFill="1" applyBorder="1" applyAlignment="1">
      <alignment horizontal="center" vertical="center"/>
    </xf>
    <xf numFmtId="43" fontId="37" fillId="0" borderId="1" xfId="1" applyFont="1" applyFill="1" applyBorder="1"/>
    <xf numFmtId="43" fontId="37" fillId="0" borderId="14" xfId="1" applyFont="1" applyFill="1" applyBorder="1"/>
    <xf numFmtId="0" fontId="44" fillId="3" borderId="1" xfId="0" applyFont="1" applyFill="1" applyBorder="1"/>
    <xf numFmtId="164" fontId="38" fillId="0" borderId="1" xfId="1" applyNumberFormat="1" applyFont="1" applyFill="1" applyBorder="1" applyAlignment="1">
      <alignment horizontal="center" vertical="center"/>
    </xf>
    <xf numFmtId="0" fontId="44" fillId="6" borderId="1" xfId="0" applyFont="1" applyFill="1" applyBorder="1"/>
    <xf numFmtId="164" fontId="22" fillId="4" borderId="9" xfId="1" applyNumberFormat="1" applyFont="1" applyFill="1" applyBorder="1" applyAlignment="1">
      <alignment horizontal="center" vertical="center" wrapText="1"/>
    </xf>
    <xf numFmtId="164" fontId="22" fillId="0" borderId="14" xfId="1" applyNumberFormat="1" applyFont="1" applyBorder="1"/>
    <xf numFmtId="43" fontId="23" fillId="7" borderId="3" xfId="1" applyFont="1" applyFill="1" applyBorder="1" applyAlignment="1">
      <alignment horizontal="center" vertical="center" wrapText="1"/>
    </xf>
    <xf numFmtId="43" fontId="23" fillId="7" borderId="13" xfId="1" applyFont="1" applyFill="1" applyBorder="1" applyAlignment="1">
      <alignment horizontal="center" vertical="center" wrapText="1"/>
    </xf>
    <xf numFmtId="43" fontId="23" fillId="2" borderId="1" xfId="1" applyFont="1" applyFill="1" applyBorder="1" applyAlignment="1">
      <alignment horizontal="center" vertical="center" wrapText="1"/>
    </xf>
    <xf numFmtId="0" fontId="23" fillId="6" borderId="25" xfId="0" applyFont="1" applyFill="1" applyBorder="1" applyAlignment="1">
      <alignment horizontal="center" wrapText="1"/>
    </xf>
    <xf numFmtId="0" fontId="23" fillId="6" borderId="28" xfId="0" applyFont="1" applyFill="1" applyBorder="1" applyAlignment="1">
      <alignment horizontal="center" wrapText="1"/>
    </xf>
    <xf numFmtId="0" fontId="23" fillId="6" borderId="29" xfId="0" applyFont="1" applyFill="1" applyBorder="1" applyAlignment="1">
      <alignment horizontal="center" wrapText="1"/>
    </xf>
    <xf numFmtId="0" fontId="21" fillId="2" borderId="3" xfId="0" applyFont="1" applyFill="1" applyBorder="1" applyAlignment="1">
      <alignment horizontal="right"/>
    </xf>
    <xf numFmtId="0" fontId="21" fillId="2" borderId="12" xfId="0" applyFont="1" applyFill="1" applyBorder="1" applyAlignment="1">
      <alignment horizontal="right"/>
    </xf>
    <xf numFmtId="164" fontId="22" fillId="0" borderId="5" xfId="1" applyNumberFormat="1" applyFont="1" applyBorder="1" applyAlignment="1">
      <alignment horizontal="center" vertical="center" wrapText="1"/>
    </xf>
    <xf numFmtId="164" fontId="22" fillId="0" borderId="8" xfId="1" applyNumberFormat="1" applyFont="1" applyBorder="1" applyAlignment="1">
      <alignment horizontal="center" vertical="center" wrapText="1"/>
    </xf>
    <xf numFmtId="14" fontId="22" fillId="0" borderId="6" xfId="1" applyNumberFormat="1" applyFont="1" applyBorder="1" applyAlignment="1">
      <alignment horizontal="center" vertical="center" wrapText="1"/>
    </xf>
    <xf numFmtId="14" fontId="22" fillId="0" borderId="9" xfId="1" applyNumberFormat="1" applyFont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43" fontId="22" fillId="0" borderId="4" xfId="1" applyFont="1" applyFill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2" xfId="1" applyFont="1" applyFill="1" applyBorder="1" applyAlignment="1">
      <alignment horizontal="center" vertical="center" wrapText="1"/>
    </xf>
    <xf numFmtId="164" fontId="23" fillId="0" borderId="3" xfId="1" applyNumberFormat="1" applyFont="1" applyBorder="1" applyAlignment="1">
      <alignment horizontal="right"/>
    </xf>
    <xf numFmtId="164" fontId="23" fillId="0" borderId="12" xfId="1" applyNumberFormat="1" applyFont="1" applyBorder="1" applyAlignment="1">
      <alignment horizontal="right"/>
    </xf>
    <xf numFmtId="164" fontId="23" fillId="0" borderId="13" xfId="1" applyNumberFormat="1" applyFont="1" applyBorder="1" applyAlignment="1">
      <alignment horizontal="right"/>
    </xf>
    <xf numFmtId="0" fontId="23" fillId="6" borderId="3" xfId="0" applyFont="1" applyFill="1" applyBorder="1" applyAlignment="1">
      <alignment horizontal="center"/>
    </xf>
    <xf numFmtId="0" fontId="23" fillId="6" borderId="12" xfId="0" applyFont="1" applyFill="1" applyBorder="1" applyAlignment="1">
      <alignment horizontal="center"/>
    </xf>
    <xf numFmtId="0" fontId="23" fillId="7" borderId="28" xfId="0" applyFont="1" applyFill="1" applyBorder="1" applyAlignment="1">
      <alignment horizontal="center"/>
    </xf>
    <xf numFmtId="0" fontId="23" fillId="7" borderId="29" xfId="0" applyFont="1" applyFill="1" applyBorder="1" applyAlignment="1">
      <alignment horizontal="center"/>
    </xf>
    <xf numFmtId="0" fontId="28" fillId="7" borderId="25" xfId="0" applyFont="1" applyFill="1" applyBorder="1" applyAlignment="1">
      <alignment horizontal="center" wrapText="1"/>
    </xf>
    <xf numFmtId="0" fontId="28" fillId="7" borderId="28" xfId="0" applyFont="1" applyFill="1" applyBorder="1" applyAlignment="1">
      <alignment horizontal="center" wrapText="1"/>
    </xf>
    <xf numFmtId="0" fontId="28" fillId="7" borderId="29" xfId="0" applyFont="1" applyFill="1" applyBorder="1" applyAlignment="1">
      <alignment horizontal="center" wrapText="1"/>
    </xf>
    <xf numFmtId="0" fontId="28" fillId="7" borderId="21" xfId="0" applyFont="1" applyFill="1" applyBorder="1" applyAlignment="1">
      <alignment horizontal="center" wrapText="1"/>
    </xf>
    <xf numFmtId="0" fontId="28" fillId="7" borderId="30" xfId="0" applyFont="1" applyFill="1" applyBorder="1" applyAlignment="1">
      <alignment horizontal="center" wrapText="1"/>
    </xf>
    <xf numFmtId="0" fontId="28" fillId="7" borderId="17" xfId="0" applyFont="1" applyFill="1" applyBorder="1" applyAlignment="1">
      <alignment horizontal="center" wrapText="1"/>
    </xf>
    <xf numFmtId="0" fontId="29" fillId="6" borderId="3" xfId="0" applyFont="1" applyFill="1" applyBorder="1" applyAlignment="1">
      <alignment horizontal="center" vertical="center" wrapText="1"/>
    </xf>
    <xf numFmtId="0" fontId="29" fillId="6" borderId="12" xfId="0" applyFont="1" applyFill="1" applyBorder="1" applyAlignment="1">
      <alignment horizontal="center" vertical="center" wrapText="1"/>
    </xf>
    <xf numFmtId="164" fontId="28" fillId="0" borderId="5" xfId="1" applyNumberFormat="1" applyFont="1" applyBorder="1" applyAlignment="1">
      <alignment horizontal="center" vertical="center" wrapText="1"/>
    </xf>
    <xf numFmtId="164" fontId="28" fillId="0" borderId="8" xfId="1" applyNumberFormat="1" applyFont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 wrapText="1"/>
    </xf>
    <xf numFmtId="0" fontId="28" fillId="0" borderId="10" xfId="0" applyFont="1" applyFill="1" applyBorder="1" applyAlignment="1">
      <alignment horizontal="center" vertical="center" wrapText="1"/>
    </xf>
    <xf numFmtId="43" fontId="28" fillId="0" borderId="4" xfId="1" applyFont="1" applyFill="1" applyBorder="1" applyAlignment="1">
      <alignment horizontal="center" vertical="center" wrapText="1"/>
    </xf>
    <xf numFmtId="43" fontId="28" fillId="0" borderId="10" xfId="1" applyFont="1" applyFill="1" applyBorder="1" applyAlignment="1">
      <alignment horizontal="center" vertical="center" wrapText="1"/>
    </xf>
    <xf numFmtId="0" fontId="30" fillId="7" borderId="12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8" fillId="6" borderId="25" xfId="0" applyFont="1" applyFill="1" applyBorder="1" applyAlignment="1">
      <alignment horizontal="center" wrapText="1"/>
    </xf>
    <xf numFmtId="0" fontId="28" fillId="6" borderId="28" xfId="0" applyFont="1" applyFill="1" applyBorder="1" applyAlignment="1">
      <alignment horizontal="center" wrapText="1"/>
    </xf>
    <xf numFmtId="0" fontId="28" fillId="6" borderId="29" xfId="0" applyFont="1" applyFill="1" applyBorder="1" applyAlignment="1">
      <alignment horizontal="center" wrapText="1"/>
    </xf>
    <xf numFmtId="0" fontId="28" fillId="6" borderId="21" xfId="0" applyFont="1" applyFill="1" applyBorder="1" applyAlignment="1">
      <alignment horizontal="center" wrapText="1"/>
    </xf>
    <xf numFmtId="0" fontId="28" fillId="6" borderId="30" xfId="0" applyFont="1" applyFill="1" applyBorder="1" applyAlignment="1">
      <alignment horizontal="center" wrapText="1"/>
    </xf>
    <xf numFmtId="0" fontId="28" fillId="6" borderId="17" xfId="0" applyFont="1" applyFill="1" applyBorder="1" applyAlignment="1">
      <alignment horizontal="center" wrapText="1"/>
    </xf>
    <xf numFmtId="0" fontId="30" fillId="2" borderId="3" xfId="0" applyFont="1" applyFill="1" applyBorder="1" applyAlignment="1">
      <alignment horizontal="right"/>
    </xf>
    <xf numFmtId="0" fontId="30" fillId="2" borderId="12" xfId="0" applyFont="1" applyFill="1" applyBorder="1" applyAlignment="1">
      <alignment horizontal="right"/>
    </xf>
    <xf numFmtId="0" fontId="30" fillId="2" borderId="13" xfId="0" applyFont="1" applyFill="1" applyBorder="1" applyAlignment="1">
      <alignment horizontal="right"/>
    </xf>
    <xf numFmtId="0" fontId="22" fillId="0" borderId="5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164" fontId="28" fillId="2" borderId="3" xfId="1" applyNumberFormat="1" applyFont="1" applyFill="1" applyBorder="1" applyAlignment="1">
      <alignment horizontal="center" vertical="center" wrapText="1"/>
    </xf>
    <xf numFmtId="164" fontId="28" fillId="2" borderId="13" xfId="1" applyNumberFormat="1" applyFont="1" applyFill="1" applyBorder="1" applyAlignment="1">
      <alignment horizontal="center" vertical="center" wrapText="1"/>
    </xf>
    <xf numFmtId="43" fontId="34" fillId="7" borderId="3" xfId="1" applyFont="1" applyFill="1" applyBorder="1" applyAlignment="1">
      <alignment horizontal="center" vertical="center" wrapText="1"/>
    </xf>
    <xf numFmtId="43" fontId="34" fillId="7" borderId="12" xfId="1" applyFont="1" applyFill="1" applyBorder="1" applyAlignment="1">
      <alignment horizontal="center" vertical="center" wrapText="1"/>
    </xf>
    <xf numFmtId="0" fontId="28" fillId="0" borderId="19" xfId="0" applyNumberFormat="1" applyFont="1" applyBorder="1" applyAlignment="1">
      <alignment horizontal="center" vertical="center" wrapText="1"/>
    </xf>
    <xf numFmtId="0" fontId="28" fillId="0" borderId="10" xfId="0" applyNumberFormat="1" applyFont="1" applyBorder="1" applyAlignment="1">
      <alignment horizontal="center" vertical="center" wrapText="1"/>
    </xf>
    <xf numFmtId="43" fontId="28" fillId="0" borderId="19" xfId="1" applyFont="1" applyBorder="1" applyAlignment="1">
      <alignment horizontal="center" vertical="center" wrapText="1"/>
    </xf>
    <xf numFmtId="43" fontId="28" fillId="0" borderId="10" xfId="1" applyFont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0" fontId="28" fillId="6" borderId="1" xfId="0" applyFont="1" applyFill="1" applyBorder="1" applyAlignment="1">
      <alignment horizontal="center" vertical="center" wrapText="1"/>
    </xf>
    <xf numFmtId="0" fontId="22" fillId="2" borderId="15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22" fillId="7" borderId="4" xfId="0" applyFont="1" applyFill="1" applyBorder="1" applyAlignment="1">
      <alignment horizontal="center" vertical="center" wrapText="1"/>
    </xf>
    <xf numFmtId="0" fontId="22" fillId="7" borderId="10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right"/>
    </xf>
    <xf numFmtId="0" fontId="22" fillId="7" borderId="1" xfId="0" applyFont="1" applyFill="1" applyBorder="1" applyAlignment="1">
      <alignment horizont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22" fillId="7" borderId="3" xfId="0" applyFont="1" applyFill="1" applyBorder="1" applyAlignment="1">
      <alignment horizontal="center" vertical="center" wrapText="1"/>
    </xf>
    <xf numFmtId="0" fontId="22" fillId="7" borderId="13" xfId="0" applyFont="1" applyFill="1" applyBorder="1" applyAlignment="1">
      <alignment horizontal="center" vertical="center" wrapText="1"/>
    </xf>
    <xf numFmtId="43" fontId="23" fillId="2" borderId="22" xfId="1" applyFont="1" applyFill="1" applyBorder="1" applyAlignment="1">
      <alignment horizontal="center" vertical="center" wrapText="1"/>
    </xf>
    <xf numFmtId="43" fontId="23" fillId="2" borderId="23" xfId="1" applyFont="1" applyFill="1" applyBorder="1" applyAlignment="1">
      <alignment horizontal="center" vertical="center" wrapText="1"/>
    </xf>
    <xf numFmtId="43" fontId="23" fillId="2" borderId="24" xfId="1" applyFont="1" applyFill="1" applyBorder="1" applyAlignment="1">
      <alignment horizontal="center" vertical="center" wrapText="1"/>
    </xf>
    <xf numFmtId="43" fontId="22" fillId="7" borderId="22" xfId="1" applyFont="1" applyFill="1" applyBorder="1" applyAlignment="1">
      <alignment horizontal="center" vertical="center" wrapText="1"/>
    </xf>
    <xf numFmtId="43" fontId="22" fillId="7" borderId="24" xfId="1" applyFont="1" applyFill="1" applyBorder="1" applyAlignment="1">
      <alignment horizontal="center" vertical="center" wrapText="1"/>
    </xf>
    <xf numFmtId="43" fontId="22" fillId="6" borderId="22" xfId="1" applyFont="1" applyFill="1" applyBorder="1" applyAlignment="1">
      <alignment horizontal="center" vertical="center" wrapText="1"/>
    </xf>
    <xf numFmtId="43" fontId="22" fillId="6" borderId="24" xfId="1" applyFont="1" applyFill="1" applyBorder="1" applyAlignment="1">
      <alignment horizontal="center" vertical="center" wrapText="1"/>
    </xf>
    <xf numFmtId="43" fontId="22" fillId="4" borderId="19" xfId="1" applyFont="1" applyFill="1" applyBorder="1" applyAlignment="1">
      <alignment horizontal="center" vertical="center" wrapText="1"/>
    </xf>
    <xf numFmtId="43" fontId="22" fillId="4" borderId="10" xfId="1" applyFont="1" applyFill="1" applyBorder="1" applyAlignment="1">
      <alignment horizontal="center" vertical="center" wrapText="1"/>
    </xf>
    <xf numFmtId="43" fontId="22" fillId="2" borderId="3" xfId="1" applyFont="1" applyFill="1" applyBorder="1" applyAlignment="1">
      <alignment horizontal="right"/>
    </xf>
    <xf numFmtId="43" fontId="22" fillId="2" borderId="12" xfId="1" applyFont="1" applyFill="1" applyBorder="1" applyAlignment="1">
      <alignment horizontal="right"/>
    </xf>
    <xf numFmtId="43" fontId="22" fillId="2" borderId="13" xfId="1" applyFont="1" applyFill="1" applyBorder="1" applyAlignment="1">
      <alignment horizontal="right"/>
    </xf>
    <xf numFmtId="164" fontId="28" fillId="7" borderId="3" xfId="1" applyNumberFormat="1" applyFont="1" applyFill="1" applyBorder="1" applyAlignment="1">
      <alignment horizontal="center"/>
    </xf>
    <xf numFmtId="164" fontId="28" fillId="7" borderId="12" xfId="1" applyNumberFormat="1" applyFont="1" applyFill="1" applyBorder="1" applyAlignment="1">
      <alignment horizontal="center"/>
    </xf>
    <xf numFmtId="164" fontId="28" fillId="7" borderId="13" xfId="1" applyNumberFormat="1" applyFont="1" applyFill="1" applyBorder="1" applyAlignment="1">
      <alignment horizontal="center"/>
    </xf>
    <xf numFmtId="164" fontId="28" fillId="6" borderId="1" xfId="1" applyNumberFormat="1" applyFont="1" applyFill="1" applyBorder="1" applyAlignment="1">
      <alignment horizontal="center"/>
    </xf>
    <xf numFmtId="164" fontId="28" fillId="2" borderId="3" xfId="1" applyNumberFormat="1" applyFont="1" applyFill="1" applyBorder="1" applyAlignment="1">
      <alignment horizontal="center"/>
    </xf>
    <xf numFmtId="164" fontId="28" fillId="2" borderId="12" xfId="1" applyNumberFormat="1" applyFont="1" applyFill="1" applyBorder="1" applyAlignment="1">
      <alignment horizontal="center"/>
    </xf>
    <xf numFmtId="164" fontId="22" fillId="4" borderId="19" xfId="1" applyNumberFormat="1" applyFont="1" applyFill="1" applyBorder="1" applyAlignment="1">
      <alignment horizontal="center" vertical="center" wrapText="1"/>
    </xf>
    <xf numFmtId="164" fontId="22" fillId="4" borderId="10" xfId="1" applyNumberFormat="1" applyFont="1" applyFill="1" applyBorder="1" applyAlignment="1">
      <alignment horizontal="center" vertical="center" wrapText="1"/>
    </xf>
    <xf numFmtId="43" fontId="22" fillId="7" borderId="26" xfId="1" applyFont="1" applyFill="1" applyBorder="1" applyAlignment="1">
      <alignment horizontal="center" vertical="center" wrapText="1"/>
    </xf>
    <xf numFmtId="43" fontId="22" fillId="7" borderId="31" xfId="1" applyFont="1" applyFill="1" applyBorder="1" applyAlignment="1">
      <alignment horizontal="center" vertical="center" wrapText="1"/>
    </xf>
    <xf numFmtId="43" fontId="22" fillId="6" borderId="26" xfId="1" applyFont="1" applyFill="1" applyBorder="1" applyAlignment="1">
      <alignment horizontal="center" vertical="center" wrapText="1"/>
    </xf>
    <xf numFmtId="43" fontId="22" fillId="6" borderId="31" xfId="1" applyFont="1" applyFill="1" applyBorder="1" applyAlignment="1">
      <alignment horizontal="center" vertical="center" wrapText="1"/>
    </xf>
    <xf numFmtId="43" fontId="22" fillId="0" borderId="26" xfId="1" applyFont="1" applyFill="1" applyBorder="1" applyAlignment="1">
      <alignment horizontal="center" vertical="center" wrapText="1"/>
    </xf>
    <xf numFmtId="43" fontId="22" fillId="0" borderId="33" xfId="1" applyFont="1" applyFill="1" applyBorder="1" applyAlignment="1">
      <alignment horizontal="center" vertical="center" wrapText="1"/>
    </xf>
    <xf numFmtId="43" fontId="22" fillId="0" borderId="31" xfId="1" applyFont="1" applyFill="1" applyBorder="1" applyAlignment="1">
      <alignment horizontal="center" vertical="center" wrapText="1"/>
    </xf>
    <xf numFmtId="164" fontId="22" fillId="6" borderId="19" xfId="1" applyNumberFormat="1" applyFont="1" applyFill="1" applyBorder="1" applyAlignment="1">
      <alignment horizontal="center" vertical="center" wrapText="1"/>
    </xf>
    <xf numFmtId="164" fontId="22" fillId="6" borderId="10" xfId="1" applyNumberFormat="1" applyFont="1" applyFill="1" applyBorder="1" applyAlignment="1">
      <alignment horizontal="center" vertical="center" wrapText="1"/>
    </xf>
    <xf numFmtId="164" fontId="28" fillId="2" borderId="1" xfId="1" applyNumberFormat="1" applyFont="1" applyFill="1" applyBorder="1" applyAlignment="1">
      <alignment horizontal="center"/>
    </xf>
    <xf numFmtId="43" fontId="31" fillId="7" borderId="3" xfId="1" applyFont="1" applyFill="1" applyBorder="1" applyAlignment="1">
      <alignment horizontal="center"/>
    </xf>
    <xf numFmtId="43" fontId="31" fillId="7" borderId="12" xfId="1" applyFont="1" applyFill="1" applyBorder="1" applyAlignment="1">
      <alignment horizontal="center"/>
    </xf>
    <xf numFmtId="43" fontId="31" fillId="7" borderId="13" xfId="1" applyFont="1" applyFill="1" applyBorder="1" applyAlignment="1">
      <alignment horizontal="center"/>
    </xf>
    <xf numFmtId="164" fontId="22" fillId="6" borderId="1" xfId="1" applyNumberFormat="1" applyFont="1" applyFill="1" applyBorder="1" applyAlignment="1">
      <alignment horizontal="center"/>
    </xf>
    <xf numFmtId="43" fontId="22" fillId="7" borderId="25" xfId="1" applyFont="1" applyFill="1" applyBorder="1" applyAlignment="1">
      <alignment horizontal="center" vertical="center" wrapText="1"/>
    </xf>
    <xf numFmtId="43" fontId="22" fillId="7" borderId="28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43" fontId="22" fillId="7" borderId="30" xfId="1" applyFont="1" applyFill="1" applyBorder="1" applyAlignment="1">
      <alignment horizontal="center" vertical="center" wrapText="1"/>
    </xf>
    <xf numFmtId="164" fontId="22" fillId="7" borderId="3" xfId="1" applyNumberFormat="1" applyFont="1" applyFill="1" applyBorder="1" applyAlignment="1">
      <alignment horizontal="center"/>
    </xf>
    <xf numFmtId="164" fontId="22" fillId="7" borderId="12" xfId="1" applyNumberFormat="1" applyFont="1" applyFill="1" applyBorder="1" applyAlignment="1">
      <alignment horizontal="center"/>
    </xf>
    <xf numFmtId="164" fontId="22" fillId="7" borderId="13" xfId="1" applyNumberFormat="1" applyFont="1" applyFill="1" applyBorder="1" applyAlignment="1">
      <alignment horizontal="center"/>
    </xf>
    <xf numFmtId="164" fontId="22" fillId="2" borderId="3" xfId="1" applyNumberFormat="1" applyFont="1" applyFill="1" applyBorder="1" applyAlignment="1">
      <alignment horizontal="center"/>
    </xf>
    <xf numFmtId="164" fontId="22" fillId="2" borderId="12" xfId="1" applyNumberFormat="1" applyFont="1" applyFill="1" applyBorder="1" applyAlignment="1">
      <alignment horizontal="center"/>
    </xf>
    <xf numFmtId="43" fontId="22" fillId="2" borderId="26" xfId="1" applyFont="1" applyFill="1" applyBorder="1" applyAlignment="1">
      <alignment horizontal="center" vertical="center" wrapText="1"/>
    </xf>
    <xf numFmtId="43" fontId="22" fillId="2" borderId="33" xfId="1" applyFont="1" applyFill="1" applyBorder="1" applyAlignment="1">
      <alignment horizontal="center" vertical="center" wrapText="1"/>
    </xf>
    <xf numFmtId="43" fontId="22" fillId="2" borderId="31" xfId="1" applyFont="1" applyFill="1" applyBorder="1" applyAlignment="1">
      <alignment horizontal="center" vertical="center" wrapText="1"/>
    </xf>
    <xf numFmtId="0" fontId="28" fillId="6" borderId="22" xfId="0" applyFont="1" applyFill="1" applyBorder="1" applyAlignment="1">
      <alignment horizontal="center" wrapText="1"/>
    </xf>
    <xf numFmtId="0" fontId="28" fillId="6" borderId="23" xfId="0" applyFont="1" applyFill="1" applyBorder="1" applyAlignment="1">
      <alignment horizontal="center" wrapText="1"/>
    </xf>
    <xf numFmtId="0" fontId="28" fillId="6" borderId="24" xfId="0" applyFont="1" applyFill="1" applyBorder="1" applyAlignment="1">
      <alignment horizontal="center" wrapText="1"/>
    </xf>
    <xf numFmtId="0" fontId="30" fillId="5" borderId="15" xfId="0" applyFont="1" applyFill="1" applyBorder="1" applyAlignment="1">
      <alignment horizontal="center" wrapText="1"/>
    </xf>
    <xf numFmtId="0" fontId="30" fillId="5" borderId="10" xfId="0" applyFont="1" applyFill="1" applyBorder="1" applyAlignment="1">
      <alignment horizontal="center" wrapText="1"/>
    </xf>
    <xf numFmtId="0" fontId="28" fillId="0" borderId="20" xfId="0" applyFont="1" applyBorder="1" applyAlignment="1">
      <alignment horizontal="center" wrapText="1"/>
    </xf>
    <xf numFmtId="0" fontId="28" fillId="0" borderId="0" xfId="0" applyFont="1" applyBorder="1" applyAlignment="1">
      <alignment horizontal="center" wrapText="1"/>
    </xf>
    <xf numFmtId="0" fontId="28" fillId="0" borderId="32" xfId="0" applyFont="1" applyBorder="1" applyAlignment="1">
      <alignment horizontal="center" wrapText="1"/>
    </xf>
    <xf numFmtId="0" fontId="28" fillId="0" borderId="21" xfId="0" applyFont="1" applyBorder="1" applyAlignment="1">
      <alignment horizontal="center" wrapText="1"/>
    </xf>
    <xf numFmtId="0" fontId="28" fillId="0" borderId="30" xfId="0" applyFont="1" applyBorder="1" applyAlignment="1">
      <alignment horizontal="center" wrapText="1"/>
    </xf>
    <xf numFmtId="0" fontId="28" fillId="0" borderId="17" xfId="0" applyFont="1" applyBorder="1" applyAlignment="1">
      <alignment horizontal="center" wrapText="1"/>
    </xf>
    <xf numFmtId="0" fontId="23" fillId="0" borderId="3" xfId="0" applyFont="1" applyBorder="1" applyAlignment="1">
      <alignment horizontal="right"/>
    </xf>
    <xf numFmtId="0" fontId="23" fillId="0" borderId="12" xfId="0" applyFont="1" applyBorder="1" applyAlignment="1">
      <alignment horizontal="right"/>
    </xf>
    <xf numFmtId="0" fontId="23" fillId="0" borderId="13" xfId="0" applyFont="1" applyBorder="1" applyAlignment="1">
      <alignment horizontal="right"/>
    </xf>
    <xf numFmtId="0" fontId="29" fillId="0" borderId="3" xfId="0" applyFont="1" applyBorder="1" applyAlignment="1">
      <alignment horizontal="center"/>
    </xf>
    <xf numFmtId="0" fontId="29" fillId="0" borderId="12" xfId="0" applyFont="1" applyBorder="1" applyAlignment="1">
      <alignment horizontal="center"/>
    </xf>
    <xf numFmtId="0" fontId="39" fillId="2" borderId="15" xfId="0" applyFont="1" applyFill="1" applyBorder="1" applyAlignment="1">
      <alignment horizontal="center"/>
    </xf>
    <xf numFmtId="0" fontId="39" fillId="2" borderId="10" xfId="0" applyFont="1" applyFill="1" applyBorder="1" applyAlignment="1">
      <alignment horizontal="center"/>
    </xf>
    <xf numFmtId="0" fontId="46" fillId="8" borderId="15" xfId="0" applyFont="1" applyFill="1" applyBorder="1" applyAlignment="1">
      <alignment horizontal="center"/>
    </xf>
    <xf numFmtId="0" fontId="46" fillId="8" borderId="10" xfId="0" applyFont="1" applyFill="1" applyBorder="1" applyAlignment="1">
      <alignment horizontal="center"/>
    </xf>
    <xf numFmtId="0" fontId="47" fillId="0" borderId="15" xfId="0" applyFont="1" applyBorder="1" applyAlignment="1">
      <alignment horizontal="center"/>
    </xf>
    <xf numFmtId="0" fontId="47" fillId="0" borderId="10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43" fontId="28" fillId="2" borderId="1" xfId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/>
    </xf>
    <xf numFmtId="0" fontId="23" fillId="0" borderId="15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164" fontId="28" fillId="0" borderId="15" xfId="1" applyNumberFormat="1" applyFont="1" applyBorder="1" applyAlignment="1">
      <alignment horizontal="center"/>
    </xf>
    <xf numFmtId="164" fontId="28" fillId="0" borderId="10" xfId="1" applyNumberFormat="1" applyFont="1" applyBorder="1" applyAlignment="1">
      <alignment horizontal="center"/>
    </xf>
    <xf numFmtId="0" fontId="28" fillId="0" borderId="15" xfId="0" applyFont="1" applyFill="1" applyBorder="1" applyAlignment="1">
      <alignment horizontal="center"/>
    </xf>
    <xf numFmtId="0" fontId="28" fillId="0" borderId="10" xfId="0" applyFont="1" applyFill="1" applyBorder="1" applyAlignment="1">
      <alignment horizontal="center"/>
    </xf>
    <xf numFmtId="43" fontId="28" fillId="6" borderId="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7" borderId="3" xfId="1" applyFont="1" applyFill="1" applyBorder="1" applyAlignment="1">
      <alignment horizontal="center" vertical="center" wrapText="1"/>
    </xf>
    <xf numFmtId="43" fontId="28" fillId="7" borderId="12" xfId="1" applyFont="1" applyFill="1" applyBorder="1" applyAlignment="1">
      <alignment horizontal="center" vertical="center" wrapText="1"/>
    </xf>
    <xf numFmtId="43" fontId="28" fillId="2" borderId="3" xfId="1" applyFont="1" applyFill="1" applyBorder="1" applyAlignment="1">
      <alignment horizontal="center" vertical="center" wrapText="1"/>
    </xf>
    <xf numFmtId="43" fontId="28" fillId="2" borderId="12" xfId="1" applyFont="1" applyFill="1" applyBorder="1" applyAlignment="1">
      <alignment horizontal="center" vertical="center" wrapText="1"/>
    </xf>
    <xf numFmtId="43" fontId="28" fillId="2" borderId="13" xfId="1" applyFont="1" applyFill="1" applyBorder="1" applyAlignment="1">
      <alignment horizontal="center" vertical="center" wrapText="1"/>
    </xf>
    <xf numFmtId="43" fontId="28" fillId="6" borderId="1" xfId="1" applyFont="1" applyFill="1" applyBorder="1" applyAlignment="1">
      <alignment horizontal="center" vertical="center" wrapText="1"/>
    </xf>
    <xf numFmtId="0" fontId="28" fillId="0" borderId="6" xfId="0" applyNumberFormat="1" applyFont="1" applyFill="1" applyBorder="1" applyAlignment="1">
      <alignment horizontal="center" vertical="center" wrapText="1"/>
    </xf>
    <xf numFmtId="0" fontId="28" fillId="0" borderId="9" xfId="0" applyNumberFormat="1" applyFont="1" applyFill="1" applyBorder="1" applyAlignment="1">
      <alignment horizontal="center" vertical="center" wrapText="1"/>
    </xf>
    <xf numFmtId="43" fontId="28" fillId="7" borderId="15" xfId="1" applyFont="1" applyFill="1" applyBorder="1" applyAlignment="1">
      <alignment horizontal="center" vertical="center" wrapText="1"/>
    </xf>
    <xf numFmtId="43" fontId="28" fillId="7" borderId="10" xfId="1" applyFont="1" applyFill="1" applyBorder="1" applyAlignment="1">
      <alignment horizontal="center" vertical="center" wrapText="1"/>
    </xf>
    <xf numFmtId="0" fontId="28" fillId="7" borderId="20" xfId="0" applyFont="1" applyFill="1" applyBorder="1" applyAlignment="1">
      <alignment horizontal="center" wrapText="1"/>
    </xf>
    <xf numFmtId="0" fontId="28" fillId="7" borderId="0" xfId="0" applyFont="1" applyFill="1" applyBorder="1" applyAlignment="1">
      <alignment horizontal="center" wrapText="1"/>
    </xf>
    <xf numFmtId="0" fontId="28" fillId="7" borderId="32" xfId="0" applyFont="1" applyFill="1" applyBorder="1" applyAlignment="1">
      <alignment horizontal="center" wrapText="1"/>
    </xf>
    <xf numFmtId="43" fontId="22" fillId="4" borderId="15" xfId="1" applyFont="1" applyFill="1" applyBorder="1" applyAlignment="1">
      <alignment horizontal="center" wrapText="1"/>
    </xf>
    <xf numFmtId="43" fontId="22" fillId="4" borderId="10" xfId="1" applyFont="1" applyFill="1" applyBorder="1" applyAlignment="1">
      <alignment horizontal="center" wrapText="1"/>
    </xf>
    <xf numFmtId="43" fontId="32" fillId="7" borderId="7" xfId="1" applyFont="1" applyFill="1" applyBorder="1" applyAlignment="1">
      <alignment horizontal="center" vertical="center" wrapText="1"/>
    </xf>
    <xf numFmtId="43" fontId="32" fillId="7" borderId="11" xfId="1" applyFont="1" applyFill="1" applyBorder="1" applyAlignment="1">
      <alignment horizontal="center" vertical="center" wrapText="1"/>
    </xf>
    <xf numFmtId="43" fontId="31" fillId="2" borderId="22" xfId="1" applyFont="1" applyFill="1" applyBorder="1" applyAlignment="1">
      <alignment horizontal="center" vertical="center" wrapText="1"/>
    </xf>
    <xf numFmtId="43" fontId="31" fillId="2" borderId="23" xfId="1" applyFont="1" applyFill="1" applyBorder="1" applyAlignment="1">
      <alignment horizontal="center" vertical="center" wrapText="1"/>
    </xf>
    <xf numFmtId="43" fontId="31" fillId="2" borderId="24" xfId="1" applyFont="1" applyFill="1" applyBorder="1" applyAlignment="1">
      <alignment horizontal="center" vertical="center" wrapText="1"/>
    </xf>
    <xf numFmtId="43" fontId="28" fillId="7" borderId="25" xfId="1" applyFont="1" applyFill="1" applyBorder="1" applyAlignment="1">
      <alignment horizontal="center" vertical="center" wrapText="1"/>
    </xf>
    <xf numFmtId="43" fontId="28" fillId="7" borderId="28" xfId="1" applyFont="1" applyFill="1" applyBorder="1" applyAlignment="1">
      <alignment horizontal="center" vertical="center" wrapText="1"/>
    </xf>
    <xf numFmtId="43" fontId="28" fillId="7" borderId="29" xfId="1" applyFont="1" applyFill="1" applyBorder="1" applyAlignment="1">
      <alignment horizontal="center" vertical="center" wrapText="1"/>
    </xf>
    <xf numFmtId="43" fontId="22" fillId="5" borderId="1" xfId="1" applyFont="1" applyFill="1" applyBorder="1" applyAlignment="1">
      <alignment horizontal="center" vertical="center" wrapText="1"/>
    </xf>
    <xf numFmtId="43" fontId="22" fillId="7" borderId="1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43" fontId="22" fillId="7" borderId="3" xfId="1" applyFont="1" applyFill="1" applyBorder="1" applyAlignment="1">
      <alignment horizontal="center" vertical="center"/>
    </xf>
    <xf numFmtId="43" fontId="22" fillId="7" borderId="12" xfId="1" applyFont="1" applyFill="1" applyBorder="1" applyAlignment="1">
      <alignment horizontal="center" vertical="center"/>
    </xf>
    <xf numFmtId="43" fontId="22" fillId="7" borderId="13" xfId="1" applyFont="1" applyFill="1" applyBorder="1" applyAlignment="1">
      <alignment horizontal="center" vertical="center"/>
    </xf>
    <xf numFmtId="43" fontId="22" fillId="2" borderId="3" xfId="1" applyFont="1" applyFill="1" applyBorder="1" applyAlignment="1">
      <alignment horizontal="center" vertical="center"/>
    </xf>
    <xf numFmtId="43" fontId="22" fillId="2" borderId="12" xfId="1" applyFont="1" applyFill="1" applyBorder="1" applyAlignment="1">
      <alignment horizontal="center" vertical="center"/>
    </xf>
    <xf numFmtId="43" fontId="22" fillId="2" borderId="13" xfId="1" applyFont="1" applyFill="1" applyBorder="1" applyAlignment="1">
      <alignment horizontal="center" vertical="center"/>
    </xf>
    <xf numFmtId="43" fontId="22" fillId="7" borderId="1" xfId="1" applyFont="1" applyFill="1" applyBorder="1" applyAlignment="1">
      <alignment horizontal="center" vertical="center"/>
    </xf>
    <xf numFmtId="0" fontId="22" fillId="0" borderId="6" xfId="0" applyNumberFormat="1" applyFont="1" applyFill="1" applyBorder="1" applyAlignment="1">
      <alignment horizontal="center" vertical="center" wrapText="1"/>
    </xf>
    <xf numFmtId="0" fontId="22" fillId="0" borderId="9" xfId="0" applyNumberFormat="1" applyFont="1" applyFill="1" applyBorder="1" applyAlignment="1">
      <alignment horizontal="center" vertical="center" wrapText="1"/>
    </xf>
    <xf numFmtId="43" fontId="22" fillId="6" borderId="1" xfId="1" applyFont="1" applyFill="1" applyBorder="1" applyAlignment="1">
      <alignment horizontal="center" vertical="center" wrapText="1"/>
    </xf>
    <xf numFmtId="43" fontId="22" fillId="6" borderId="3" xfId="1" applyFont="1" applyFill="1" applyBorder="1" applyAlignment="1">
      <alignment horizontal="center" vertical="center" wrapText="1"/>
    </xf>
    <xf numFmtId="43" fontId="22" fillId="6" borderId="13" xfId="1" applyFont="1" applyFill="1" applyBorder="1" applyAlignment="1">
      <alignment horizontal="center" vertical="center" wrapText="1"/>
    </xf>
    <xf numFmtId="43" fontId="22" fillId="6" borderId="3" xfId="1" applyFont="1" applyFill="1" applyBorder="1" applyAlignment="1">
      <alignment horizontal="center" vertical="center"/>
    </xf>
    <xf numFmtId="43" fontId="22" fillId="6" borderId="12" xfId="1" applyFont="1" applyFill="1" applyBorder="1" applyAlignment="1">
      <alignment horizontal="center" vertical="center"/>
    </xf>
    <xf numFmtId="43" fontId="22" fillId="6" borderId="13" xfId="1" applyFont="1" applyFill="1" applyBorder="1" applyAlignment="1">
      <alignment horizontal="center" vertical="center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164" fontId="22" fillId="2" borderId="1" xfId="1" applyNumberFormat="1" applyFont="1" applyFill="1" applyBorder="1" applyAlignment="1">
      <alignment horizontal="center" vertical="center" wrapText="1"/>
    </xf>
    <xf numFmtId="164" fontId="22" fillId="0" borderId="26" xfId="1" applyNumberFormat="1" applyFont="1" applyFill="1" applyBorder="1" applyAlignment="1">
      <alignment horizontal="center" vertical="center" wrapText="1"/>
    </xf>
    <xf numFmtId="164" fontId="22" fillId="0" borderId="33" xfId="1" applyNumberFormat="1" applyFont="1" applyFill="1" applyBorder="1" applyAlignment="1">
      <alignment horizontal="center" vertical="center" wrapText="1"/>
    </xf>
    <xf numFmtId="164" fontId="22" fillId="0" borderId="31" xfId="1" applyNumberFormat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6" borderId="15" xfId="1" applyFont="1" applyFill="1" applyBorder="1" applyAlignment="1">
      <alignment horizontal="center" vertical="center" wrapText="1"/>
    </xf>
    <xf numFmtId="43" fontId="22" fillId="6" borderId="10" xfId="1" applyFont="1" applyFill="1" applyBorder="1" applyAlignment="1">
      <alignment horizontal="center" vertical="center" wrapText="1"/>
    </xf>
    <xf numFmtId="43" fontId="22" fillId="2" borderId="15" xfId="1" applyFont="1" applyFill="1" applyBorder="1" applyAlignment="1">
      <alignment horizontal="center" vertical="center" wrapText="1"/>
    </xf>
    <xf numFmtId="43" fontId="22" fillId="2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wrapText="1"/>
    </xf>
    <xf numFmtId="43" fontId="21" fillId="7" borderId="13" xfId="1" applyFont="1" applyFill="1" applyBorder="1" applyAlignment="1">
      <alignment horizontal="center" wrapText="1"/>
    </xf>
    <xf numFmtId="43" fontId="21" fillId="6" borderId="3" xfId="1" applyFont="1" applyFill="1" applyBorder="1" applyAlignment="1">
      <alignment horizontal="center" wrapText="1"/>
    </xf>
    <xf numFmtId="43" fontId="21" fillId="6" borderId="13" xfId="1" applyFont="1" applyFill="1" applyBorder="1" applyAlignment="1">
      <alignment horizontal="center" wrapText="1"/>
    </xf>
    <xf numFmtId="0" fontId="21" fillId="2" borderId="1" xfId="0" applyFont="1" applyFill="1" applyBorder="1" applyAlignment="1">
      <alignment horizontal="right"/>
    </xf>
    <xf numFmtId="164" fontId="22" fillId="0" borderId="15" xfId="1" applyNumberFormat="1" applyFont="1" applyBorder="1" applyAlignment="1">
      <alignment horizontal="center" vertical="center" wrapText="1"/>
    </xf>
    <xf numFmtId="164" fontId="22" fillId="0" borderId="10" xfId="1" applyNumberFormat="1" applyFont="1" applyBorder="1" applyAlignment="1">
      <alignment horizontal="center" vertical="center" wrapText="1"/>
    </xf>
    <xf numFmtId="14" fontId="23" fillId="0" borderId="15" xfId="1" applyNumberFormat="1" applyFont="1" applyBorder="1" applyAlignment="1">
      <alignment horizontal="center" vertical="center" wrapText="1"/>
    </xf>
    <xf numFmtId="14" fontId="23" fillId="0" borderId="10" xfId="1" applyNumberFormat="1" applyFont="1" applyBorder="1" applyAlignment="1">
      <alignment horizontal="center" vertical="center" wrapText="1"/>
    </xf>
    <xf numFmtId="0" fontId="22" fillId="0" borderId="15" xfId="0" applyNumberFormat="1" applyFont="1" applyFill="1" applyBorder="1" applyAlignment="1">
      <alignment horizontal="center" vertical="center" wrapText="1"/>
    </xf>
    <xf numFmtId="0" fontId="22" fillId="0" borderId="10" xfId="0" applyNumberFormat="1" applyFont="1" applyFill="1" applyBorder="1" applyAlignment="1">
      <alignment horizontal="center" vertical="center" wrapText="1"/>
    </xf>
    <xf numFmtId="43" fontId="22" fillId="0" borderId="15" xfId="1" applyFont="1" applyFill="1" applyBorder="1" applyAlignment="1">
      <alignment horizontal="center" vertical="center" wrapText="1"/>
    </xf>
    <xf numFmtId="0" fontId="29" fillId="7" borderId="0" xfId="0" applyFont="1" applyFill="1" applyBorder="1" applyAlignment="1">
      <alignment horizontal="left" wrapText="1"/>
    </xf>
    <xf numFmtId="0" fontId="30" fillId="0" borderId="0" xfId="0" applyFont="1" applyFill="1" applyBorder="1" applyAlignment="1">
      <alignment horizontal="left" wrapText="1"/>
    </xf>
    <xf numFmtId="0" fontId="33" fillId="0" borderId="23" xfId="0" applyFont="1" applyBorder="1" applyAlignment="1">
      <alignment horizontal="center"/>
    </xf>
    <xf numFmtId="0" fontId="28" fillId="0" borderId="26" xfId="0" applyFont="1" applyFill="1" applyBorder="1" applyAlignment="1">
      <alignment horizontal="center" wrapText="1"/>
    </xf>
    <xf numFmtId="0" fontId="28" fillId="0" borderId="33" xfId="0" applyFont="1" applyFill="1" applyBorder="1" applyAlignment="1">
      <alignment horizontal="center" wrapText="1"/>
    </xf>
    <xf numFmtId="0" fontId="28" fillId="0" borderId="31" xfId="0" applyFont="1" applyFill="1" applyBorder="1" applyAlignment="1">
      <alignment horizontal="center" wrapText="1"/>
    </xf>
    <xf numFmtId="0" fontId="28" fillId="6" borderId="26" xfId="0" applyFont="1" applyFill="1" applyBorder="1" applyAlignment="1">
      <alignment horizontal="center" wrapText="1"/>
    </xf>
    <xf numFmtId="0" fontId="28" fillId="6" borderId="33" xfId="0" applyFont="1" applyFill="1" applyBorder="1" applyAlignment="1">
      <alignment horizontal="center" wrapText="1"/>
    </xf>
    <xf numFmtId="0" fontId="28" fillId="6" borderId="31" xfId="0" applyFont="1" applyFill="1" applyBorder="1" applyAlignment="1">
      <alignment horizontal="center" wrapText="1"/>
    </xf>
    <xf numFmtId="0" fontId="28" fillId="2" borderId="26" xfId="0" applyFont="1" applyFill="1" applyBorder="1" applyAlignment="1">
      <alignment horizontal="center" wrapText="1"/>
    </xf>
    <xf numFmtId="0" fontId="28" fillId="2" borderId="33" xfId="0" applyFont="1" applyFill="1" applyBorder="1" applyAlignment="1">
      <alignment horizontal="center" wrapText="1"/>
    </xf>
    <xf numFmtId="0" fontId="28" fillId="2" borderId="31" xfId="0" applyFont="1" applyFill="1" applyBorder="1" applyAlignment="1">
      <alignment horizontal="center" wrapText="1"/>
    </xf>
    <xf numFmtId="0" fontId="28" fillId="0" borderId="0" xfId="0" applyFont="1" applyAlignment="1">
      <alignment horizontal="left"/>
    </xf>
    <xf numFmtId="0" fontId="28" fillId="0" borderId="26" xfId="0" applyFont="1" applyBorder="1" applyAlignment="1">
      <alignment horizontal="center" wrapText="1"/>
    </xf>
    <xf numFmtId="0" fontId="28" fillId="0" borderId="33" xfId="0" applyFont="1" applyBorder="1" applyAlignment="1">
      <alignment horizontal="center" wrapText="1"/>
    </xf>
    <xf numFmtId="0" fontId="28" fillId="0" borderId="31" xfId="0" applyFont="1" applyBorder="1" applyAlignment="1">
      <alignment horizontal="center" wrapText="1"/>
    </xf>
    <xf numFmtId="0" fontId="30" fillId="6" borderId="0" xfId="0" applyFont="1" applyFill="1" applyBorder="1" applyAlignment="1">
      <alignment horizontal="left" wrapText="1"/>
    </xf>
    <xf numFmtId="0" fontId="31" fillId="7" borderId="1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0" fontId="28" fillId="2" borderId="12" xfId="0" applyFont="1" applyFill="1" applyBorder="1" applyAlignment="1">
      <alignment horizontal="center" vertical="center" wrapText="1"/>
    </xf>
    <xf numFmtId="0" fontId="28" fillId="2" borderId="13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wrapText="1"/>
    </xf>
    <xf numFmtId="0" fontId="22" fillId="0" borderId="9" xfId="0" applyFont="1" applyBorder="1" applyAlignment="1">
      <alignment horizontal="center" wrapText="1"/>
    </xf>
    <xf numFmtId="0" fontId="22" fillId="0" borderId="16" xfId="0" applyFont="1" applyFill="1" applyBorder="1" applyAlignment="1">
      <alignment horizontal="center" vertical="center" wrapText="1"/>
    </xf>
    <xf numFmtId="0" fontId="22" fillId="0" borderId="17" xfId="0" applyFont="1" applyFill="1" applyBorder="1" applyAlignment="1">
      <alignment horizontal="center" vertical="center" wrapText="1"/>
    </xf>
    <xf numFmtId="43" fontId="28" fillId="7" borderId="3" xfId="1" applyFont="1" applyFill="1" applyBorder="1" applyAlignment="1">
      <alignment horizontal="center" wrapText="1"/>
    </xf>
    <xf numFmtId="43" fontId="28" fillId="7" borderId="12" xfId="1" applyFont="1" applyFill="1" applyBorder="1" applyAlignment="1">
      <alignment horizontal="center" wrapText="1"/>
    </xf>
    <xf numFmtId="43" fontId="28" fillId="7" borderId="13" xfId="1" applyFont="1" applyFill="1" applyBorder="1" applyAlignment="1">
      <alignment horizontal="center" wrapText="1"/>
    </xf>
    <xf numFmtId="0" fontId="36" fillId="7" borderId="0" xfId="0" applyFont="1" applyFill="1" applyAlignment="1">
      <alignment horizontal="center" wrapText="1"/>
    </xf>
    <xf numFmtId="164" fontId="28" fillId="7" borderId="3" xfId="1" applyNumberFormat="1" applyFont="1" applyFill="1" applyBorder="1" applyAlignment="1">
      <alignment horizontal="center" wrapText="1"/>
    </xf>
    <xf numFmtId="164" fontId="28" fillId="7" borderId="12" xfId="1" applyNumberFormat="1" applyFont="1" applyFill="1" applyBorder="1" applyAlignment="1">
      <alignment horizontal="center" wrapText="1"/>
    </xf>
    <xf numFmtId="164" fontId="28" fillId="7" borderId="13" xfId="1" applyNumberFormat="1" applyFont="1" applyFill="1" applyBorder="1" applyAlignment="1">
      <alignment horizontal="center" wrapText="1"/>
    </xf>
    <xf numFmtId="43" fontId="28" fillId="6" borderId="3" xfId="1" applyFont="1" applyFill="1" applyBorder="1" applyAlignment="1">
      <alignment horizontal="center" wrapText="1"/>
    </xf>
    <xf numFmtId="43" fontId="28" fillId="6" borderId="12" xfId="1" applyFont="1" applyFill="1" applyBorder="1" applyAlignment="1">
      <alignment horizontal="center" wrapText="1"/>
    </xf>
    <xf numFmtId="43" fontId="28" fillId="6" borderId="13" xfId="1" applyFont="1" applyFill="1" applyBorder="1" applyAlignment="1">
      <alignment horizontal="center" wrapText="1"/>
    </xf>
    <xf numFmtId="43" fontId="28" fillId="2" borderId="3" xfId="1" applyFont="1" applyFill="1" applyBorder="1" applyAlignment="1">
      <alignment horizontal="center" wrapText="1"/>
    </xf>
    <xf numFmtId="43" fontId="28" fillId="2" borderId="12" xfId="1" applyFont="1" applyFill="1" applyBorder="1" applyAlignment="1">
      <alignment horizontal="center" wrapText="1"/>
    </xf>
    <xf numFmtId="43" fontId="28" fillId="2" borderId="13" xfId="1" applyFont="1" applyFill="1" applyBorder="1" applyAlignment="1">
      <alignment horizontal="center" wrapText="1"/>
    </xf>
    <xf numFmtId="43" fontId="28" fillId="2" borderId="15" xfId="1" applyFont="1" applyFill="1" applyBorder="1" applyAlignment="1">
      <alignment horizontal="center" vertical="center" wrapText="1"/>
    </xf>
    <xf numFmtId="43" fontId="28" fillId="2" borderId="10" xfId="1" applyFont="1" applyFill="1" applyBorder="1" applyAlignment="1">
      <alignment horizontal="center" vertical="center" wrapText="1"/>
    </xf>
    <xf numFmtId="164" fontId="27" fillId="2" borderId="19" xfId="1" applyNumberFormat="1" applyFont="1" applyFill="1" applyBorder="1" applyAlignment="1">
      <alignment horizontal="center" textRotation="30" wrapText="1"/>
    </xf>
    <xf numFmtId="164" fontId="27" fillId="2" borderId="10" xfId="1" applyNumberFormat="1" applyFont="1" applyFill="1" applyBorder="1" applyAlignment="1">
      <alignment horizontal="center" textRotation="30" wrapText="1"/>
    </xf>
    <xf numFmtId="43" fontId="32" fillId="4" borderId="3" xfId="1" applyFont="1" applyFill="1" applyBorder="1" applyAlignment="1">
      <alignment horizontal="center" vertical="center" wrapText="1"/>
    </xf>
    <xf numFmtId="43" fontId="32" fillId="4" borderId="12" xfId="1" applyFont="1" applyFill="1" applyBorder="1" applyAlignment="1">
      <alignment horizontal="center" vertical="center" wrapText="1"/>
    </xf>
    <xf numFmtId="43" fontId="32" fillId="6" borderId="3" xfId="1" applyFont="1" applyFill="1" applyBorder="1" applyAlignment="1">
      <alignment horizontal="center" vertical="center" wrapText="1"/>
    </xf>
    <xf numFmtId="43" fontId="32" fillId="6" borderId="12" xfId="1" applyFont="1" applyFill="1" applyBorder="1" applyAlignment="1">
      <alignment horizontal="center" vertical="center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14" fontId="31" fillId="6" borderId="20" xfId="0" applyNumberFormat="1" applyFont="1" applyFill="1" applyBorder="1" applyAlignment="1">
      <alignment horizontal="center" textRotation="57" wrapText="1"/>
    </xf>
    <xf numFmtId="14" fontId="31" fillId="6" borderId="21" xfId="0" applyNumberFormat="1" applyFont="1" applyFill="1" applyBorder="1" applyAlignment="1">
      <alignment horizontal="center" textRotation="57" wrapText="1"/>
    </xf>
    <xf numFmtId="14" fontId="31" fillId="7" borderId="19" xfId="0" applyNumberFormat="1" applyFont="1" applyFill="1" applyBorder="1" applyAlignment="1">
      <alignment horizontal="center" textRotation="57" wrapText="1"/>
    </xf>
    <xf numFmtId="14" fontId="31" fillId="7" borderId="10" xfId="0" applyNumberFormat="1" applyFont="1" applyFill="1" applyBorder="1" applyAlignment="1">
      <alignment horizontal="center" textRotation="57" wrapText="1"/>
    </xf>
    <xf numFmtId="43" fontId="23" fillId="5" borderId="15" xfId="1" applyFont="1" applyFill="1" applyBorder="1" applyAlignment="1">
      <alignment horizontal="center" vertical="center" wrapText="1"/>
    </xf>
    <xf numFmtId="43" fontId="23" fillId="5" borderId="10" xfId="1" applyFont="1" applyFill="1" applyBorder="1" applyAlignment="1">
      <alignment horizontal="center" vertical="center" wrapText="1"/>
    </xf>
    <xf numFmtId="43" fontId="22" fillId="5" borderId="15" xfId="1" applyFont="1" applyFill="1" applyBorder="1" applyAlignment="1">
      <alignment horizontal="center" vertical="center" wrapText="1"/>
    </xf>
    <xf numFmtId="43" fontId="22" fillId="5" borderId="10" xfId="1" applyFont="1" applyFill="1" applyBorder="1" applyAlignment="1">
      <alignment horizontal="center" vertical="center" wrapText="1"/>
    </xf>
    <xf numFmtId="0" fontId="29" fillId="7" borderId="0" xfId="0" applyFont="1" applyFill="1" applyAlignment="1">
      <alignment horizontal="left"/>
    </xf>
    <xf numFmtId="43" fontId="28" fillId="5" borderId="1" xfId="1" applyFont="1" applyFill="1" applyBorder="1" applyAlignment="1">
      <alignment horizontal="center" vertical="center" wrapText="1"/>
    </xf>
    <xf numFmtId="0" fontId="22" fillId="2" borderId="22" xfId="0" applyFont="1" applyFill="1" applyBorder="1" applyAlignment="1">
      <alignment horizontal="right"/>
    </xf>
    <xf numFmtId="0" fontId="22" fillId="2" borderId="23" xfId="0" applyFont="1" applyFill="1" applyBorder="1" applyAlignment="1">
      <alignment horizontal="right"/>
    </xf>
    <xf numFmtId="0" fontId="22" fillId="2" borderId="24" xfId="0" applyFont="1" applyFill="1" applyBorder="1" applyAlignment="1">
      <alignment horizontal="right"/>
    </xf>
    <xf numFmtId="0" fontId="28" fillId="3" borderId="15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 wrapText="1"/>
    </xf>
    <xf numFmtId="0" fontId="28" fillId="0" borderId="15" xfId="0" applyFont="1" applyFill="1" applyBorder="1" applyAlignment="1">
      <alignment horizontal="center" vertical="center" wrapText="1"/>
    </xf>
    <xf numFmtId="164" fontId="28" fillId="0" borderId="1" xfId="1" applyNumberFormat="1" applyFont="1" applyBorder="1" applyAlignment="1">
      <alignment horizontal="center" vertical="center" wrapText="1"/>
    </xf>
    <xf numFmtId="164" fontId="28" fillId="0" borderId="9" xfId="1" applyNumberFormat="1" applyFont="1" applyBorder="1" applyAlignment="1">
      <alignment horizontal="center" vertical="center" wrapText="1"/>
    </xf>
    <xf numFmtId="14" fontId="22" fillId="0" borderId="1" xfId="1" applyNumberFormat="1" applyFont="1" applyBorder="1" applyAlignment="1">
      <alignment horizontal="center" vertical="center" wrapText="1"/>
    </xf>
    <xf numFmtId="164" fontId="28" fillId="7" borderId="15" xfId="1" applyNumberFormat="1" applyFont="1" applyFill="1" applyBorder="1" applyAlignment="1">
      <alignment horizontal="center" vertical="center" wrapText="1"/>
    </xf>
    <xf numFmtId="164" fontId="28" fillId="7" borderId="10" xfId="1" applyNumberFormat="1" applyFont="1" applyFill="1" applyBorder="1" applyAlignment="1">
      <alignment horizontal="center" vertical="center" wrapText="1"/>
    </xf>
    <xf numFmtId="0" fontId="32" fillId="5" borderId="25" xfId="0" applyFont="1" applyFill="1" applyBorder="1" applyAlignment="1">
      <alignment horizontal="center" vertical="center" wrapText="1"/>
    </xf>
    <xf numFmtId="0" fontId="32" fillId="5" borderId="28" xfId="0" applyFont="1" applyFill="1" applyBorder="1" applyAlignment="1">
      <alignment horizontal="center" vertical="center" wrapText="1"/>
    </xf>
    <xf numFmtId="164" fontId="32" fillId="4" borderId="15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164" fontId="1" fillId="0" borderId="1" xfId="1" applyNumberFormat="1" applyFont="1" applyFill="1" applyBorder="1"/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7"/>
  <sheetViews>
    <sheetView tabSelected="1"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9.28515625" style="8" customWidth="1"/>
    <col min="2" max="2" width="9" style="142" customWidth="1"/>
    <col min="3" max="3" width="40.710937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7109375" style="3" customWidth="1"/>
    <col min="17" max="17" width="3.85546875" style="3" customWidth="1"/>
    <col min="18" max="18" width="7.28515625" style="3" customWidth="1"/>
    <col min="19" max="19" width="7.7109375" style="3" customWidth="1"/>
    <col min="20" max="20" width="5.7109375" style="3" customWidth="1"/>
    <col min="21" max="21" width="5.855468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60" t="s">
        <v>1</v>
      </c>
      <c r="B1" s="462" t="s">
        <v>2</v>
      </c>
      <c r="C1" s="464" t="s">
        <v>0</v>
      </c>
      <c r="D1" s="466" t="s">
        <v>63</v>
      </c>
      <c r="E1" s="468" t="s">
        <v>88</v>
      </c>
      <c r="F1" s="469"/>
      <c r="G1" s="469"/>
      <c r="H1" s="469"/>
      <c r="I1" s="469"/>
      <c r="J1" s="469"/>
      <c r="K1" s="469"/>
      <c r="L1" s="454" t="s">
        <v>386</v>
      </c>
      <c r="M1" s="454"/>
      <c r="N1" s="452" t="s">
        <v>64</v>
      </c>
      <c r="O1" s="453"/>
      <c r="P1" s="455" t="s">
        <v>29</v>
      </c>
      <c r="Q1" s="456"/>
      <c r="R1" s="456"/>
      <c r="S1" s="456"/>
      <c r="T1" s="456"/>
      <c r="U1" s="456"/>
      <c r="V1" s="456"/>
      <c r="W1" s="456"/>
      <c r="X1" s="456"/>
      <c r="Y1" s="456"/>
      <c r="Z1" s="456"/>
      <c r="AA1" s="457"/>
    </row>
    <row r="2" spans="1:27" ht="12" thickBot="1">
      <c r="A2" s="461"/>
      <c r="B2" s="463"/>
      <c r="C2" s="465"/>
      <c r="D2" s="467"/>
      <c r="E2" s="90" t="s">
        <v>98</v>
      </c>
      <c r="F2" s="90" t="s">
        <v>3</v>
      </c>
      <c r="G2" s="90" t="s">
        <v>150</v>
      </c>
      <c r="H2" s="90" t="s">
        <v>99</v>
      </c>
      <c r="I2" s="90" t="s">
        <v>100</v>
      </c>
      <c r="J2" s="90" t="s">
        <v>101</v>
      </c>
      <c r="K2" s="100" t="s">
        <v>148</v>
      </c>
      <c r="L2" s="66" t="s">
        <v>23</v>
      </c>
      <c r="M2" s="160" t="s">
        <v>70</v>
      </c>
      <c r="N2" s="152" t="s">
        <v>23</v>
      </c>
      <c r="O2" s="99" t="s">
        <v>149</v>
      </c>
      <c r="P2" s="161">
        <v>1</v>
      </c>
      <c r="Q2" s="161" t="s">
        <v>232</v>
      </c>
      <c r="R2" s="161" t="s">
        <v>233</v>
      </c>
      <c r="S2" s="161" t="s">
        <v>234</v>
      </c>
      <c r="T2" s="161" t="s">
        <v>235</v>
      </c>
      <c r="U2" s="161" t="s">
        <v>397</v>
      </c>
      <c r="V2" s="161" t="s">
        <v>398</v>
      </c>
      <c r="W2" s="161" t="s">
        <v>399</v>
      </c>
      <c r="X2" s="161" t="s">
        <v>400</v>
      </c>
      <c r="Y2" s="161"/>
      <c r="Z2" s="161"/>
      <c r="AA2" s="162"/>
    </row>
    <row r="3" spans="1:27" s="5" customFormat="1">
      <c r="A3" s="369" t="s">
        <v>545</v>
      </c>
      <c r="B3" s="370">
        <v>38203</v>
      </c>
      <c r="C3" s="363" t="s">
        <v>540</v>
      </c>
      <c r="D3" s="364">
        <v>2500</v>
      </c>
      <c r="E3" s="365">
        <f>'2-δικαιώμ'!M3</f>
        <v>36.708787999999998</v>
      </c>
      <c r="F3" s="366">
        <f>'3-φύλλα2α'!F3</f>
        <v>8.7900000000000009</v>
      </c>
      <c r="G3" s="366">
        <f>'4-πολλυπρ'!P3</f>
        <v>0</v>
      </c>
      <c r="H3" s="364">
        <f>'5-αντίγρ'!M3</f>
        <v>45.995199999999997</v>
      </c>
      <c r="I3" s="364">
        <f>'6-μεταγρ'!I3</f>
        <v>6.46</v>
      </c>
      <c r="J3" s="364">
        <f>'7-προςΔΟΥ'!E3</f>
        <v>3.23</v>
      </c>
      <c r="K3" s="364"/>
      <c r="L3" s="365">
        <f t="shared" ref="L3:L4" si="0">E3+F3+G3+H3+I3+J3+K3</f>
        <v>101.183988</v>
      </c>
      <c r="M3" s="365">
        <v>120.28</v>
      </c>
      <c r="N3" s="367">
        <f>M3-'14-βιβλΕσ'!L3</f>
        <v>107.940708</v>
      </c>
      <c r="O3" s="367">
        <f t="shared" ref="O3" si="1">L3-N3</f>
        <v>-6.7567200000000014</v>
      </c>
      <c r="P3" s="434">
        <v>0.5</v>
      </c>
      <c r="Q3" s="368"/>
      <c r="R3" s="368"/>
      <c r="S3" s="368" t="s">
        <v>536</v>
      </c>
      <c r="T3" s="368">
        <v>14</v>
      </c>
      <c r="U3" s="368"/>
      <c r="V3" s="368"/>
      <c r="W3" s="368"/>
      <c r="X3" s="449"/>
      <c r="Y3" s="368"/>
      <c r="Z3" s="76"/>
      <c r="AA3" s="368" t="s">
        <v>544</v>
      </c>
    </row>
    <row r="4" spans="1:27" s="5" customFormat="1">
      <c r="A4" s="369"/>
      <c r="B4" s="370"/>
      <c r="C4" s="363" t="s">
        <v>539</v>
      </c>
      <c r="D4" s="433">
        <v>222222</v>
      </c>
      <c r="E4" s="365">
        <f>'2-δικαιώμ'!M4</f>
        <v>2277.8731879999996</v>
      </c>
      <c r="F4" s="366">
        <f>'3-φύλλα2α'!F4</f>
        <v>8.7900000000000009</v>
      </c>
      <c r="G4" s="366">
        <f>'4-πολλυπρ'!P4</f>
        <v>0</v>
      </c>
      <c r="H4" s="364">
        <f>'5-αντίγρ'!M4</f>
        <v>0</v>
      </c>
      <c r="I4" s="364">
        <f>'6-μεταγρ'!I4</f>
        <v>9.69</v>
      </c>
      <c r="J4" s="364">
        <f>'7-προςΔΟΥ'!E4</f>
        <v>3.23</v>
      </c>
      <c r="K4" s="364"/>
      <c r="L4" s="365">
        <f t="shared" si="0"/>
        <v>2299.5831879999996</v>
      </c>
      <c r="M4" s="365"/>
      <c r="N4" s="367">
        <f>M4-'14-βιβλΕσ'!L4</f>
        <v>-402.15409199999999</v>
      </c>
      <c r="O4" s="367">
        <f>L4</f>
        <v>2299.5831879999996</v>
      </c>
      <c r="P4" s="302"/>
      <c r="Q4" s="368"/>
      <c r="R4" s="368"/>
      <c r="S4" s="368"/>
      <c r="T4" s="368"/>
      <c r="U4" s="368"/>
      <c r="V4" s="368"/>
      <c r="W4" s="368"/>
      <c r="X4" s="449"/>
      <c r="Y4" s="368"/>
      <c r="Z4" s="76"/>
      <c r="AA4" s="76"/>
    </row>
    <row r="5" spans="1:27">
      <c r="A5" s="458" t="s">
        <v>47</v>
      </c>
      <c r="B5" s="459"/>
      <c r="C5" s="459"/>
      <c r="D5" s="459"/>
      <c r="E5" s="38">
        <f t="shared" ref="E5:O5" si="2">SUM(E3:E4)</f>
        <v>2314.5819759999995</v>
      </c>
      <c r="F5" s="38">
        <f t="shared" si="2"/>
        <v>17.580000000000002</v>
      </c>
      <c r="G5" s="38">
        <f t="shared" si="2"/>
        <v>0</v>
      </c>
      <c r="H5" s="38">
        <f t="shared" si="2"/>
        <v>45.995199999999997</v>
      </c>
      <c r="I5" s="38">
        <f t="shared" si="2"/>
        <v>16.149999999999999</v>
      </c>
      <c r="J5" s="38">
        <f t="shared" si="2"/>
        <v>6.46</v>
      </c>
      <c r="K5" s="38">
        <f t="shared" si="2"/>
        <v>0</v>
      </c>
      <c r="L5" s="38">
        <f t="shared" si="2"/>
        <v>2400.7671759999994</v>
      </c>
      <c r="M5" s="38">
        <f t="shared" si="2"/>
        <v>120.28</v>
      </c>
      <c r="N5" s="38">
        <f t="shared" si="2"/>
        <v>-294.21338400000002</v>
      </c>
      <c r="O5" s="38">
        <f t="shared" si="2"/>
        <v>2292.8264679999997</v>
      </c>
    </row>
    <row r="7" spans="1:27">
      <c r="P7" s="215" t="s">
        <v>104</v>
      </c>
      <c r="Q7" s="134"/>
      <c r="R7" s="134"/>
      <c r="S7" s="134"/>
      <c r="T7" s="144"/>
      <c r="U7" s="144"/>
      <c r="V7" s="144"/>
      <c r="W7" s="144"/>
      <c r="X7" s="144"/>
      <c r="Z7" s="134"/>
      <c r="AA7" s="134"/>
    </row>
    <row r="8" spans="1:27">
      <c r="K8" s="228" t="s">
        <v>502</v>
      </c>
      <c r="L8" s="8"/>
      <c r="M8" s="8"/>
      <c r="P8" s="8"/>
      <c r="Q8" s="119" t="s">
        <v>391</v>
      </c>
      <c r="R8" s="119"/>
      <c r="S8" s="119"/>
      <c r="T8" s="136"/>
      <c r="U8" s="144"/>
      <c r="V8" s="144"/>
      <c r="W8" s="144"/>
      <c r="X8" s="144"/>
      <c r="Z8" s="135"/>
      <c r="AA8" s="119"/>
    </row>
    <row r="9" spans="1:27">
      <c r="K9" s="164" t="s">
        <v>236</v>
      </c>
      <c r="L9" s="121"/>
      <c r="M9" s="121"/>
      <c r="P9" s="8"/>
      <c r="Q9" s="119"/>
      <c r="R9" s="119" t="s">
        <v>145</v>
      </c>
      <c r="S9" s="119"/>
      <c r="T9" s="144"/>
      <c r="U9" s="144"/>
      <c r="V9" s="144"/>
      <c r="W9" s="144"/>
      <c r="X9" s="144"/>
      <c r="Z9" s="119"/>
    </row>
    <row r="10" spans="1:27">
      <c r="K10" s="227" t="s">
        <v>237</v>
      </c>
      <c r="P10" s="8"/>
      <c r="S10" s="119" t="s">
        <v>390</v>
      </c>
      <c r="T10" s="94"/>
      <c r="U10" s="94"/>
      <c r="V10" s="94"/>
      <c r="W10" s="94"/>
      <c r="X10" s="94"/>
    </row>
    <row r="11" spans="1:27"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T11" s="119" t="s">
        <v>392</v>
      </c>
      <c r="U11" s="144"/>
      <c r="V11" s="144"/>
      <c r="W11" s="144"/>
      <c r="X11" s="144"/>
    </row>
    <row r="12" spans="1:27">
      <c r="D12" s="414"/>
      <c r="P12" s="8"/>
      <c r="T12" s="94"/>
      <c r="U12" s="144" t="s">
        <v>393</v>
      </c>
      <c r="V12" s="144"/>
      <c r="W12" s="144"/>
      <c r="X12" s="144"/>
    </row>
    <row r="13" spans="1:27">
      <c r="P13" s="8"/>
      <c r="T13" s="94"/>
      <c r="U13" s="94"/>
      <c r="V13" s="144" t="s">
        <v>394</v>
      </c>
      <c r="W13" s="94"/>
      <c r="X13" s="94"/>
    </row>
    <row r="14" spans="1:27">
      <c r="F14" s="413"/>
      <c r="P14" s="8"/>
      <c r="T14" s="94"/>
      <c r="U14" s="94"/>
      <c r="V14" s="94"/>
      <c r="W14" s="229" t="s">
        <v>395</v>
      </c>
      <c r="X14" s="94"/>
    </row>
    <row r="15" spans="1:27">
      <c r="U15" s="144"/>
      <c r="V15" s="144"/>
      <c r="W15" s="94"/>
      <c r="X15" s="95" t="s">
        <v>396</v>
      </c>
      <c r="Y15" s="144"/>
    </row>
    <row r="16" spans="1:27">
      <c r="U16" s="94"/>
      <c r="V16" s="144"/>
      <c r="W16" s="144"/>
      <c r="X16" s="144"/>
      <c r="Y16" s="144"/>
    </row>
    <row r="17" spans="7:25">
      <c r="P17" s="8"/>
      <c r="Q17" s="119"/>
      <c r="R17" s="119"/>
      <c r="S17" s="119"/>
      <c r="T17" s="136"/>
      <c r="U17" s="144"/>
      <c r="V17" s="144"/>
      <c r="W17" s="144"/>
      <c r="X17" s="144"/>
    </row>
    <row r="18" spans="7:25">
      <c r="P18" s="8"/>
      <c r="Q18" s="119"/>
      <c r="R18" s="119"/>
      <c r="S18" s="119"/>
      <c r="T18" s="144"/>
      <c r="U18" s="144"/>
      <c r="V18" s="144"/>
      <c r="W18" s="144"/>
      <c r="X18" s="144"/>
    </row>
    <row r="19" spans="7:25">
      <c r="G19" s="178"/>
      <c r="H19" s="178"/>
      <c r="P19" s="8"/>
      <c r="S19" s="119"/>
      <c r="T19" s="94"/>
      <c r="U19" s="94"/>
      <c r="V19" s="94"/>
      <c r="W19" s="94"/>
      <c r="X19" s="94"/>
    </row>
    <row r="20" spans="7:25">
      <c r="P20" s="8"/>
      <c r="T20" s="119"/>
      <c r="U20" s="144"/>
      <c r="V20" s="144"/>
      <c r="W20" s="144"/>
      <c r="X20" s="144"/>
    </row>
    <row r="21" spans="7:25">
      <c r="P21" s="8"/>
      <c r="T21" s="94"/>
      <c r="U21" s="144"/>
      <c r="V21" s="144"/>
      <c r="W21" s="144"/>
      <c r="X21" s="144"/>
    </row>
    <row r="22" spans="7:25">
      <c r="P22" s="8"/>
      <c r="T22" s="94"/>
      <c r="U22" s="94"/>
      <c r="V22" s="144"/>
      <c r="W22" s="94"/>
      <c r="X22" s="94"/>
    </row>
    <row r="23" spans="7:25">
      <c r="P23" s="8"/>
      <c r="T23" s="94"/>
      <c r="U23" s="94"/>
      <c r="V23" s="94"/>
      <c r="W23" s="229"/>
      <c r="X23" s="94"/>
    </row>
    <row r="24" spans="7:25">
      <c r="U24" s="144"/>
      <c r="V24" s="144"/>
      <c r="W24" s="94"/>
      <c r="X24" s="95"/>
      <c r="Y24" s="144"/>
    </row>
    <row r="25" spans="7:25">
      <c r="U25" s="94"/>
      <c r="V25" s="144"/>
      <c r="W25" s="144"/>
      <c r="X25" s="144"/>
      <c r="Y25" s="144"/>
    </row>
    <row r="26" spans="7:25">
      <c r="U26" s="94"/>
      <c r="V26" s="94"/>
      <c r="W26" s="229"/>
      <c r="X26" s="94"/>
      <c r="Y26" s="94"/>
    </row>
    <row r="27" spans="7:25">
      <c r="U27" s="94"/>
      <c r="V27" s="94"/>
      <c r="W27" s="94"/>
      <c r="X27" s="95"/>
      <c r="Y27" s="94"/>
    </row>
  </sheetData>
  <mergeCells count="9">
    <mergeCell ref="N1:O1"/>
    <mergeCell ref="L1:M1"/>
    <mergeCell ref="P1:AA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5"/>
  <sheetViews>
    <sheetView workbookViewId="0">
      <pane ySplit="2" topLeftCell="A3" activePane="bottomLeft" state="frozen"/>
      <selection pane="bottomLeft" activeCell="C23" sqref="C23"/>
    </sheetView>
  </sheetViews>
  <sheetFormatPr defaultRowHeight="11.25"/>
  <cols>
    <col min="1" max="1" width="8.140625" style="3" bestFit="1" customWidth="1"/>
    <col min="2" max="2" width="40.7109375" style="3" bestFit="1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04" t="s">
        <v>19</v>
      </c>
      <c r="B1" s="606" t="s">
        <v>370</v>
      </c>
      <c r="C1" s="606" t="s">
        <v>90</v>
      </c>
      <c r="D1" s="608" t="s">
        <v>371</v>
      </c>
      <c r="E1" s="609"/>
      <c r="F1" s="609"/>
      <c r="G1" s="610" t="s">
        <v>341</v>
      </c>
      <c r="H1" s="611"/>
      <c r="I1" s="600" t="s">
        <v>342</v>
      </c>
      <c r="J1" s="600"/>
      <c r="K1" s="285"/>
      <c r="L1" s="286"/>
      <c r="M1" s="601" t="s">
        <v>372</v>
      </c>
      <c r="N1" s="601"/>
      <c r="O1" s="601"/>
      <c r="P1" s="286"/>
      <c r="Q1" s="601" t="s">
        <v>373</v>
      </c>
      <c r="R1" s="601"/>
      <c r="S1" s="601"/>
      <c r="T1" s="601"/>
      <c r="U1" s="287"/>
      <c r="V1" s="602" t="s">
        <v>341</v>
      </c>
      <c r="W1" s="602" t="s">
        <v>374</v>
      </c>
      <c r="X1" s="602" t="s">
        <v>375</v>
      </c>
      <c r="Y1" s="287"/>
      <c r="Z1" s="594" t="s">
        <v>376</v>
      </c>
      <c r="AA1" s="595"/>
      <c r="AB1" s="595"/>
      <c r="AC1" s="595"/>
      <c r="AD1" s="596"/>
    </row>
    <row r="2" spans="1:30" ht="12" thickBot="1">
      <c r="A2" s="605"/>
      <c r="B2" s="607"/>
      <c r="C2" s="607"/>
      <c r="D2" s="223" t="s">
        <v>348</v>
      </c>
      <c r="E2" s="223" t="s">
        <v>354</v>
      </c>
      <c r="F2" s="155" t="s">
        <v>355</v>
      </c>
      <c r="G2" s="224" t="s">
        <v>377</v>
      </c>
      <c r="H2" s="225" t="s">
        <v>378</v>
      </c>
      <c r="I2" s="224" t="s">
        <v>379</v>
      </c>
      <c r="J2" s="226" t="s">
        <v>380</v>
      </c>
      <c r="K2" s="288" t="s">
        <v>381</v>
      </c>
      <c r="L2" s="289"/>
      <c r="M2" s="290" t="s">
        <v>384</v>
      </c>
      <c r="N2" s="290" t="s">
        <v>382</v>
      </c>
      <c r="O2" s="290" t="s">
        <v>383</v>
      </c>
      <c r="P2" s="289"/>
      <c r="Q2" s="291" t="s">
        <v>384</v>
      </c>
      <c r="R2" s="292">
        <v>1.2999999999999999E-2</v>
      </c>
      <c r="S2" s="292">
        <v>6.4999999999999997E-3</v>
      </c>
      <c r="T2" s="293">
        <v>1.25E-3</v>
      </c>
      <c r="U2" s="294"/>
      <c r="V2" s="603"/>
      <c r="W2" s="603"/>
      <c r="X2" s="603"/>
      <c r="Y2" s="294"/>
      <c r="Z2" s="295" t="s">
        <v>384</v>
      </c>
      <c r="AA2" s="295" t="s">
        <v>382</v>
      </c>
      <c r="AB2" s="296" t="s">
        <v>383</v>
      </c>
      <c r="AC2" s="295" t="s">
        <v>374</v>
      </c>
      <c r="AD2" s="295" t="s">
        <v>375</v>
      </c>
    </row>
    <row r="3" spans="1:30" s="5" customFormat="1">
      <c r="A3" s="408" t="str">
        <f>'1-συμβολαια'!A3</f>
        <v>???</v>
      </c>
      <c r="B3" s="403" t="str">
        <f>'1-συμβολαια'!C3</f>
        <v>μίσθωση αγροτεμαχίων [οικοδομήσιμα] ,  [15 έτη</v>
      </c>
      <c r="C3" s="301">
        <f>'1-συμβολαια'!D3</f>
        <v>2500</v>
      </c>
      <c r="D3" s="367">
        <f>'8-κ-15-17'!D3</f>
        <v>32.5</v>
      </c>
      <c r="E3" s="367">
        <f>'8-κ-15-17'!M3</f>
        <v>0</v>
      </c>
      <c r="F3" s="367">
        <f>'8-κ-15-17'!V3</f>
        <v>0</v>
      </c>
      <c r="G3" s="367">
        <f>'2-δικαιώμ'!I3</f>
        <v>3.9026952000000001</v>
      </c>
      <c r="H3" s="367">
        <f>'2-δικαιώμ'!J3</f>
        <v>0.15</v>
      </c>
      <c r="I3" s="367">
        <f>'2-δικαιώμ'!K3</f>
        <v>2.1681640000000004</v>
      </c>
      <c r="J3" s="367">
        <f>'2-δικαιώμ'!L3</f>
        <v>0.43363280000000004</v>
      </c>
      <c r="K3" s="4"/>
      <c r="L3" s="4"/>
      <c r="M3" s="399"/>
      <c r="N3" s="399"/>
      <c r="O3" s="399"/>
      <c r="P3" s="4"/>
      <c r="Q3" s="399"/>
      <c r="R3" s="399"/>
      <c r="S3" s="399"/>
      <c r="T3" s="399"/>
      <c r="U3" s="4"/>
      <c r="V3" s="399">
        <f>'2-δικαιώμ'!I3+'2-δικαιώμ'!J3</f>
        <v>4.0526952000000005</v>
      </c>
      <c r="W3" s="399">
        <f>'2-δικαιώμ'!K3</f>
        <v>2.1681640000000004</v>
      </c>
      <c r="X3" s="399">
        <f>'2-δικαιώμ'!L3</f>
        <v>0.43363280000000004</v>
      </c>
      <c r="Y3" s="4"/>
      <c r="Z3" s="399"/>
      <c r="AA3" s="399"/>
      <c r="AB3" s="399"/>
      <c r="AC3" s="399"/>
      <c r="AD3" s="399"/>
    </row>
    <row r="4" spans="1:30" s="5" customFormat="1">
      <c r="A4" s="408">
        <f>'1-συμβολαια'!A4</f>
        <v>0</v>
      </c>
      <c r="B4" s="403" t="str">
        <f>'1-συμβολαια'!C4</f>
        <v>μίσθωση - πάγια κλπ {μέσω ΕΣΠΑ (κτιριακά = 680,93μ2</v>
      </c>
      <c r="C4" s="301">
        <f>'1-συμβολαια'!D4</f>
        <v>222222</v>
      </c>
      <c r="D4" s="367">
        <f>'8-κ-15-17'!D4</f>
        <v>2888.8860000000004</v>
      </c>
      <c r="E4" s="367">
        <f>'8-κ-15-17'!M4</f>
        <v>0</v>
      </c>
      <c r="F4" s="367">
        <f>'8-κ-15-17'!V4</f>
        <v>0</v>
      </c>
      <c r="G4" s="367">
        <f>'2-δικαιώμ'!I4</f>
        <v>241.20245519999997</v>
      </c>
      <c r="H4" s="367">
        <f>'2-δικαιώμ'!J4</f>
        <v>0.15</v>
      </c>
      <c r="I4" s="367">
        <f>'2-δικαιώμ'!K4</f>
        <v>134.001364</v>
      </c>
      <c r="J4" s="367">
        <f>'2-δικαιώμ'!L4</f>
        <v>26.800272799999998</v>
      </c>
      <c r="K4" s="4"/>
      <c r="L4" s="4"/>
      <c r="M4" s="399"/>
      <c r="N4" s="399"/>
      <c r="O4" s="399"/>
      <c r="P4" s="4"/>
      <c r="Q4" s="399"/>
      <c r="R4" s="399"/>
      <c r="S4" s="399"/>
      <c r="T4" s="399"/>
      <c r="U4" s="4"/>
      <c r="V4" s="399">
        <f>'2-δικαιώμ'!I4+'2-δικαιώμ'!J4</f>
        <v>241.35245519999998</v>
      </c>
      <c r="W4" s="399">
        <f>'2-δικαιώμ'!K4</f>
        <v>134.001364</v>
      </c>
      <c r="X4" s="399">
        <f>'2-δικαιώμ'!L4</f>
        <v>26.800272799999998</v>
      </c>
      <c r="Y4" s="4"/>
      <c r="Z4" s="399"/>
      <c r="AA4" s="399"/>
      <c r="AB4" s="399"/>
      <c r="AC4" s="399"/>
      <c r="AD4" s="399"/>
    </row>
    <row r="5" spans="1:30">
      <c r="A5" s="597" t="str">
        <f>'1-συμβολαια'!A5</f>
        <v>σύνολο</v>
      </c>
      <c r="B5" s="598"/>
      <c r="C5" s="599"/>
      <c r="D5" s="343">
        <f t="shared" ref="D5:J5" si="0">SUM(D3:D4)</f>
        <v>2921.3860000000004</v>
      </c>
      <c r="E5" s="343">
        <f t="shared" si="0"/>
        <v>0</v>
      </c>
      <c r="F5" s="343">
        <f t="shared" si="0"/>
        <v>0</v>
      </c>
      <c r="G5" s="343">
        <f t="shared" si="0"/>
        <v>245.10515039999999</v>
      </c>
      <c r="H5" s="343">
        <f t="shared" si="0"/>
        <v>0.3</v>
      </c>
      <c r="I5" s="343">
        <f t="shared" si="0"/>
        <v>136.16952799999999</v>
      </c>
      <c r="J5" s="343">
        <f t="shared" si="0"/>
        <v>27.2339056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28"/>
  <sheetViews>
    <sheetView workbookViewId="0">
      <pane ySplit="2" topLeftCell="A3" activePane="bottomLeft" state="frozen"/>
      <selection pane="bottomLeft" activeCell="B25" sqref="B25"/>
    </sheetView>
  </sheetViews>
  <sheetFormatPr defaultRowHeight="15"/>
  <cols>
    <col min="1" max="1" width="11.5703125" style="107" bestFit="1" customWidth="1"/>
    <col min="2" max="2" width="58.28515625" style="108" bestFit="1" customWidth="1"/>
    <col min="3" max="3" width="13.5703125" style="109" bestFit="1" customWidth="1"/>
    <col min="4" max="4" width="10.28515625" style="109" bestFit="1" customWidth="1"/>
    <col min="5" max="5" width="13.5703125" style="109" bestFit="1" customWidth="1"/>
    <col min="6" max="6" width="13.5703125" style="109" customWidth="1"/>
    <col min="7" max="7" width="7.85546875" style="106" customWidth="1"/>
    <col min="8" max="8" width="10" style="106" customWidth="1"/>
    <col min="9" max="9" width="12.42578125" style="106" customWidth="1"/>
    <col min="10" max="10" width="30.85546875" style="106" customWidth="1"/>
    <col min="11" max="208" width="9.140625" style="102"/>
    <col min="209" max="209" width="9" style="102" bestFit="1" customWidth="1"/>
    <col min="210" max="210" width="9.85546875" style="102" bestFit="1" customWidth="1"/>
    <col min="211" max="211" width="9.140625" style="102" bestFit="1" customWidth="1"/>
    <col min="212" max="212" width="16" style="102" bestFit="1" customWidth="1"/>
    <col min="213" max="213" width="9" style="102" bestFit="1" customWidth="1"/>
    <col min="214" max="214" width="7.85546875" style="102" bestFit="1" customWidth="1"/>
    <col min="215" max="215" width="11.7109375" style="102" bestFit="1" customWidth="1"/>
    <col min="216" max="216" width="14.28515625" style="102" customWidth="1"/>
    <col min="217" max="217" width="11.7109375" style="102" bestFit="1" customWidth="1"/>
    <col min="218" max="218" width="14.140625" style="102" bestFit="1" customWidth="1"/>
    <col min="219" max="219" width="16.7109375" style="102" customWidth="1"/>
    <col min="220" max="220" width="16.5703125" style="102" customWidth="1"/>
    <col min="221" max="222" width="7.85546875" style="102" bestFit="1" customWidth="1"/>
    <col min="223" max="223" width="8" style="102" bestFit="1" customWidth="1"/>
    <col min="224" max="225" width="7.85546875" style="102" bestFit="1" customWidth="1"/>
    <col min="226" max="226" width="9.7109375" style="102" customWidth="1"/>
    <col min="227" max="227" width="12.85546875" style="102" customWidth="1"/>
    <col min="228" max="464" width="9.140625" style="102"/>
    <col min="465" max="465" width="9" style="102" bestFit="1" customWidth="1"/>
    <col min="466" max="466" width="9.85546875" style="102" bestFit="1" customWidth="1"/>
    <col min="467" max="467" width="9.140625" style="102" bestFit="1" customWidth="1"/>
    <col min="468" max="468" width="16" style="102" bestFit="1" customWidth="1"/>
    <col min="469" max="469" width="9" style="102" bestFit="1" customWidth="1"/>
    <col min="470" max="470" width="7.85546875" style="102" bestFit="1" customWidth="1"/>
    <col min="471" max="471" width="11.7109375" style="102" bestFit="1" customWidth="1"/>
    <col min="472" max="472" width="14.28515625" style="102" customWidth="1"/>
    <col min="473" max="473" width="11.7109375" style="102" bestFit="1" customWidth="1"/>
    <col min="474" max="474" width="14.140625" style="102" bestFit="1" customWidth="1"/>
    <col min="475" max="475" width="16.7109375" style="102" customWidth="1"/>
    <col min="476" max="476" width="16.5703125" style="102" customWidth="1"/>
    <col min="477" max="478" width="7.85546875" style="102" bestFit="1" customWidth="1"/>
    <col min="479" max="479" width="8" style="102" bestFit="1" customWidth="1"/>
    <col min="480" max="481" width="7.85546875" style="102" bestFit="1" customWidth="1"/>
    <col min="482" max="482" width="9.7109375" style="102" customWidth="1"/>
    <col min="483" max="483" width="12.85546875" style="102" customWidth="1"/>
    <col min="484" max="720" width="9.140625" style="102"/>
    <col min="721" max="721" width="9" style="102" bestFit="1" customWidth="1"/>
    <col min="722" max="722" width="9.85546875" style="102" bestFit="1" customWidth="1"/>
    <col min="723" max="723" width="9.140625" style="102" bestFit="1" customWidth="1"/>
    <col min="724" max="724" width="16" style="102" bestFit="1" customWidth="1"/>
    <col min="725" max="725" width="9" style="102" bestFit="1" customWidth="1"/>
    <col min="726" max="726" width="7.85546875" style="102" bestFit="1" customWidth="1"/>
    <col min="727" max="727" width="11.7109375" style="102" bestFit="1" customWidth="1"/>
    <col min="728" max="728" width="14.28515625" style="102" customWidth="1"/>
    <col min="729" max="729" width="11.7109375" style="102" bestFit="1" customWidth="1"/>
    <col min="730" max="730" width="14.140625" style="102" bestFit="1" customWidth="1"/>
    <col min="731" max="731" width="16.7109375" style="102" customWidth="1"/>
    <col min="732" max="732" width="16.5703125" style="102" customWidth="1"/>
    <col min="733" max="734" width="7.85546875" style="102" bestFit="1" customWidth="1"/>
    <col min="735" max="735" width="8" style="102" bestFit="1" customWidth="1"/>
    <col min="736" max="737" width="7.85546875" style="102" bestFit="1" customWidth="1"/>
    <col min="738" max="738" width="9.7109375" style="102" customWidth="1"/>
    <col min="739" max="739" width="12.85546875" style="102" customWidth="1"/>
    <col min="740" max="976" width="9.140625" style="102"/>
    <col min="977" max="977" width="9" style="102" bestFit="1" customWidth="1"/>
    <col min="978" max="978" width="9.85546875" style="102" bestFit="1" customWidth="1"/>
    <col min="979" max="979" width="9.140625" style="102" bestFit="1" customWidth="1"/>
    <col min="980" max="980" width="16" style="102" bestFit="1" customWidth="1"/>
    <col min="981" max="981" width="9" style="102" bestFit="1" customWidth="1"/>
    <col min="982" max="982" width="7.85546875" style="102" bestFit="1" customWidth="1"/>
    <col min="983" max="983" width="11.7109375" style="102" bestFit="1" customWidth="1"/>
    <col min="984" max="984" width="14.28515625" style="102" customWidth="1"/>
    <col min="985" max="985" width="11.7109375" style="102" bestFit="1" customWidth="1"/>
    <col min="986" max="986" width="14.140625" style="102" bestFit="1" customWidth="1"/>
    <col min="987" max="987" width="16.7109375" style="102" customWidth="1"/>
    <col min="988" max="988" width="16.5703125" style="102" customWidth="1"/>
    <col min="989" max="990" width="7.85546875" style="102" bestFit="1" customWidth="1"/>
    <col min="991" max="991" width="8" style="102" bestFit="1" customWidth="1"/>
    <col min="992" max="993" width="7.85546875" style="102" bestFit="1" customWidth="1"/>
    <col min="994" max="994" width="9.7109375" style="102" customWidth="1"/>
    <col min="995" max="995" width="12.85546875" style="102" customWidth="1"/>
    <col min="996" max="1232" width="9.140625" style="102"/>
    <col min="1233" max="1233" width="9" style="102" bestFit="1" customWidth="1"/>
    <col min="1234" max="1234" width="9.85546875" style="102" bestFit="1" customWidth="1"/>
    <col min="1235" max="1235" width="9.140625" style="102" bestFit="1" customWidth="1"/>
    <col min="1236" max="1236" width="16" style="102" bestFit="1" customWidth="1"/>
    <col min="1237" max="1237" width="9" style="102" bestFit="1" customWidth="1"/>
    <col min="1238" max="1238" width="7.85546875" style="102" bestFit="1" customWidth="1"/>
    <col min="1239" max="1239" width="11.7109375" style="102" bestFit="1" customWidth="1"/>
    <col min="1240" max="1240" width="14.28515625" style="102" customWidth="1"/>
    <col min="1241" max="1241" width="11.7109375" style="102" bestFit="1" customWidth="1"/>
    <col min="1242" max="1242" width="14.140625" style="102" bestFit="1" customWidth="1"/>
    <col min="1243" max="1243" width="16.7109375" style="102" customWidth="1"/>
    <col min="1244" max="1244" width="16.5703125" style="102" customWidth="1"/>
    <col min="1245" max="1246" width="7.85546875" style="102" bestFit="1" customWidth="1"/>
    <col min="1247" max="1247" width="8" style="102" bestFit="1" customWidth="1"/>
    <col min="1248" max="1249" width="7.85546875" style="102" bestFit="1" customWidth="1"/>
    <col min="1250" max="1250" width="9.7109375" style="102" customWidth="1"/>
    <col min="1251" max="1251" width="12.85546875" style="102" customWidth="1"/>
    <col min="1252" max="1488" width="9.140625" style="102"/>
    <col min="1489" max="1489" width="9" style="102" bestFit="1" customWidth="1"/>
    <col min="1490" max="1490" width="9.85546875" style="102" bestFit="1" customWidth="1"/>
    <col min="1491" max="1491" width="9.140625" style="102" bestFit="1" customWidth="1"/>
    <col min="1492" max="1492" width="16" style="102" bestFit="1" customWidth="1"/>
    <col min="1493" max="1493" width="9" style="102" bestFit="1" customWidth="1"/>
    <col min="1494" max="1494" width="7.85546875" style="102" bestFit="1" customWidth="1"/>
    <col min="1495" max="1495" width="11.7109375" style="102" bestFit="1" customWidth="1"/>
    <col min="1496" max="1496" width="14.28515625" style="102" customWidth="1"/>
    <col min="1497" max="1497" width="11.7109375" style="102" bestFit="1" customWidth="1"/>
    <col min="1498" max="1498" width="14.140625" style="102" bestFit="1" customWidth="1"/>
    <col min="1499" max="1499" width="16.7109375" style="102" customWidth="1"/>
    <col min="1500" max="1500" width="16.5703125" style="102" customWidth="1"/>
    <col min="1501" max="1502" width="7.85546875" style="102" bestFit="1" customWidth="1"/>
    <col min="1503" max="1503" width="8" style="102" bestFit="1" customWidth="1"/>
    <col min="1504" max="1505" width="7.85546875" style="102" bestFit="1" customWidth="1"/>
    <col min="1506" max="1506" width="9.7109375" style="102" customWidth="1"/>
    <col min="1507" max="1507" width="12.85546875" style="102" customWidth="1"/>
    <col min="1508" max="1744" width="9.140625" style="102"/>
    <col min="1745" max="1745" width="9" style="102" bestFit="1" customWidth="1"/>
    <col min="1746" max="1746" width="9.85546875" style="102" bestFit="1" customWidth="1"/>
    <col min="1747" max="1747" width="9.140625" style="102" bestFit="1" customWidth="1"/>
    <col min="1748" max="1748" width="16" style="102" bestFit="1" customWidth="1"/>
    <col min="1749" max="1749" width="9" style="102" bestFit="1" customWidth="1"/>
    <col min="1750" max="1750" width="7.85546875" style="102" bestFit="1" customWidth="1"/>
    <col min="1751" max="1751" width="11.7109375" style="102" bestFit="1" customWidth="1"/>
    <col min="1752" max="1752" width="14.28515625" style="102" customWidth="1"/>
    <col min="1753" max="1753" width="11.7109375" style="102" bestFit="1" customWidth="1"/>
    <col min="1754" max="1754" width="14.140625" style="102" bestFit="1" customWidth="1"/>
    <col min="1755" max="1755" width="16.7109375" style="102" customWidth="1"/>
    <col min="1756" max="1756" width="16.5703125" style="102" customWidth="1"/>
    <col min="1757" max="1758" width="7.85546875" style="102" bestFit="1" customWidth="1"/>
    <col min="1759" max="1759" width="8" style="102" bestFit="1" customWidth="1"/>
    <col min="1760" max="1761" width="7.85546875" style="102" bestFit="1" customWidth="1"/>
    <col min="1762" max="1762" width="9.7109375" style="102" customWidth="1"/>
    <col min="1763" max="1763" width="12.85546875" style="102" customWidth="1"/>
    <col min="1764" max="2000" width="9.140625" style="102"/>
    <col min="2001" max="2001" width="9" style="102" bestFit="1" customWidth="1"/>
    <col min="2002" max="2002" width="9.85546875" style="102" bestFit="1" customWidth="1"/>
    <col min="2003" max="2003" width="9.140625" style="102" bestFit="1" customWidth="1"/>
    <col min="2004" max="2004" width="16" style="102" bestFit="1" customWidth="1"/>
    <col min="2005" max="2005" width="9" style="102" bestFit="1" customWidth="1"/>
    <col min="2006" max="2006" width="7.85546875" style="102" bestFit="1" customWidth="1"/>
    <col min="2007" max="2007" width="11.7109375" style="102" bestFit="1" customWidth="1"/>
    <col min="2008" max="2008" width="14.28515625" style="102" customWidth="1"/>
    <col min="2009" max="2009" width="11.7109375" style="102" bestFit="1" customWidth="1"/>
    <col min="2010" max="2010" width="14.140625" style="102" bestFit="1" customWidth="1"/>
    <col min="2011" max="2011" width="16.7109375" style="102" customWidth="1"/>
    <col min="2012" max="2012" width="16.5703125" style="102" customWidth="1"/>
    <col min="2013" max="2014" width="7.85546875" style="102" bestFit="1" customWidth="1"/>
    <col min="2015" max="2015" width="8" style="102" bestFit="1" customWidth="1"/>
    <col min="2016" max="2017" width="7.85546875" style="102" bestFit="1" customWidth="1"/>
    <col min="2018" max="2018" width="9.7109375" style="102" customWidth="1"/>
    <col min="2019" max="2019" width="12.85546875" style="102" customWidth="1"/>
    <col min="2020" max="2256" width="9.140625" style="102"/>
    <col min="2257" max="2257" width="9" style="102" bestFit="1" customWidth="1"/>
    <col min="2258" max="2258" width="9.85546875" style="102" bestFit="1" customWidth="1"/>
    <col min="2259" max="2259" width="9.140625" style="102" bestFit="1" customWidth="1"/>
    <col min="2260" max="2260" width="16" style="102" bestFit="1" customWidth="1"/>
    <col min="2261" max="2261" width="9" style="102" bestFit="1" customWidth="1"/>
    <col min="2262" max="2262" width="7.85546875" style="102" bestFit="1" customWidth="1"/>
    <col min="2263" max="2263" width="11.7109375" style="102" bestFit="1" customWidth="1"/>
    <col min="2264" max="2264" width="14.28515625" style="102" customWidth="1"/>
    <col min="2265" max="2265" width="11.7109375" style="102" bestFit="1" customWidth="1"/>
    <col min="2266" max="2266" width="14.140625" style="102" bestFit="1" customWidth="1"/>
    <col min="2267" max="2267" width="16.7109375" style="102" customWidth="1"/>
    <col min="2268" max="2268" width="16.5703125" style="102" customWidth="1"/>
    <col min="2269" max="2270" width="7.85546875" style="102" bestFit="1" customWidth="1"/>
    <col min="2271" max="2271" width="8" style="102" bestFit="1" customWidth="1"/>
    <col min="2272" max="2273" width="7.85546875" style="102" bestFit="1" customWidth="1"/>
    <col min="2274" max="2274" width="9.7109375" style="102" customWidth="1"/>
    <col min="2275" max="2275" width="12.85546875" style="102" customWidth="1"/>
    <col min="2276" max="2512" width="9.140625" style="102"/>
    <col min="2513" max="2513" width="9" style="102" bestFit="1" customWidth="1"/>
    <col min="2514" max="2514" width="9.85546875" style="102" bestFit="1" customWidth="1"/>
    <col min="2515" max="2515" width="9.140625" style="102" bestFit="1" customWidth="1"/>
    <col min="2516" max="2516" width="16" style="102" bestFit="1" customWidth="1"/>
    <col min="2517" max="2517" width="9" style="102" bestFit="1" customWidth="1"/>
    <col min="2518" max="2518" width="7.85546875" style="102" bestFit="1" customWidth="1"/>
    <col min="2519" max="2519" width="11.7109375" style="102" bestFit="1" customWidth="1"/>
    <col min="2520" max="2520" width="14.28515625" style="102" customWidth="1"/>
    <col min="2521" max="2521" width="11.7109375" style="102" bestFit="1" customWidth="1"/>
    <col min="2522" max="2522" width="14.140625" style="102" bestFit="1" customWidth="1"/>
    <col min="2523" max="2523" width="16.7109375" style="102" customWidth="1"/>
    <col min="2524" max="2524" width="16.5703125" style="102" customWidth="1"/>
    <col min="2525" max="2526" width="7.85546875" style="102" bestFit="1" customWidth="1"/>
    <col min="2527" max="2527" width="8" style="102" bestFit="1" customWidth="1"/>
    <col min="2528" max="2529" width="7.85546875" style="102" bestFit="1" customWidth="1"/>
    <col min="2530" max="2530" width="9.7109375" style="102" customWidth="1"/>
    <col min="2531" max="2531" width="12.85546875" style="102" customWidth="1"/>
    <col min="2532" max="2768" width="9.140625" style="102"/>
    <col min="2769" max="2769" width="9" style="102" bestFit="1" customWidth="1"/>
    <col min="2770" max="2770" width="9.85546875" style="102" bestFit="1" customWidth="1"/>
    <col min="2771" max="2771" width="9.140625" style="102" bestFit="1" customWidth="1"/>
    <col min="2772" max="2772" width="16" style="102" bestFit="1" customWidth="1"/>
    <col min="2773" max="2773" width="9" style="102" bestFit="1" customWidth="1"/>
    <col min="2774" max="2774" width="7.85546875" style="102" bestFit="1" customWidth="1"/>
    <col min="2775" max="2775" width="11.7109375" style="102" bestFit="1" customWidth="1"/>
    <col min="2776" max="2776" width="14.28515625" style="102" customWidth="1"/>
    <col min="2777" max="2777" width="11.7109375" style="102" bestFit="1" customWidth="1"/>
    <col min="2778" max="2778" width="14.140625" style="102" bestFit="1" customWidth="1"/>
    <col min="2779" max="2779" width="16.7109375" style="102" customWidth="1"/>
    <col min="2780" max="2780" width="16.5703125" style="102" customWidth="1"/>
    <col min="2781" max="2782" width="7.85546875" style="102" bestFit="1" customWidth="1"/>
    <col min="2783" max="2783" width="8" style="102" bestFit="1" customWidth="1"/>
    <col min="2784" max="2785" width="7.85546875" style="102" bestFit="1" customWidth="1"/>
    <col min="2786" max="2786" width="9.7109375" style="102" customWidth="1"/>
    <col min="2787" max="2787" width="12.85546875" style="102" customWidth="1"/>
    <col min="2788" max="3024" width="9.140625" style="102"/>
    <col min="3025" max="3025" width="9" style="102" bestFit="1" customWidth="1"/>
    <col min="3026" max="3026" width="9.85546875" style="102" bestFit="1" customWidth="1"/>
    <col min="3027" max="3027" width="9.140625" style="102" bestFit="1" customWidth="1"/>
    <col min="3028" max="3028" width="16" style="102" bestFit="1" customWidth="1"/>
    <col min="3029" max="3029" width="9" style="102" bestFit="1" customWidth="1"/>
    <col min="3030" max="3030" width="7.85546875" style="102" bestFit="1" customWidth="1"/>
    <col min="3031" max="3031" width="11.7109375" style="102" bestFit="1" customWidth="1"/>
    <col min="3032" max="3032" width="14.28515625" style="102" customWidth="1"/>
    <col min="3033" max="3033" width="11.7109375" style="102" bestFit="1" customWidth="1"/>
    <col min="3034" max="3034" width="14.140625" style="102" bestFit="1" customWidth="1"/>
    <col min="3035" max="3035" width="16.7109375" style="102" customWidth="1"/>
    <col min="3036" max="3036" width="16.5703125" style="102" customWidth="1"/>
    <col min="3037" max="3038" width="7.85546875" style="102" bestFit="1" customWidth="1"/>
    <col min="3039" max="3039" width="8" style="102" bestFit="1" customWidth="1"/>
    <col min="3040" max="3041" width="7.85546875" style="102" bestFit="1" customWidth="1"/>
    <col min="3042" max="3042" width="9.7109375" style="102" customWidth="1"/>
    <col min="3043" max="3043" width="12.85546875" style="102" customWidth="1"/>
    <col min="3044" max="3280" width="9.140625" style="102"/>
    <col min="3281" max="3281" width="9" style="102" bestFit="1" customWidth="1"/>
    <col min="3282" max="3282" width="9.85546875" style="102" bestFit="1" customWidth="1"/>
    <col min="3283" max="3283" width="9.140625" style="102" bestFit="1" customWidth="1"/>
    <col min="3284" max="3284" width="16" style="102" bestFit="1" customWidth="1"/>
    <col min="3285" max="3285" width="9" style="102" bestFit="1" customWidth="1"/>
    <col min="3286" max="3286" width="7.85546875" style="102" bestFit="1" customWidth="1"/>
    <col min="3287" max="3287" width="11.7109375" style="102" bestFit="1" customWidth="1"/>
    <col min="3288" max="3288" width="14.28515625" style="102" customWidth="1"/>
    <col min="3289" max="3289" width="11.7109375" style="102" bestFit="1" customWidth="1"/>
    <col min="3290" max="3290" width="14.140625" style="102" bestFit="1" customWidth="1"/>
    <col min="3291" max="3291" width="16.7109375" style="102" customWidth="1"/>
    <col min="3292" max="3292" width="16.5703125" style="102" customWidth="1"/>
    <col min="3293" max="3294" width="7.85546875" style="102" bestFit="1" customWidth="1"/>
    <col min="3295" max="3295" width="8" style="102" bestFit="1" customWidth="1"/>
    <col min="3296" max="3297" width="7.85546875" style="102" bestFit="1" customWidth="1"/>
    <col min="3298" max="3298" width="9.7109375" style="102" customWidth="1"/>
    <col min="3299" max="3299" width="12.85546875" style="102" customWidth="1"/>
    <col min="3300" max="3536" width="9.140625" style="102"/>
    <col min="3537" max="3537" width="9" style="102" bestFit="1" customWidth="1"/>
    <col min="3538" max="3538" width="9.85546875" style="102" bestFit="1" customWidth="1"/>
    <col min="3539" max="3539" width="9.140625" style="102" bestFit="1" customWidth="1"/>
    <col min="3540" max="3540" width="16" style="102" bestFit="1" customWidth="1"/>
    <col min="3541" max="3541" width="9" style="102" bestFit="1" customWidth="1"/>
    <col min="3542" max="3542" width="7.85546875" style="102" bestFit="1" customWidth="1"/>
    <col min="3543" max="3543" width="11.7109375" style="102" bestFit="1" customWidth="1"/>
    <col min="3544" max="3544" width="14.28515625" style="102" customWidth="1"/>
    <col min="3545" max="3545" width="11.7109375" style="102" bestFit="1" customWidth="1"/>
    <col min="3546" max="3546" width="14.140625" style="102" bestFit="1" customWidth="1"/>
    <col min="3547" max="3547" width="16.7109375" style="102" customWidth="1"/>
    <col min="3548" max="3548" width="16.5703125" style="102" customWidth="1"/>
    <col min="3549" max="3550" width="7.85546875" style="102" bestFit="1" customWidth="1"/>
    <col min="3551" max="3551" width="8" style="102" bestFit="1" customWidth="1"/>
    <col min="3552" max="3553" width="7.85546875" style="102" bestFit="1" customWidth="1"/>
    <col min="3554" max="3554" width="9.7109375" style="102" customWidth="1"/>
    <col min="3555" max="3555" width="12.85546875" style="102" customWidth="1"/>
    <col min="3556" max="3792" width="9.140625" style="102"/>
    <col min="3793" max="3793" width="9" style="102" bestFit="1" customWidth="1"/>
    <col min="3794" max="3794" width="9.85546875" style="102" bestFit="1" customWidth="1"/>
    <col min="3795" max="3795" width="9.140625" style="102" bestFit="1" customWidth="1"/>
    <col min="3796" max="3796" width="16" style="102" bestFit="1" customWidth="1"/>
    <col min="3797" max="3797" width="9" style="102" bestFit="1" customWidth="1"/>
    <col min="3798" max="3798" width="7.85546875" style="102" bestFit="1" customWidth="1"/>
    <col min="3799" max="3799" width="11.7109375" style="102" bestFit="1" customWidth="1"/>
    <col min="3800" max="3800" width="14.28515625" style="102" customWidth="1"/>
    <col min="3801" max="3801" width="11.7109375" style="102" bestFit="1" customWidth="1"/>
    <col min="3802" max="3802" width="14.140625" style="102" bestFit="1" customWidth="1"/>
    <col min="3803" max="3803" width="16.7109375" style="102" customWidth="1"/>
    <col min="3804" max="3804" width="16.5703125" style="102" customWidth="1"/>
    <col min="3805" max="3806" width="7.85546875" style="102" bestFit="1" customWidth="1"/>
    <col min="3807" max="3807" width="8" style="102" bestFit="1" customWidth="1"/>
    <col min="3808" max="3809" width="7.85546875" style="102" bestFit="1" customWidth="1"/>
    <col min="3810" max="3810" width="9.7109375" style="102" customWidth="1"/>
    <col min="3811" max="3811" width="12.85546875" style="102" customWidth="1"/>
    <col min="3812" max="4048" width="9.140625" style="102"/>
    <col min="4049" max="4049" width="9" style="102" bestFit="1" customWidth="1"/>
    <col min="4050" max="4050" width="9.85546875" style="102" bestFit="1" customWidth="1"/>
    <col min="4051" max="4051" width="9.140625" style="102" bestFit="1" customWidth="1"/>
    <col min="4052" max="4052" width="16" style="102" bestFit="1" customWidth="1"/>
    <col min="4053" max="4053" width="9" style="102" bestFit="1" customWidth="1"/>
    <col min="4054" max="4054" width="7.85546875" style="102" bestFit="1" customWidth="1"/>
    <col min="4055" max="4055" width="11.7109375" style="102" bestFit="1" customWidth="1"/>
    <col min="4056" max="4056" width="14.28515625" style="102" customWidth="1"/>
    <col min="4057" max="4057" width="11.7109375" style="102" bestFit="1" customWidth="1"/>
    <col min="4058" max="4058" width="14.140625" style="102" bestFit="1" customWidth="1"/>
    <col min="4059" max="4059" width="16.7109375" style="102" customWidth="1"/>
    <col min="4060" max="4060" width="16.5703125" style="102" customWidth="1"/>
    <col min="4061" max="4062" width="7.85546875" style="102" bestFit="1" customWidth="1"/>
    <col min="4063" max="4063" width="8" style="102" bestFit="1" customWidth="1"/>
    <col min="4064" max="4065" width="7.85546875" style="102" bestFit="1" customWidth="1"/>
    <col min="4066" max="4066" width="9.7109375" style="102" customWidth="1"/>
    <col min="4067" max="4067" width="12.85546875" style="102" customWidth="1"/>
    <col min="4068" max="4304" width="9.140625" style="102"/>
    <col min="4305" max="4305" width="9" style="102" bestFit="1" customWidth="1"/>
    <col min="4306" max="4306" width="9.85546875" style="102" bestFit="1" customWidth="1"/>
    <col min="4307" max="4307" width="9.140625" style="102" bestFit="1" customWidth="1"/>
    <col min="4308" max="4308" width="16" style="102" bestFit="1" customWidth="1"/>
    <col min="4309" max="4309" width="9" style="102" bestFit="1" customWidth="1"/>
    <col min="4310" max="4310" width="7.85546875" style="102" bestFit="1" customWidth="1"/>
    <col min="4311" max="4311" width="11.7109375" style="102" bestFit="1" customWidth="1"/>
    <col min="4312" max="4312" width="14.28515625" style="102" customWidth="1"/>
    <col min="4313" max="4313" width="11.7109375" style="102" bestFit="1" customWidth="1"/>
    <col min="4314" max="4314" width="14.140625" style="102" bestFit="1" customWidth="1"/>
    <col min="4315" max="4315" width="16.7109375" style="102" customWidth="1"/>
    <col min="4316" max="4316" width="16.5703125" style="102" customWidth="1"/>
    <col min="4317" max="4318" width="7.85546875" style="102" bestFit="1" customWidth="1"/>
    <col min="4319" max="4319" width="8" style="102" bestFit="1" customWidth="1"/>
    <col min="4320" max="4321" width="7.85546875" style="102" bestFit="1" customWidth="1"/>
    <col min="4322" max="4322" width="9.7109375" style="102" customWidth="1"/>
    <col min="4323" max="4323" width="12.85546875" style="102" customWidth="1"/>
    <col min="4324" max="4560" width="9.140625" style="102"/>
    <col min="4561" max="4561" width="9" style="102" bestFit="1" customWidth="1"/>
    <col min="4562" max="4562" width="9.85546875" style="102" bestFit="1" customWidth="1"/>
    <col min="4563" max="4563" width="9.140625" style="102" bestFit="1" customWidth="1"/>
    <col min="4564" max="4564" width="16" style="102" bestFit="1" customWidth="1"/>
    <col min="4565" max="4565" width="9" style="102" bestFit="1" customWidth="1"/>
    <col min="4566" max="4566" width="7.85546875" style="102" bestFit="1" customWidth="1"/>
    <col min="4567" max="4567" width="11.7109375" style="102" bestFit="1" customWidth="1"/>
    <col min="4568" max="4568" width="14.28515625" style="102" customWidth="1"/>
    <col min="4569" max="4569" width="11.7109375" style="102" bestFit="1" customWidth="1"/>
    <col min="4570" max="4570" width="14.140625" style="102" bestFit="1" customWidth="1"/>
    <col min="4571" max="4571" width="16.7109375" style="102" customWidth="1"/>
    <col min="4572" max="4572" width="16.5703125" style="102" customWidth="1"/>
    <col min="4573" max="4574" width="7.85546875" style="102" bestFit="1" customWidth="1"/>
    <col min="4575" max="4575" width="8" style="102" bestFit="1" customWidth="1"/>
    <col min="4576" max="4577" width="7.85546875" style="102" bestFit="1" customWidth="1"/>
    <col min="4578" max="4578" width="9.7109375" style="102" customWidth="1"/>
    <col min="4579" max="4579" width="12.85546875" style="102" customWidth="1"/>
    <col min="4580" max="4816" width="9.140625" style="102"/>
    <col min="4817" max="4817" width="9" style="102" bestFit="1" customWidth="1"/>
    <col min="4818" max="4818" width="9.85546875" style="102" bestFit="1" customWidth="1"/>
    <col min="4819" max="4819" width="9.140625" style="102" bestFit="1" customWidth="1"/>
    <col min="4820" max="4820" width="16" style="102" bestFit="1" customWidth="1"/>
    <col min="4821" max="4821" width="9" style="102" bestFit="1" customWidth="1"/>
    <col min="4822" max="4822" width="7.85546875" style="102" bestFit="1" customWidth="1"/>
    <col min="4823" max="4823" width="11.7109375" style="102" bestFit="1" customWidth="1"/>
    <col min="4824" max="4824" width="14.28515625" style="102" customWidth="1"/>
    <col min="4825" max="4825" width="11.7109375" style="102" bestFit="1" customWidth="1"/>
    <col min="4826" max="4826" width="14.140625" style="102" bestFit="1" customWidth="1"/>
    <col min="4827" max="4827" width="16.7109375" style="102" customWidth="1"/>
    <col min="4828" max="4828" width="16.5703125" style="102" customWidth="1"/>
    <col min="4829" max="4830" width="7.85546875" style="102" bestFit="1" customWidth="1"/>
    <col min="4831" max="4831" width="8" style="102" bestFit="1" customWidth="1"/>
    <col min="4832" max="4833" width="7.85546875" style="102" bestFit="1" customWidth="1"/>
    <col min="4834" max="4834" width="9.7109375" style="102" customWidth="1"/>
    <col min="4835" max="4835" width="12.85546875" style="102" customWidth="1"/>
    <col min="4836" max="5072" width="9.140625" style="102"/>
    <col min="5073" max="5073" width="9" style="102" bestFit="1" customWidth="1"/>
    <col min="5074" max="5074" width="9.85546875" style="102" bestFit="1" customWidth="1"/>
    <col min="5075" max="5075" width="9.140625" style="102" bestFit="1" customWidth="1"/>
    <col min="5076" max="5076" width="16" style="102" bestFit="1" customWidth="1"/>
    <col min="5077" max="5077" width="9" style="102" bestFit="1" customWidth="1"/>
    <col min="5078" max="5078" width="7.85546875" style="102" bestFit="1" customWidth="1"/>
    <col min="5079" max="5079" width="11.7109375" style="102" bestFit="1" customWidth="1"/>
    <col min="5080" max="5080" width="14.28515625" style="102" customWidth="1"/>
    <col min="5081" max="5081" width="11.7109375" style="102" bestFit="1" customWidth="1"/>
    <col min="5082" max="5082" width="14.140625" style="102" bestFit="1" customWidth="1"/>
    <col min="5083" max="5083" width="16.7109375" style="102" customWidth="1"/>
    <col min="5084" max="5084" width="16.5703125" style="102" customWidth="1"/>
    <col min="5085" max="5086" width="7.85546875" style="102" bestFit="1" customWidth="1"/>
    <col min="5087" max="5087" width="8" style="102" bestFit="1" customWidth="1"/>
    <col min="5088" max="5089" width="7.85546875" style="102" bestFit="1" customWidth="1"/>
    <col min="5090" max="5090" width="9.7109375" style="102" customWidth="1"/>
    <col min="5091" max="5091" width="12.85546875" style="102" customWidth="1"/>
    <col min="5092" max="5328" width="9.140625" style="102"/>
    <col min="5329" max="5329" width="9" style="102" bestFit="1" customWidth="1"/>
    <col min="5330" max="5330" width="9.85546875" style="102" bestFit="1" customWidth="1"/>
    <col min="5331" max="5331" width="9.140625" style="102" bestFit="1" customWidth="1"/>
    <col min="5332" max="5332" width="16" style="102" bestFit="1" customWidth="1"/>
    <col min="5333" max="5333" width="9" style="102" bestFit="1" customWidth="1"/>
    <col min="5334" max="5334" width="7.85546875" style="102" bestFit="1" customWidth="1"/>
    <col min="5335" max="5335" width="11.7109375" style="102" bestFit="1" customWidth="1"/>
    <col min="5336" max="5336" width="14.28515625" style="102" customWidth="1"/>
    <col min="5337" max="5337" width="11.7109375" style="102" bestFit="1" customWidth="1"/>
    <col min="5338" max="5338" width="14.140625" style="102" bestFit="1" customWidth="1"/>
    <col min="5339" max="5339" width="16.7109375" style="102" customWidth="1"/>
    <col min="5340" max="5340" width="16.5703125" style="102" customWidth="1"/>
    <col min="5341" max="5342" width="7.85546875" style="102" bestFit="1" customWidth="1"/>
    <col min="5343" max="5343" width="8" style="102" bestFit="1" customWidth="1"/>
    <col min="5344" max="5345" width="7.85546875" style="102" bestFit="1" customWidth="1"/>
    <col min="5346" max="5346" width="9.7109375" style="102" customWidth="1"/>
    <col min="5347" max="5347" width="12.85546875" style="102" customWidth="1"/>
    <col min="5348" max="5584" width="9.140625" style="102"/>
    <col min="5585" max="5585" width="9" style="102" bestFit="1" customWidth="1"/>
    <col min="5586" max="5586" width="9.85546875" style="102" bestFit="1" customWidth="1"/>
    <col min="5587" max="5587" width="9.140625" style="102" bestFit="1" customWidth="1"/>
    <col min="5588" max="5588" width="16" style="102" bestFit="1" customWidth="1"/>
    <col min="5589" max="5589" width="9" style="102" bestFit="1" customWidth="1"/>
    <col min="5590" max="5590" width="7.85546875" style="102" bestFit="1" customWidth="1"/>
    <col min="5591" max="5591" width="11.7109375" style="102" bestFit="1" customWidth="1"/>
    <col min="5592" max="5592" width="14.28515625" style="102" customWidth="1"/>
    <col min="5593" max="5593" width="11.7109375" style="102" bestFit="1" customWidth="1"/>
    <col min="5594" max="5594" width="14.140625" style="102" bestFit="1" customWidth="1"/>
    <col min="5595" max="5595" width="16.7109375" style="102" customWidth="1"/>
    <col min="5596" max="5596" width="16.5703125" style="102" customWidth="1"/>
    <col min="5597" max="5598" width="7.85546875" style="102" bestFit="1" customWidth="1"/>
    <col min="5599" max="5599" width="8" style="102" bestFit="1" customWidth="1"/>
    <col min="5600" max="5601" width="7.85546875" style="102" bestFit="1" customWidth="1"/>
    <col min="5602" max="5602" width="9.7109375" style="102" customWidth="1"/>
    <col min="5603" max="5603" width="12.85546875" style="102" customWidth="1"/>
    <col min="5604" max="5840" width="9.140625" style="102"/>
    <col min="5841" max="5841" width="9" style="102" bestFit="1" customWidth="1"/>
    <col min="5842" max="5842" width="9.85546875" style="102" bestFit="1" customWidth="1"/>
    <col min="5843" max="5843" width="9.140625" style="102" bestFit="1" customWidth="1"/>
    <col min="5844" max="5844" width="16" style="102" bestFit="1" customWidth="1"/>
    <col min="5845" max="5845" width="9" style="102" bestFit="1" customWidth="1"/>
    <col min="5846" max="5846" width="7.85546875" style="102" bestFit="1" customWidth="1"/>
    <col min="5847" max="5847" width="11.7109375" style="102" bestFit="1" customWidth="1"/>
    <col min="5848" max="5848" width="14.28515625" style="102" customWidth="1"/>
    <col min="5849" max="5849" width="11.7109375" style="102" bestFit="1" customWidth="1"/>
    <col min="5850" max="5850" width="14.140625" style="102" bestFit="1" customWidth="1"/>
    <col min="5851" max="5851" width="16.7109375" style="102" customWidth="1"/>
    <col min="5852" max="5852" width="16.5703125" style="102" customWidth="1"/>
    <col min="5853" max="5854" width="7.85546875" style="102" bestFit="1" customWidth="1"/>
    <col min="5855" max="5855" width="8" style="102" bestFit="1" customWidth="1"/>
    <col min="5856" max="5857" width="7.85546875" style="102" bestFit="1" customWidth="1"/>
    <col min="5858" max="5858" width="9.7109375" style="102" customWidth="1"/>
    <col min="5859" max="5859" width="12.85546875" style="102" customWidth="1"/>
    <col min="5860" max="6096" width="9.140625" style="102"/>
    <col min="6097" max="6097" width="9" style="102" bestFit="1" customWidth="1"/>
    <col min="6098" max="6098" width="9.85546875" style="102" bestFit="1" customWidth="1"/>
    <col min="6099" max="6099" width="9.140625" style="102" bestFit="1" customWidth="1"/>
    <col min="6100" max="6100" width="16" style="102" bestFit="1" customWidth="1"/>
    <col min="6101" max="6101" width="9" style="102" bestFit="1" customWidth="1"/>
    <col min="6102" max="6102" width="7.85546875" style="102" bestFit="1" customWidth="1"/>
    <col min="6103" max="6103" width="11.7109375" style="102" bestFit="1" customWidth="1"/>
    <col min="6104" max="6104" width="14.28515625" style="102" customWidth="1"/>
    <col min="6105" max="6105" width="11.7109375" style="102" bestFit="1" customWidth="1"/>
    <col min="6106" max="6106" width="14.140625" style="102" bestFit="1" customWidth="1"/>
    <col min="6107" max="6107" width="16.7109375" style="102" customWidth="1"/>
    <col min="6108" max="6108" width="16.5703125" style="102" customWidth="1"/>
    <col min="6109" max="6110" width="7.85546875" style="102" bestFit="1" customWidth="1"/>
    <col min="6111" max="6111" width="8" style="102" bestFit="1" customWidth="1"/>
    <col min="6112" max="6113" width="7.85546875" style="102" bestFit="1" customWidth="1"/>
    <col min="6114" max="6114" width="9.7109375" style="102" customWidth="1"/>
    <col min="6115" max="6115" width="12.85546875" style="102" customWidth="1"/>
    <col min="6116" max="6352" width="9.140625" style="102"/>
    <col min="6353" max="6353" width="9" style="102" bestFit="1" customWidth="1"/>
    <col min="6354" max="6354" width="9.85546875" style="102" bestFit="1" customWidth="1"/>
    <col min="6355" max="6355" width="9.140625" style="102" bestFit="1" customWidth="1"/>
    <col min="6356" max="6356" width="16" style="102" bestFit="1" customWidth="1"/>
    <col min="6357" max="6357" width="9" style="102" bestFit="1" customWidth="1"/>
    <col min="6358" max="6358" width="7.85546875" style="102" bestFit="1" customWidth="1"/>
    <col min="6359" max="6359" width="11.7109375" style="102" bestFit="1" customWidth="1"/>
    <col min="6360" max="6360" width="14.28515625" style="102" customWidth="1"/>
    <col min="6361" max="6361" width="11.7109375" style="102" bestFit="1" customWidth="1"/>
    <col min="6362" max="6362" width="14.140625" style="102" bestFit="1" customWidth="1"/>
    <col min="6363" max="6363" width="16.7109375" style="102" customWidth="1"/>
    <col min="6364" max="6364" width="16.5703125" style="102" customWidth="1"/>
    <col min="6365" max="6366" width="7.85546875" style="102" bestFit="1" customWidth="1"/>
    <col min="6367" max="6367" width="8" style="102" bestFit="1" customWidth="1"/>
    <col min="6368" max="6369" width="7.85546875" style="102" bestFit="1" customWidth="1"/>
    <col min="6370" max="6370" width="9.7109375" style="102" customWidth="1"/>
    <col min="6371" max="6371" width="12.85546875" style="102" customWidth="1"/>
    <col min="6372" max="6608" width="9.140625" style="102"/>
    <col min="6609" max="6609" width="9" style="102" bestFit="1" customWidth="1"/>
    <col min="6610" max="6610" width="9.85546875" style="102" bestFit="1" customWidth="1"/>
    <col min="6611" max="6611" width="9.140625" style="102" bestFit="1" customWidth="1"/>
    <col min="6612" max="6612" width="16" style="102" bestFit="1" customWidth="1"/>
    <col min="6613" max="6613" width="9" style="102" bestFit="1" customWidth="1"/>
    <col min="6614" max="6614" width="7.85546875" style="102" bestFit="1" customWidth="1"/>
    <col min="6615" max="6615" width="11.7109375" style="102" bestFit="1" customWidth="1"/>
    <col min="6616" max="6616" width="14.28515625" style="102" customWidth="1"/>
    <col min="6617" max="6617" width="11.7109375" style="102" bestFit="1" customWidth="1"/>
    <col min="6618" max="6618" width="14.140625" style="102" bestFit="1" customWidth="1"/>
    <col min="6619" max="6619" width="16.7109375" style="102" customWidth="1"/>
    <col min="6620" max="6620" width="16.5703125" style="102" customWidth="1"/>
    <col min="6621" max="6622" width="7.85546875" style="102" bestFit="1" customWidth="1"/>
    <col min="6623" max="6623" width="8" style="102" bestFit="1" customWidth="1"/>
    <col min="6624" max="6625" width="7.85546875" style="102" bestFit="1" customWidth="1"/>
    <col min="6626" max="6626" width="9.7109375" style="102" customWidth="1"/>
    <col min="6627" max="6627" width="12.85546875" style="102" customWidth="1"/>
    <col min="6628" max="6864" width="9.140625" style="102"/>
    <col min="6865" max="6865" width="9" style="102" bestFit="1" customWidth="1"/>
    <col min="6866" max="6866" width="9.85546875" style="102" bestFit="1" customWidth="1"/>
    <col min="6867" max="6867" width="9.140625" style="102" bestFit="1" customWidth="1"/>
    <col min="6868" max="6868" width="16" style="102" bestFit="1" customWidth="1"/>
    <col min="6869" max="6869" width="9" style="102" bestFit="1" customWidth="1"/>
    <col min="6870" max="6870" width="7.85546875" style="102" bestFit="1" customWidth="1"/>
    <col min="6871" max="6871" width="11.7109375" style="102" bestFit="1" customWidth="1"/>
    <col min="6872" max="6872" width="14.28515625" style="102" customWidth="1"/>
    <col min="6873" max="6873" width="11.7109375" style="102" bestFit="1" customWidth="1"/>
    <col min="6874" max="6874" width="14.140625" style="102" bestFit="1" customWidth="1"/>
    <col min="6875" max="6875" width="16.7109375" style="102" customWidth="1"/>
    <col min="6876" max="6876" width="16.5703125" style="102" customWidth="1"/>
    <col min="6877" max="6878" width="7.85546875" style="102" bestFit="1" customWidth="1"/>
    <col min="6879" max="6879" width="8" style="102" bestFit="1" customWidth="1"/>
    <col min="6880" max="6881" width="7.85546875" style="102" bestFit="1" customWidth="1"/>
    <col min="6882" max="6882" width="9.7109375" style="102" customWidth="1"/>
    <col min="6883" max="6883" width="12.85546875" style="102" customWidth="1"/>
    <col min="6884" max="7120" width="9.140625" style="102"/>
    <col min="7121" max="7121" width="9" style="102" bestFit="1" customWidth="1"/>
    <col min="7122" max="7122" width="9.85546875" style="102" bestFit="1" customWidth="1"/>
    <col min="7123" max="7123" width="9.140625" style="102" bestFit="1" customWidth="1"/>
    <col min="7124" max="7124" width="16" style="102" bestFit="1" customWidth="1"/>
    <col min="7125" max="7125" width="9" style="102" bestFit="1" customWidth="1"/>
    <col min="7126" max="7126" width="7.85546875" style="102" bestFit="1" customWidth="1"/>
    <col min="7127" max="7127" width="11.7109375" style="102" bestFit="1" customWidth="1"/>
    <col min="7128" max="7128" width="14.28515625" style="102" customWidth="1"/>
    <col min="7129" max="7129" width="11.7109375" style="102" bestFit="1" customWidth="1"/>
    <col min="7130" max="7130" width="14.140625" style="102" bestFit="1" customWidth="1"/>
    <col min="7131" max="7131" width="16.7109375" style="102" customWidth="1"/>
    <col min="7132" max="7132" width="16.5703125" style="102" customWidth="1"/>
    <col min="7133" max="7134" width="7.85546875" style="102" bestFit="1" customWidth="1"/>
    <col min="7135" max="7135" width="8" style="102" bestFit="1" customWidth="1"/>
    <col min="7136" max="7137" width="7.85546875" style="102" bestFit="1" customWidth="1"/>
    <col min="7138" max="7138" width="9.7109375" style="102" customWidth="1"/>
    <col min="7139" max="7139" width="12.85546875" style="102" customWidth="1"/>
    <col min="7140" max="7376" width="9.140625" style="102"/>
    <col min="7377" max="7377" width="9" style="102" bestFit="1" customWidth="1"/>
    <col min="7378" max="7378" width="9.85546875" style="102" bestFit="1" customWidth="1"/>
    <col min="7379" max="7379" width="9.140625" style="102" bestFit="1" customWidth="1"/>
    <col min="7380" max="7380" width="16" style="102" bestFit="1" customWidth="1"/>
    <col min="7381" max="7381" width="9" style="102" bestFit="1" customWidth="1"/>
    <col min="7382" max="7382" width="7.85546875" style="102" bestFit="1" customWidth="1"/>
    <col min="7383" max="7383" width="11.7109375" style="102" bestFit="1" customWidth="1"/>
    <col min="7384" max="7384" width="14.28515625" style="102" customWidth="1"/>
    <col min="7385" max="7385" width="11.7109375" style="102" bestFit="1" customWidth="1"/>
    <col min="7386" max="7386" width="14.140625" style="102" bestFit="1" customWidth="1"/>
    <col min="7387" max="7387" width="16.7109375" style="102" customWidth="1"/>
    <col min="7388" max="7388" width="16.5703125" style="102" customWidth="1"/>
    <col min="7389" max="7390" width="7.85546875" style="102" bestFit="1" customWidth="1"/>
    <col min="7391" max="7391" width="8" style="102" bestFit="1" customWidth="1"/>
    <col min="7392" max="7393" width="7.85546875" style="102" bestFit="1" customWidth="1"/>
    <col min="7394" max="7394" width="9.7109375" style="102" customWidth="1"/>
    <col min="7395" max="7395" width="12.85546875" style="102" customWidth="1"/>
    <col min="7396" max="7632" width="9.140625" style="102"/>
    <col min="7633" max="7633" width="9" style="102" bestFit="1" customWidth="1"/>
    <col min="7634" max="7634" width="9.85546875" style="102" bestFit="1" customWidth="1"/>
    <col min="7635" max="7635" width="9.140625" style="102" bestFit="1" customWidth="1"/>
    <col min="7636" max="7636" width="16" style="102" bestFit="1" customWidth="1"/>
    <col min="7637" max="7637" width="9" style="102" bestFit="1" customWidth="1"/>
    <col min="7638" max="7638" width="7.85546875" style="102" bestFit="1" customWidth="1"/>
    <col min="7639" max="7639" width="11.7109375" style="102" bestFit="1" customWidth="1"/>
    <col min="7640" max="7640" width="14.28515625" style="102" customWidth="1"/>
    <col min="7641" max="7641" width="11.7109375" style="102" bestFit="1" customWidth="1"/>
    <col min="7642" max="7642" width="14.140625" style="102" bestFit="1" customWidth="1"/>
    <col min="7643" max="7643" width="16.7109375" style="102" customWidth="1"/>
    <col min="7644" max="7644" width="16.5703125" style="102" customWidth="1"/>
    <col min="7645" max="7646" width="7.85546875" style="102" bestFit="1" customWidth="1"/>
    <col min="7647" max="7647" width="8" style="102" bestFit="1" customWidth="1"/>
    <col min="7648" max="7649" width="7.85546875" style="102" bestFit="1" customWidth="1"/>
    <col min="7650" max="7650" width="9.7109375" style="102" customWidth="1"/>
    <col min="7651" max="7651" width="12.85546875" style="102" customWidth="1"/>
    <col min="7652" max="7888" width="9.140625" style="102"/>
    <col min="7889" max="7889" width="9" style="102" bestFit="1" customWidth="1"/>
    <col min="7890" max="7890" width="9.85546875" style="102" bestFit="1" customWidth="1"/>
    <col min="7891" max="7891" width="9.140625" style="102" bestFit="1" customWidth="1"/>
    <col min="7892" max="7892" width="16" style="102" bestFit="1" customWidth="1"/>
    <col min="7893" max="7893" width="9" style="102" bestFit="1" customWidth="1"/>
    <col min="7894" max="7894" width="7.85546875" style="102" bestFit="1" customWidth="1"/>
    <col min="7895" max="7895" width="11.7109375" style="102" bestFit="1" customWidth="1"/>
    <col min="7896" max="7896" width="14.28515625" style="102" customWidth="1"/>
    <col min="7897" max="7897" width="11.7109375" style="102" bestFit="1" customWidth="1"/>
    <col min="7898" max="7898" width="14.140625" style="102" bestFit="1" customWidth="1"/>
    <col min="7899" max="7899" width="16.7109375" style="102" customWidth="1"/>
    <col min="7900" max="7900" width="16.5703125" style="102" customWidth="1"/>
    <col min="7901" max="7902" width="7.85546875" style="102" bestFit="1" customWidth="1"/>
    <col min="7903" max="7903" width="8" style="102" bestFit="1" customWidth="1"/>
    <col min="7904" max="7905" width="7.85546875" style="102" bestFit="1" customWidth="1"/>
    <col min="7906" max="7906" width="9.7109375" style="102" customWidth="1"/>
    <col min="7907" max="7907" width="12.85546875" style="102" customWidth="1"/>
    <col min="7908" max="8144" width="9.140625" style="102"/>
    <col min="8145" max="8145" width="9" style="102" bestFit="1" customWidth="1"/>
    <col min="8146" max="8146" width="9.85546875" style="102" bestFit="1" customWidth="1"/>
    <col min="8147" max="8147" width="9.140625" style="102" bestFit="1" customWidth="1"/>
    <col min="8148" max="8148" width="16" style="102" bestFit="1" customWidth="1"/>
    <col min="8149" max="8149" width="9" style="102" bestFit="1" customWidth="1"/>
    <col min="8150" max="8150" width="7.85546875" style="102" bestFit="1" customWidth="1"/>
    <col min="8151" max="8151" width="11.7109375" style="102" bestFit="1" customWidth="1"/>
    <col min="8152" max="8152" width="14.28515625" style="102" customWidth="1"/>
    <col min="8153" max="8153" width="11.7109375" style="102" bestFit="1" customWidth="1"/>
    <col min="8154" max="8154" width="14.140625" style="102" bestFit="1" customWidth="1"/>
    <col min="8155" max="8155" width="16.7109375" style="102" customWidth="1"/>
    <col min="8156" max="8156" width="16.5703125" style="102" customWidth="1"/>
    <col min="8157" max="8158" width="7.85546875" style="102" bestFit="1" customWidth="1"/>
    <col min="8159" max="8159" width="8" style="102" bestFit="1" customWidth="1"/>
    <col min="8160" max="8161" width="7.85546875" style="102" bestFit="1" customWidth="1"/>
    <col min="8162" max="8162" width="9.7109375" style="102" customWidth="1"/>
    <col min="8163" max="8163" width="12.85546875" style="102" customWidth="1"/>
    <col min="8164" max="8400" width="9.140625" style="102"/>
    <col min="8401" max="8401" width="9" style="102" bestFit="1" customWidth="1"/>
    <col min="8402" max="8402" width="9.85546875" style="102" bestFit="1" customWidth="1"/>
    <col min="8403" max="8403" width="9.140625" style="102" bestFit="1" customWidth="1"/>
    <col min="8404" max="8404" width="16" style="102" bestFit="1" customWidth="1"/>
    <col min="8405" max="8405" width="9" style="102" bestFit="1" customWidth="1"/>
    <col min="8406" max="8406" width="7.85546875" style="102" bestFit="1" customWidth="1"/>
    <col min="8407" max="8407" width="11.7109375" style="102" bestFit="1" customWidth="1"/>
    <col min="8408" max="8408" width="14.28515625" style="102" customWidth="1"/>
    <col min="8409" max="8409" width="11.7109375" style="102" bestFit="1" customWidth="1"/>
    <col min="8410" max="8410" width="14.140625" style="102" bestFit="1" customWidth="1"/>
    <col min="8411" max="8411" width="16.7109375" style="102" customWidth="1"/>
    <col min="8412" max="8412" width="16.5703125" style="102" customWidth="1"/>
    <col min="8413" max="8414" width="7.85546875" style="102" bestFit="1" customWidth="1"/>
    <col min="8415" max="8415" width="8" style="102" bestFit="1" customWidth="1"/>
    <col min="8416" max="8417" width="7.85546875" style="102" bestFit="1" customWidth="1"/>
    <col min="8418" max="8418" width="9.7109375" style="102" customWidth="1"/>
    <col min="8419" max="8419" width="12.85546875" style="102" customWidth="1"/>
    <col min="8420" max="8656" width="9.140625" style="102"/>
    <col min="8657" max="8657" width="9" style="102" bestFit="1" customWidth="1"/>
    <col min="8658" max="8658" width="9.85546875" style="102" bestFit="1" customWidth="1"/>
    <col min="8659" max="8659" width="9.140625" style="102" bestFit="1" customWidth="1"/>
    <col min="8660" max="8660" width="16" style="102" bestFit="1" customWidth="1"/>
    <col min="8661" max="8661" width="9" style="102" bestFit="1" customWidth="1"/>
    <col min="8662" max="8662" width="7.85546875" style="102" bestFit="1" customWidth="1"/>
    <col min="8663" max="8663" width="11.7109375" style="102" bestFit="1" customWidth="1"/>
    <col min="8664" max="8664" width="14.28515625" style="102" customWidth="1"/>
    <col min="8665" max="8665" width="11.7109375" style="102" bestFit="1" customWidth="1"/>
    <col min="8666" max="8666" width="14.140625" style="102" bestFit="1" customWidth="1"/>
    <col min="8667" max="8667" width="16.7109375" style="102" customWidth="1"/>
    <col min="8668" max="8668" width="16.5703125" style="102" customWidth="1"/>
    <col min="8669" max="8670" width="7.85546875" style="102" bestFit="1" customWidth="1"/>
    <col min="8671" max="8671" width="8" style="102" bestFit="1" customWidth="1"/>
    <col min="8672" max="8673" width="7.85546875" style="102" bestFit="1" customWidth="1"/>
    <col min="8674" max="8674" width="9.7109375" style="102" customWidth="1"/>
    <col min="8675" max="8675" width="12.85546875" style="102" customWidth="1"/>
    <col min="8676" max="8912" width="9.140625" style="102"/>
    <col min="8913" max="8913" width="9" style="102" bestFit="1" customWidth="1"/>
    <col min="8914" max="8914" width="9.85546875" style="102" bestFit="1" customWidth="1"/>
    <col min="8915" max="8915" width="9.140625" style="102" bestFit="1" customWidth="1"/>
    <col min="8916" max="8916" width="16" style="102" bestFit="1" customWidth="1"/>
    <col min="8917" max="8917" width="9" style="102" bestFit="1" customWidth="1"/>
    <col min="8918" max="8918" width="7.85546875" style="102" bestFit="1" customWidth="1"/>
    <col min="8919" max="8919" width="11.7109375" style="102" bestFit="1" customWidth="1"/>
    <col min="8920" max="8920" width="14.28515625" style="102" customWidth="1"/>
    <col min="8921" max="8921" width="11.7109375" style="102" bestFit="1" customWidth="1"/>
    <col min="8922" max="8922" width="14.140625" style="102" bestFit="1" customWidth="1"/>
    <col min="8923" max="8923" width="16.7109375" style="102" customWidth="1"/>
    <col min="8924" max="8924" width="16.5703125" style="102" customWidth="1"/>
    <col min="8925" max="8926" width="7.85546875" style="102" bestFit="1" customWidth="1"/>
    <col min="8927" max="8927" width="8" style="102" bestFit="1" customWidth="1"/>
    <col min="8928" max="8929" width="7.85546875" style="102" bestFit="1" customWidth="1"/>
    <col min="8930" max="8930" width="9.7109375" style="102" customWidth="1"/>
    <col min="8931" max="8931" width="12.85546875" style="102" customWidth="1"/>
    <col min="8932" max="9168" width="9.140625" style="102"/>
    <col min="9169" max="9169" width="9" style="102" bestFit="1" customWidth="1"/>
    <col min="9170" max="9170" width="9.85546875" style="102" bestFit="1" customWidth="1"/>
    <col min="9171" max="9171" width="9.140625" style="102" bestFit="1" customWidth="1"/>
    <col min="9172" max="9172" width="16" style="102" bestFit="1" customWidth="1"/>
    <col min="9173" max="9173" width="9" style="102" bestFit="1" customWidth="1"/>
    <col min="9174" max="9174" width="7.85546875" style="102" bestFit="1" customWidth="1"/>
    <col min="9175" max="9175" width="11.7109375" style="102" bestFit="1" customWidth="1"/>
    <col min="9176" max="9176" width="14.28515625" style="102" customWidth="1"/>
    <col min="9177" max="9177" width="11.7109375" style="102" bestFit="1" customWidth="1"/>
    <col min="9178" max="9178" width="14.140625" style="102" bestFit="1" customWidth="1"/>
    <col min="9179" max="9179" width="16.7109375" style="102" customWidth="1"/>
    <col min="9180" max="9180" width="16.5703125" style="102" customWidth="1"/>
    <col min="9181" max="9182" width="7.85546875" style="102" bestFit="1" customWidth="1"/>
    <col min="9183" max="9183" width="8" style="102" bestFit="1" customWidth="1"/>
    <col min="9184" max="9185" width="7.85546875" style="102" bestFit="1" customWidth="1"/>
    <col min="9186" max="9186" width="9.7109375" style="102" customWidth="1"/>
    <col min="9187" max="9187" width="12.85546875" style="102" customWidth="1"/>
    <col min="9188" max="9424" width="9.140625" style="102"/>
    <col min="9425" max="9425" width="9" style="102" bestFit="1" customWidth="1"/>
    <col min="9426" max="9426" width="9.85546875" style="102" bestFit="1" customWidth="1"/>
    <col min="9427" max="9427" width="9.140625" style="102" bestFit="1" customWidth="1"/>
    <col min="9428" max="9428" width="16" style="102" bestFit="1" customWidth="1"/>
    <col min="9429" max="9429" width="9" style="102" bestFit="1" customWidth="1"/>
    <col min="9430" max="9430" width="7.85546875" style="102" bestFit="1" customWidth="1"/>
    <col min="9431" max="9431" width="11.7109375" style="102" bestFit="1" customWidth="1"/>
    <col min="9432" max="9432" width="14.28515625" style="102" customWidth="1"/>
    <col min="9433" max="9433" width="11.7109375" style="102" bestFit="1" customWidth="1"/>
    <col min="9434" max="9434" width="14.140625" style="102" bestFit="1" customWidth="1"/>
    <col min="9435" max="9435" width="16.7109375" style="102" customWidth="1"/>
    <col min="9436" max="9436" width="16.5703125" style="102" customWidth="1"/>
    <col min="9437" max="9438" width="7.85546875" style="102" bestFit="1" customWidth="1"/>
    <col min="9439" max="9439" width="8" style="102" bestFit="1" customWidth="1"/>
    <col min="9440" max="9441" width="7.85546875" style="102" bestFit="1" customWidth="1"/>
    <col min="9442" max="9442" width="9.7109375" style="102" customWidth="1"/>
    <col min="9443" max="9443" width="12.85546875" style="102" customWidth="1"/>
    <col min="9444" max="9680" width="9.140625" style="102"/>
    <col min="9681" max="9681" width="9" style="102" bestFit="1" customWidth="1"/>
    <col min="9682" max="9682" width="9.85546875" style="102" bestFit="1" customWidth="1"/>
    <col min="9683" max="9683" width="9.140625" style="102" bestFit="1" customWidth="1"/>
    <col min="9684" max="9684" width="16" style="102" bestFit="1" customWidth="1"/>
    <col min="9685" max="9685" width="9" style="102" bestFit="1" customWidth="1"/>
    <col min="9686" max="9686" width="7.85546875" style="102" bestFit="1" customWidth="1"/>
    <col min="9687" max="9687" width="11.7109375" style="102" bestFit="1" customWidth="1"/>
    <col min="9688" max="9688" width="14.28515625" style="102" customWidth="1"/>
    <col min="9689" max="9689" width="11.7109375" style="102" bestFit="1" customWidth="1"/>
    <col min="9690" max="9690" width="14.140625" style="102" bestFit="1" customWidth="1"/>
    <col min="9691" max="9691" width="16.7109375" style="102" customWidth="1"/>
    <col min="9692" max="9692" width="16.5703125" style="102" customWidth="1"/>
    <col min="9693" max="9694" width="7.85546875" style="102" bestFit="1" customWidth="1"/>
    <col min="9695" max="9695" width="8" style="102" bestFit="1" customWidth="1"/>
    <col min="9696" max="9697" width="7.85546875" style="102" bestFit="1" customWidth="1"/>
    <col min="9698" max="9698" width="9.7109375" style="102" customWidth="1"/>
    <col min="9699" max="9699" width="12.85546875" style="102" customWidth="1"/>
    <col min="9700" max="9936" width="9.140625" style="102"/>
    <col min="9937" max="9937" width="9" style="102" bestFit="1" customWidth="1"/>
    <col min="9938" max="9938" width="9.85546875" style="102" bestFit="1" customWidth="1"/>
    <col min="9939" max="9939" width="9.140625" style="102" bestFit="1" customWidth="1"/>
    <col min="9940" max="9940" width="16" style="102" bestFit="1" customWidth="1"/>
    <col min="9941" max="9941" width="9" style="102" bestFit="1" customWidth="1"/>
    <col min="9942" max="9942" width="7.85546875" style="102" bestFit="1" customWidth="1"/>
    <col min="9943" max="9943" width="11.7109375" style="102" bestFit="1" customWidth="1"/>
    <col min="9944" max="9944" width="14.28515625" style="102" customWidth="1"/>
    <col min="9945" max="9945" width="11.7109375" style="102" bestFit="1" customWidth="1"/>
    <col min="9946" max="9946" width="14.140625" style="102" bestFit="1" customWidth="1"/>
    <col min="9947" max="9947" width="16.7109375" style="102" customWidth="1"/>
    <col min="9948" max="9948" width="16.5703125" style="102" customWidth="1"/>
    <col min="9949" max="9950" width="7.85546875" style="102" bestFit="1" customWidth="1"/>
    <col min="9951" max="9951" width="8" style="102" bestFit="1" customWidth="1"/>
    <col min="9952" max="9953" width="7.85546875" style="102" bestFit="1" customWidth="1"/>
    <col min="9954" max="9954" width="9.7109375" style="102" customWidth="1"/>
    <col min="9955" max="9955" width="12.85546875" style="102" customWidth="1"/>
    <col min="9956" max="10192" width="9.140625" style="102"/>
    <col min="10193" max="10193" width="9" style="102" bestFit="1" customWidth="1"/>
    <col min="10194" max="10194" width="9.85546875" style="102" bestFit="1" customWidth="1"/>
    <col min="10195" max="10195" width="9.140625" style="102" bestFit="1" customWidth="1"/>
    <col min="10196" max="10196" width="16" style="102" bestFit="1" customWidth="1"/>
    <col min="10197" max="10197" width="9" style="102" bestFit="1" customWidth="1"/>
    <col min="10198" max="10198" width="7.85546875" style="102" bestFit="1" customWidth="1"/>
    <col min="10199" max="10199" width="11.7109375" style="102" bestFit="1" customWidth="1"/>
    <col min="10200" max="10200" width="14.28515625" style="102" customWidth="1"/>
    <col min="10201" max="10201" width="11.7109375" style="102" bestFit="1" customWidth="1"/>
    <col min="10202" max="10202" width="14.140625" style="102" bestFit="1" customWidth="1"/>
    <col min="10203" max="10203" width="16.7109375" style="102" customWidth="1"/>
    <col min="10204" max="10204" width="16.5703125" style="102" customWidth="1"/>
    <col min="10205" max="10206" width="7.85546875" style="102" bestFit="1" customWidth="1"/>
    <col min="10207" max="10207" width="8" style="102" bestFit="1" customWidth="1"/>
    <col min="10208" max="10209" width="7.85546875" style="102" bestFit="1" customWidth="1"/>
    <col min="10210" max="10210" width="9.7109375" style="102" customWidth="1"/>
    <col min="10211" max="10211" width="12.85546875" style="102" customWidth="1"/>
    <col min="10212" max="10448" width="9.140625" style="102"/>
    <col min="10449" max="10449" width="9" style="102" bestFit="1" customWidth="1"/>
    <col min="10450" max="10450" width="9.85546875" style="102" bestFit="1" customWidth="1"/>
    <col min="10451" max="10451" width="9.140625" style="102" bestFit="1" customWidth="1"/>
    <col min="10452" max="10452" width="16" style="102" bestFit="1" customWidth="1"/>
    <col min="10453" max="10453" width="9" style="102" bestFit="1" customWidth="1"/>
    <col min="10454" max="10454" width="7.85546875" style="102" bestFit="1" customWidth="1"/>
    <col min="10455" max="10455" width="11.7109375" style="102" bestFit="1" customWidth="1"/>
    <col min="10456" max="10456" width="14.28515625" style="102" customWidth="1"/>
    <col min="10457" max="10457" width="11.7109375" style="102" bestFit="1" customWidth="1"/>
    <col min="10458" max="10458" width="14.140625" style="102" bestFit="1" customWidth="1"/>
    <col min="10459" max="10459" width="16.7109375" style="102" customWidth="1"/>
    <col min="10460" max="10460" width="16.5703125" style="102" customWidth="1"/>
    <col min="10461" max="10462" width="7.85546875" style="102" bestFit="1" customWidth="1"/>
    <col min="10463" max="10463" width="8" style="102" bestFit="1" customWidth="1"/>
    <col min="10464" max="10465" width="7.85546875" style="102" bestFit="1" customWidth="1"/>
    <col min="10466" max="10466" width="9.7109375" style="102" customWidth="1"/>
    <col min="10467" max="10467" width="12.85546875" style="102" customWidth="1"/>
    <col min="10468" max="10704" width="9.140625" style="102"/>
    <col min="10705" max="10705" width="9" style="102" bestFit="1" customWidth="1"/>
    <col min="10706" max="10706" width="9.85546875" style="102" bestFit="1" customWidth="1"/>
    <col min="10707" max="10707" width="9.140625" style="102" bestFit="1" customWidth="1"/>
    <col min="10708" max="10708" width="16" style="102" bestFit="1" customWidth="1"/>
    <col min="10709" max="10709" width="9" style="102" bestFit="1" customWidth="1"/>
    <col min="10710" max="10710" width="7.85546875" style="102" bestFit="1" customWidth="1"/>
    <col min="10711" max="10711" width="11.7109375" style="102" bestFit="1" customWidth="1"/>
    <col min="10712" max="10712" width="14.28515625" style="102" customWidth="1"/>
    <col min="10713" max="10713" width="11.7109375" style="102" bestFit="1" customWidth="1"/>
    <col min="10714" max="10714" width="14.140625" style="102" bestFit="1" customWidth="1"/>
    <col min="10715" max="10715" width="16.7109375" style="102" customWidth="1"/>
    <col min="10716" max="10716" width="16.5703125" style="102" customWidth="1"/>
    <col min="10717" max="10718" width="7.85546875" style="102" bestFit="1" customWidth="1"/>
    <col min="10719" max="10719" width="8" style="102" bestFit="1" customWidth="1"/>
    <col min="10720" max="10721" width="7.85546875" style="102" bestFit="1" customWidth="1"/>
    <col min="10722" max="10722" width="9.7109375" style="102" customWidth="1"/>
    <col min="10723" max="10723" width="12.85546875" style="102" customWidth="1"/>
    <col min="10724" max="10960" width="9.140625" style="102"/>
    <col min="10961" max="10961" width="9" style="102" bestFit="1" customWidth="1"/>
    <col min="10962" max="10962" width="9.85546875" style="102" bestFit="1" customWidth="1"/>
    <col min="10963" max="10963" width="9.140625" style="102" bestFit="1" customWidth="1"/>
    <col min="10964" max="10964" width="16" style="102" bestFit="1" customWidth="1"/>
    <col min="10965" max="10965" width="9" style="102" bestFit="1" customWidth="1"/>
    <col min="10966" max="10966" width="7.85546875" style="102" bestFit="1" customWidth="1"/>
    <col min="10967" max="10967" width="11.7109375" style="102" bestFit="1" customWidth="1"/>
    <col min="10968" max="10968" width="14.28515625" style="102" customWidth="1"/>
    <col min="10969" max="10969" width="11.7109375" style="102" bestFit="1" customWidth="1"/>
    <col min="10970" max="10970" width="14.140625" style="102" bestFit="1" customWidth="1"/>
    <col min="10971" max="10971" width="16.7109375" style="102" customWidth="1"/>
    <col min="10972" max="10972" width="16.5703125" style="102" customWidth="1"/>
    <col min="10973" max="10974" width="7.85546875" style="102" bestFit="1" customWidth="1"/>
    <col min="10975" max="10975" width="8" style="102" bestFit="1" customWidth="1"/>
    <col min="10976" max="10977" width="7.85546875" style="102" bestFit="1" customWidth="1"/>
    <col min="10978" max="10978" width="9.7109375" style="102" customWidth="1"/>
    <col min="10979" max="10979" width="12.85546875" style="102" customWidth="1"/>
    <col min="10980" max="11216" width="9.140625" style="102"/>
    <col min="11217" max="11217" width="9" style="102" bestFit="1" customWidth="1"/>
    <col min="11218" max="11218" width="9.85546875" style="102" bestFit="1" customWidth="1"/>
    <col min="11219" max="11219" width="9.140625" style="102" bestFit="1" customWidth="1"/>
    <col min="11220" max="11220" width="16" style="102" bestFit="1" customWidth="1"/>
    <col min="11221" max="11221" width="9" style="102" bestFit="1" customWidth="1"/>
    <col min="11222" max="11222" width="7.85546875" style="102" bestFit="1" customWidth="1"/>
    <col min="11223" max="11223" width="11.7109375" style="102" bestFit="1" customWidth="1"/>
    <col min="11224" max="11224" width="14.28515625" style="102" customWidth="1"/>
    <col min="11225" max="11225" width="11.7109375" style="102" bestFit="1" customWidth="1"/>
    <col min="11226" max="11226" width="14.140625" style="102" bestFit="1" customWidth="1"/>
    <col min="11227" max="11227" width="16.7109375" style="102" customWidth="1"/>
    <col min="11228" max="11228" width="16.5703125" style="102" customWidth="1"/>
    <col min="11229" max="11230" width="7.85546875" style="102" bestFit="1" customWidth="1"/>
    <col min="11231" max="11231" width="8" style="102" bestFit="1" customWidth="1"/>
    <col min="11232" max="11233" width="7.85546875" style="102" bestFit="1" customWidth="1"/>
    <col min="11234" max="11234" width="9.7109375" style="102" customWidth="1"/>
    <col min="11235" max="11235" width="12.85546875" style="102" customWidth="1"/>
    <col min="11236" max="11472" width="9.140625" style="102"/>
    <col min="11473" max="11473" width="9" style="102" bestFit="1" customWidth="1"/>
    <col min="11474" max="11474" width="9.85546875" style="102" bestFit="1" customWidth="1"/>
    <col min="11475" max="11475" width="9.140625" style="102" bestFit="1" customWidth="1"/>
    <col min="11476" max="11476" width="16" style="102" bestFit="1" customWidth="1"/>
    <col min="11477" max="11477" width="9" style="102" bestFit="1" customWidth="1"/>
    <col min="11478" max="11478" width="7.85546875" style="102" bestFit="1" customWidth="1"/>
    <col min="11479" max="11479" width="11.7109375" style="102" bestFit="1" customWidth="1"/>
    <col min="11480" max="11480" width="14.28515625" style="102" customWidth="1"/>
    <col min="11481" max="11481" width="11.7109375" style="102" bestFit="1" customWidth="1"/>
    <col min="11482" max="11482" width="14.140625" style="102" bestFit="1" customWidth="1"/>
    <col min="11483" max="11483" width="16.7109375" style="102" customWidth="1"/>
    <col min="11484" max="11484" width="16.5703125" style="102" customWidth="1"/>
    <col min="11485" max="11486" width="7.85546875" style="102" bestFit="1" customWidth="1"/>
    <col min="11487" max="11487" width="8" style="102" bestFit="1" customWidth="1"/>
    <col min="11488" max="11489" width="7.85546875" style="102" bestFit="1" customWidth="1"/>
    <col min="11490" max="11490" width="9.7109375" style="102" customWidth="1"/>
    <col min="11491" max="11491" width="12.85546875" style="102" customWidth="1"/>
    <col min="11492" max="11728" width="9.140625" style="102"/>
    <col min="11729" max="11729" width="9" style="102" bestFit="1" customWidth="1"/>
    <col min="11730" max="11730" width="9.85546875" style="102" bestFit="1" customWidth="1"/>
    <col min="11731" max="11731" width="9.140625" style="102" bestFit="1" customWidth="1"/>
    <col min="11732" max="11732" width="16" style="102" bestFit="1" customWidth="1"/>
    <col min="11733" max="11733" width="9" style="102" bestFit="1" customWidth="1"/>
    <col min="11734" max="11734" width="7.85546875" style="102" bestFit="1" customWidth="1"/>
    <col min="11735" max="11735" width="11.7109375" style="102" bestFit="1" customWidth="1"/>
    <col min="11736" max="11736" width="14.28515625" style="102" customWidth="1"/>
    <col min="11737" max="11737" width="11.7109375" style="102" bestFit="1" customWidth="1"/>
    <col min="11738" max="11738" width="14.140625" style="102" bestFit="1" customWidth="1"/>
    <col min="11739" max="11739" width="16.7109375" style="102" customWidth="1"/>
    <col min="11740" max="11740" width="16.5703125" style="102" customWidth="1"/>
    <col min="11741" max="11742" width="7.85546875" style="102" bestFit="1" customWidth="1"/>
    <col min="11743" max="11743" width="8" style="102" bestFit="1" customWidth="1"/>
    <col min="11744" max="11745" width="7.85546875" style="102" bestFit="1" customWidth="1"/>
    <col min="11746" max="11746" width="9.7109375" style="102" customWidth="1"/>
    <col min="11747" max="11747" width="12.85546875" style="102" customWidth="1"/>
    <col min="11748" max="11984" width="9.140625" style="102"/>
    <col min="11985" max="11985" width="9" style="102" bestFit="1" customWidth="1"/>
    <col min="11986" max="11986" width="9.85546875" style="102" bestFit="1" customWidth="1"/>
    <col min="11987" max="11987" width="9.140625" style="102" bestFit="1" customWidth="1"/>
    <col min="11988" max="11988" width="16" style="102" bestFit="1" customWidth="1"/>
    <col min="11989" max="11989" width="9" style="102" bestFit="1" customWidth="1"/>
    <col min="11990" max="11990" width="7.85546875" style="102" bestFit="1" customWidth="1"/>
    <col min="11991" max="11991" width="11.7109375" style="102" bestFit="1" customWidth="1"/>
    <col min="11992" max="11992" width="14.28515625" style="102" customWidth="1"/>
    <col min="11993" max="11993" width="11.7109375" style="102" bestFit="1" customWidth="1"/>
    <col min="11994" max="11994" width="14.140625" style="102" bestFit="1" customWidth="1"/>
    <col min="11995" max="11995" width="16.7109375" style="102" customWidth="1"/>
    <col min="11996" max="11996" width="16.5703125" style="102" customWidth="1"/>
    <col min="11997" max="11998" width="7.85546875" style="102" bestFit="1" customWidth="1"/>
    <col min="11999" max="11999" width="8" style="102" bestFit="1" customWidth="1"/>
    <col min="12000" max="12001" width="7.85546875" style="102" bestFit="1" customWidth="1"/>
    <col min="12002" max="12002" width="9.7109375" style="102" customWidth="1"/>
    <col min="12003" max="12003" width="12.85546875" style="102" customWidth="1"/>
    <col min="12004" max="12240" width="9.140625" style="102"/>
    <col min="12241" max="12241" width="9" style="102" bestFit="1" customWidth="1"/>
    <col min="12242" max="12242" width="9.85546875" style="102" bestFit="1" customWidth="1"/>
    <col min="12243" max="12243" width="9.140625" style="102" bestFit="1" customWidth="1"/>
    <col min="12244" max="12244" width="16" style="102" bestFit="1" customWidth="1"/>
    <col min="12245" max="12245" width="9" style="102" bestFit="1" customWidth="1"/>
    <col min="12246" max="12246" width="7.85546875" style="102" bestFit="1" customWidth="1"/>
    <col min="12247" max="12247" width="11.7109375" style="102" bestFit="1" customWidth="1"/>
    <col min="12248" max="12248" width="14.28515625" style="102" customWidth="1"/>
    <col min="12249" max="12249" width="11.7109375" style="102" bestFit="1" customWidth="1"/>
    <col min="12250" max="12250" width="14.140625" style="102" bestFit="1" customWidth="1"/>
    <col min="12251" max="12251" width="16.7109375" style="102" customWidth="1"/>
    <col min="12252" max="12252" width="16.5703125" style="102" customWidth="1"/>
    <col min="12253" max="12254" width="7.85546875" style="102" bestFit="1" customWidth="1"/>
    <col min="12255" max="12255" width="8" style="102" bestFit="1" customWidth="1"/>
    <col min="12256" max="12257" width="7.85546875" style="102" bestFit="1" customWidth="1"/>
    <col min="12258" max="12258" width="9.7109375" style="102" customWidth="1"/>
    <col min="12259" max="12259" width="12.85546875" style="102" customWidth="1"/>
    <col min="12260" max="12496" width="9.140625" style="102"/>
    <col min="12497" max="12497" width="9" style="102" bestFit="1" customWidth="1"/>
    <col min="12498" max="12498" width="9.85546875" style="102" bestFit="1" customWidth="1"/>
    <col min="12499" max="12499" width="9.140625" style="102" bestFit="1" customWidth="1"/>
    <col min="12500" max="12500" width="16" style="102" bestFit="1" customWidth="1"/>
    <col min="12501" max="12501" width="9" style="102" bestFit="1" customWidth="1"/>
    <col min="12502" max="12502" width="7.85546875" style="102" bestFit="1" customWidth="1"/>
    <col min="12503" max="12503" width="11.7109375" style="102" bestFit="1" customWidth="1"/>
    <col min="12504" max="12504" width="14.28515625" style="102" customWidth="1"/>
    <col min="12505" max="12505" width="11.7109375" style="102" bestFit="1" customWidth="1"/>
    <col min="12506" max="12506" width="14.140625" style="102" bestFit="1" customWidth="1"/>
    <col min="12507" max="12507" width="16.7109375" style="102" customWidth="1"/>
    <col min="12508" max="12508" width="16.5703125" style="102" customWidth="1"/>
    <col min="12509" max="12510" width="7.85546875" style="102" bestFit="1" customWidth="1"/>
    <col min="12511" max="12511" width="8" style="102" bestFit="1" customWidth="1"/>
    <col min="12512" max="12513" width="7.85546875" style="102" bestFit="1" customWidth="1"/>
    <col min="12514" max="12514" width="9.7109375" style="102" customWidth="1"/>
    <col min="12515" max="12515" width="12.85546875" style="102" customWidth="1"/>
    <col min="12516" max="12752" width="9.140625" style="102"/>
    <col min="12753" max="12753" width="9" style="102" bestFit="1" customWidth="1"/>
    <col min="12754" max="12754" width="9.85546875" style="102" bestFit="1" customWidth="1"/>
    <col min="12755" max="12755" width="9.140625" style="102" bestFit="1" customWidth="1"/>
    <col min="12756" max="12756" width="16" style="102" bestFit="1" customWidth="1"/>
    <col min="12757" max="12757" width="9" style="102" bestFit="1" customWidth="1"/>
    <col min="12758" max="12758" width="7.85546875" style="102" bestFit="1" customWidth="1"/>
    <col min="12759" max="12759" width="11.7109375" style="102" bestFit="1" customWidth="1"/>
    <col min="12760" max="12760" width="14.28515625" style="102" customWidth="1"/>
    <col min="12761" max="12761" width="11.7109375" style="102" bestFit="1" customWidth="1"/>
    <col min="12762" max="12762" width="14.140625" style="102" bestFit="1" customWidth="1"/>
    <col min="12763" max="12763" width="16.7109375" style="102" customWidth="1"/>
    <col min="12764" max="12764" width="16.5703125" style="102" customWidth="1"/>
    <col min="12765" max="12766" width="7.85546875" style="102" bestFit="1" customWidth="1"/>
    <col min="12767" max="12767" width="8" style="102" bestFit="1" customWidth="1"/>
    <col min="12768" max="12769" width="7.85546875" style="102" bestFit="1" customWidth="1"/>
    <col min="12770" max="12770" width="9.7109375" style="102" customWidth="1"/>
    <col min="12771" max="12771" width="12.85546875" style="102" customWidth="1"/>
    <col min="12772" max="13008" width="9.140625" style="102"/>
    <col min="13009" max="13009" width="9" style="102" bestFit="1" customWidth="1"/>
    <col min="13010" max="13010" width="9.85546875" style="102" bestFit="1" customWidth="1"/>
    <col min="13011" max="13011" width="9.140625" style="102" bestFit="1" customWidth="1"/>
    <col min="13012" max="13012" width="16" style="102" bestFit="1" customWidth="1"/>
    <col min="13013" max="13013" width="9" style="102" bestFit="1" customWidth="1"/>
    <col min="13014" max="13014" width="7.85546875" style="102" bestFit="1" customWidth="1"/>
    <col min="13015" max="13015" width="11.7109375" style="102" bestFit="1" customWidth="1"/>
    <col min="13016" max="13016" width="14.28515625" style="102" customWidth="1"/>
    <col min="13017" max="13017" width="11.7109375" style="102" bestFit="1" customWidth="1"/>
    <col min="13018" max="13018" width="14.140625" style="102" bestFit="1" customWidth="1"/>
    <col min="13019" max="13019" width="16.7109375" style="102" customWidth="1"/>
    <col min="13020" max="13020" width="16.5703125" style="102" customWidth="1"/>
    <col min="13021" max="13022" width="7.85546875" style="102" bestFit="1" customWidth="1"/>
    <col min="13023" max="13023" width="8" style="102" bestFit="1" customWidth="1"/>
    <col min="13024" max="13025" width="7.85546875" style="102" bestFit="1" customWidth="1"/>
    <col min="13026" max="13026" width="9.7109375" style="102" customWidth="1"/>
    <col min="13027" max="13027" width="12.85546875" style="102" customWidth="1"/>
    <col min="13028" max="13264" width="9.140625" style="102"/>
    <col min="13265" max="13265" width="9" style="102" bestFit="1" customWidth="1"/>
    <col min="13266" max="13266" width="9.85546875" style="102" bestFit="1" customWidth="1"/>
    <col min="13267" max="13267" width="9.140625" style="102" bestFit="1" customWidth="1"/>
    <col min="13268" max="13268" width="16" style="102" bestFit="1" customWidth="1"/>
    <col min="13269" max="13269" width="9" style="102" bestFit="1" customWidth="1"/>
    <col min="13270" max="13270" width="7.85546875" style="102" bestFit="1" customWidth="1"/>
    <col min="13271" max="13271" width="11.7109375" style="102" bestFit="1" customWidth="1"/>
    <col min="13272" max="13272" width="14.28515625" style="102" customWidth="1"/>
    <col min="13273" max="13273" width="11.7109375" style="102" bestFit="1" customWidth="1"/>
    <col min="13274" max="13274" width="14.140625" style="102" bestFit="1" customWidth="1"/>
    <col min="13275" max="13275" width="16.7109375" style="102" customWidth="1"/>
    <col min="13276" max="13276" width="16.5703125" style="102" customWidth="1"/>
    <col min="13277" max="13278" width="7.85546875" style="102" bestFit="1" customWidth="1"/>
    <col min="13279" max="13279" width="8" style="102" bestFit="1" customWidth="1"/>
    <col min="13280" max="13281" width="7.85546875" style="102" bestFit="1" customWidth="1"/>
    <col min="13282" max="13282" width="9.7109375" style="102" customWidth="1"/>
    <col min="13283" max="13283" width="12.85546875" style="102" customWidth="1"/>
    <col min="13284" max="13520" width="9.140625" style="102"/>
    <col min="13521" max="13521" width="9" style="102" bestFit="1" customWidth="1"/>
    <col min="13522" max="13522" width="9.85546875" style="102" bestFit="1" customWidth="1"/>
    <col min="13523" max="13523" width="9.140625" style="102" bestFit="1" customWidth="1"/>
    <col min="13524" max="13524" width="16" style="102" bestFit="1" customWidth="1"/>
    <col min="13525" max="13525" width="9" style="102" bestFit="1" customWidth="1"/>
    <col min="13526" max="13526" width="7.85546875" style="102" bestFit="1" customWidth="1"/>
    <col min="13527" max="13527" width="11.7109375" style="102" bestFit="1" customWidth="1"/>
    <col min="13528" max="13528" width="14.28515625" style="102" customWidth="1"/>
    <col min="13529" max="13529" width="11.7109375" style="102" bestFit="1" customWidth="1"/>
    <col min="13530" max="13530" width="14.140625" style="102" bestFit="1" customWidth="1"/>
    <col min="13531" max="13531" width="16.7109375" style="102" customWidth="1"/>
    <col min="13532" max="13532" width="16.5703125" style="102" customWidth="1"/>
    <col min="13533" max="13534" width="7.85546875" style="102" bestFit="1" customWidth="1"/>
    <col min="13535" max="13535" width="8" style="102" bestFit="1" customWidth="1"/>
    <col min="13536" max="13537" width="7.85546875" style="102" bestFit="1" customWidth="1"/>
    <col min="13538" max="13538" width="9.7109375" style="102" customWidth="1"/>
    <col min="13539" max="13539" width="12.85546875" style="102" customWidth="1"/>
    <col min="13540" max="13776" width="9.140625" style="102"/>
    <col min="13777" max="13777" width="9" style="102" bestFit="1" customWidth="1"/>
    <col min="13778" max="13778" width="9.85546875" style="102" bestFit="1" customWidth="1"/>
    <col min="13779" max="13779" width="9.140625" style="102" bestFit="1" customWidth="1"/>
    <col min="13780" max="13780" width="16" style="102" bestFit="1" customWidth="1"/>
    <col min="13781" max="13781" width="9" style="102" bestFit="1" customWidth="1"/>
    <col min="13782" max="13782" width="7.85546875" style="102" bestFit="1" customWidth="1"/>
    <col min="13783" max="13783" width="11.7109375" style="102" bestFit="1" customWidth="1"/>
    <col min="13784" max="13784" width="14.28515625" style="102" customWidth="1"/>
    <col min="13785" max="13785" width="11.7109375" style="102" bestFit="1" customWidth="1"/>
    <col min="13786" max="13786" width="14.140625" style="102" bestFit="1" customWidth="1"/>
    <col min="13787" max="13787" width="16.7109375" style="102" customWidth="1"/>
    <col min="13788" max="13788" width="16.5703125" style="102" customWidth="1"/>
    <col min="13789" max="13790" width="7.85546875" style="102" bestFit="1" customWidth="1"/>
    <col min="13791" max="13791" width="8" style="102" bestFit="1" customWidth="1"/>
    <col min="13792" max="13793" width="7.85546875" style="102" bestFit="1" customWidth="1"/>
    <col min="13794" max="13794" width="9.7109375" style="102" customWidth="1"/>
    <col min="13795" max="13795" width="12.85546875" style="102" customWidth="1"/>
    <col min="13796" max="14032" width="9.140625" style="102"/>
    <col min="14033" max="14033" width="9" style="102" bestFit="1" customWidth="1"/>
    <col min="14034" max="14034" width="9.85546875" style="102" bestFit="1" customWidth="1"/>
    <col min="14035" max="14035" width="9.140625" style="102" bestFit="1" customWidth="1"/>
    <col min="14036" max="14036" width="16" style="102" bestFit="1" customWidth="1"/>
    <col min="14037" max="14037" width="9" style="102" bestFit="1" customWidth="1"/>
    <col min="14038" max="14038" width="7.85546875" style="102" bestFit="1" customWidth="1"/>
    <col min="14039" max="14039" width="11.7109375" style="102" bestFit="1" customWidth="1"/>
    <col min="14040" max="14040" width="14.28515625" style="102" customWidth="1"/>
    <col min="14041" max="14041" width="11.7109375" style="102" bestFit="1" customWidth="1"/>
    <col min="14042" max="14042" width="14.140625" style="102" bestFit="1" customWidth="1"/>
    <col min="14043" max="14043" width="16.7109375" style="102" customWidth="1"/>
    <col min="14044" max="14044" width="16.5703125" style="102" customWidth="1"/>
    <col min="14045" max="14046" width="7.85546875" style="102" bestFit="1" customWidth="1"/>
    <col min="14047" max="14047" width="8" style="102" bestFit="1" customWidth="1"/>
    <col min="14048" max="14049" width="7.85546875" style="102" bestFit="1" customWidth="1"/>
    <col min="14050" max="14050" width="9.7109375" style="102" customWidth="1"/>
    <col min="14051" max="14051" width="12.85546875" style="102" customWidth="1"/>
    <col min="14052" max="14288" width="9.140625" style="102"/>
    <col min="14289" max="14289" width="9" style="102" bestFit="1" customWidth="1"/>
    <col min="14290" max="14290" width="9.85546875" style="102" bestFit="1" customWidth="1"/>
    <col min="14291" max="14291" width="9.140625" style="102" bestFit="1" customWidth="1"/>
    <col min="14292" max="14292" width="16" style="102" bestFit="1" customWidth="1"/>
    <col min="14293" max="14293" width="9" style="102" bestFit="1" customWidth="1"/>
    <col min="14294" max="14294" width="7.85546875" style="102" bestFit="1" customWidth="1"/>
    <col min="14295" max="14295" width="11.7109375" style="102" bestFit="1" customWidth="1"/>
    <col min="14296" max="14296" width="14.28515625" style="102" customWidth="1"/>
    <col min="14297" max="14297" width="11.7109375" style="102" bestFit="1" customWidth="1"/>
    <col min="14298" max="14298" width="14.140625" style="102" bestFit="1" customWidth="1"/>
    <col min="14299" max="14299" width="16.7109375" style="102" customWidth="1"/>
    <col min="14300" max="14300" width="16.5703125" style="102" customWidth="1"/>
    <col min="14301" max="14302" width="7.85546875" style="102" bestFit="1" customWidth="1"/>
    <col min="14303" max="14303" width="8" style="102" bestFit="1" customWidth="1"/>
    <col min="14304" max="14305" width="7.85546875" style="102" bestFit="1" customWidth="1"/>
    <col min="14306" max="14306" width="9.7109375" style="102" customWidth="1"/>
    <col min="14307" max="14307" width="12.85546875" style="102" customWidth="1"/>
    <col min="14308" max="14544" width="9.140625" style="102"/>
    <col min="14545" max="14545" width="9" style="102" bestFit="1" customWidth="1"/>
    <col min="14546" max="14546" width="9.85546875" style="102" bestFit="1" customWidth="1"/>
    <col min="14547" max="14547" width="9.140625" style="102" bestFit="1" customWidth="1"/>
    <col min="14548" max="14548" width="16" style="102" bestFit="1" customWidth="1"/>
    <col min="14549" max="14549" width="9" style="102" bestFit="1" customWidth="1"/>
    <col min="14550" max="14550" width="7.85546875" style="102" bestFit="1" customWidth="1"/>
    <col min="14551" max="14551" width="11.7109375" style="102" bestFit="1" customWidth="1"/>
    <col min="14552" max="14552" width="14.28515625" style="102" customWidth="1"/>
    <col min="14553" max="14553" width="11.7109375" style="102" bestFit="1" customWidth="1"/>
    <col min="14554" max="14554" width="14.140625" style="102" bestFit="1" customWidth="1"/>
    <col min="14555" max="14555" width="16.7109375" style="102" customWidth="1"/>
    <col min="14556" max="14556" width="16.5703125" style="102" customWidth="1"/>
    <col min="14557" max="14558" width="7.85546875" style="102" bestFit="1" customWidth="1"/>
    <col min="14559" max="14559" width="8" style="102" bestFit="1" customWidth="1"/>
    <col min="14560" max="14561" width="7.85546875" style="102" bestFit="1" customWidth="1"/>
    <col min="14562" max="14562" width="9.7109375" style="102" customWidth="1"/>
    <col min="14563" max="14563" width="12.85546875" style="102" customWidth="1"/>
    <col min="14564" max="14800" width="9.140625" style="102"/>
    <col min="14801" max="14801" width="9" style="102" bestFit="1" customWidth="1"/>
    <col min="14802" max="14802" width="9.85546875" style="102" bestFit="1" customWidth="1"/>
    <col min="14803" max="14803" width="9.140625" style="102" bestFit="1" customWidth="1"/>
    <col min="14804" max="14804" width="16" style="102" bestFit="1" customWidth="1"/>
    <col min="14805" max="14805" width="9" style="102" bestFit="1" customWidth="1"/>
    <col min="14806" max="14806" width="7.85546875" style="102" bestFit="1" customWidth="1"/>
    <col min="14807" max="14807" width="11.7109375" style="102" bestFit="1" customWidth="1"/>
    <col min="14808" max="14808" width="14.28515625" style="102" customWidth="1"/>
    <col min="14809" max="14809" width="11.7109375" style="102" bestFit="1" customWidth="1"/>
    <col min="14810" max="14810" width="14.140625" style="102" bestFit="1" customWidth="1"/>
    <col min="14811" max="14811" width="16.7109375" style="102" customWidth="1"/>
    <col min="14812" max="14812" width="16.5703125" style="102" customWidth="1"/>
    <col min="14813" max="14814" width="7.85546875" style="102" bestFit="1" customWidth="1"/>
    <col min="14815" max="14815" width="8" style="102" bestFit="1" customWidth="1"/>
    <col min="14816" max="14817" width="7.85546875" style="102" bestFit="1" customWidth="1"/>
    <col min="14818" max="14818" width="9.7109375" style="102" customWidth="1"/>
    <col min="14819" max="14819" width="12.85546875" style="102" customWidth="1"/>
    <col min="14820" max="15056" width="9.140625" style="102"/>
    <col min="15057" max="15057" width="9" style="102" bestFit="1" customWidth="1"/>
    <col min="15058" max="15058" width="9.85546875" style="102" bestFit="1" customWidth="1"/>
    <col min="15059" max="15059" width="9.140625" style="102" bestFit="1" customWidth="1"/>
    <col min="15060" max="15060" width="16" style="102" bestFit="1" customWidth="1"/>
    <col min="15061" max="15061" width="9" style="102" bestFit="1" customWidth="1"/>
    <col min="15062" max="15062" width="7.85546875" style="102" bestFit="1" customWidth="1"/>
    <col min="15063" max="15063" width="11.7109375" style="102" bestFit="1" customWidth="1"/>
    <col min="15064" max="15064" width="14.28515625" style="102" customWidth="1"/>
    <col min="15065" max="15065" width="11.7109375" style="102" bestFit="1" customWidth="1"/>
    <col min="15066" max="15066" width="14.140625" style="102" bestFit="1" customWidth="1"/>
    <col min="15067" max="15067" width="16.7109375" style="102" customWidth="1"/>
    <col min="15068" max="15068" width="16.5703125" style="102" customWidth="1"/>
    <col min="15069" max="15070" width="7.85546875" style="102" bestFit="1" customWidth="1"/>
    <col min="15071" max="15071" width="8" style="102" bestFit="1" customWidth="1"/>
    <col min="15072" max="15073" width="7.85546875" style="102" bestFit="1" customWidth="1"/>
    <col min="15074" max="15074" width="9.7109375" style="102" customWidth="1"/>
    <col min="15075" max="15075" width="12.85546875" style="102" customWidth="1"/>
    <col min="15076" max="15312" width="9.140625" style="102"/>
    <col min="15313" max="15313" width="9" style="102" bestFit="1" customWidth="1"/>
    <col min="15314" max="15314" width="9.85546875" style="102" bestFit="1" customWidth="1"/>
    <col min="15315" max="15315" width="9.140625" style="102" bestFit="1" customWidth="1"/>
    <col min="15316" max="15316" width="16" style="102" bestFit="1" customWidth="1"/>
    <col min="15317" max="15317" width="9" style="102" bestFit="1" customWidth="1"/>
    <col min="15318" max="15318" width="7.85546875" style="102" bestFit="1" customWidth="1"/>
    <col min="15319" max="15319" width="11.7109375" style="102" bestFit="1" customWidth="1"/>
    <col min="15320" max="15320" width="14.28515625" style="102" customWidth="1"/>
    <col min="15321" max="15321" width="11.7109375" style="102" bestFit="1" customWidth="1"/>
    <col min="15322" max="15322" width="14.140625" style="102" bestFit="1" customWidth="1"/>
    <col min="15323" max="15323" width="16.7109375" style="102" customWidth="1"/>
    <col min="15324" max="15324" width="16.5703125" style="102" customWidth="1"/>
    <col min="15325" max="15326" width="7.85546875" style="102" bestFit="1" customWidth="1"/>
    <col min="15327" max="15327" width="8" style="102" bestFit="1" customWidth="1"/>
    <col min="15328" max="15329" width="7.85546875" style="102" bestFit="1" customWidth="1"/>
    <col min="15330" max="15330" width="9.7109375" style="102" customWidth="1"/>
    <col min="15331" max="15331" width="12.85546875" style="102" customWidth="1"/>
    <col min="15332" max="15568" width="9.140625" style="102"/>
    <col min="15569" max="15569" width="9" style="102" bestFit="1" customWidth="1"/>
    <col min="15570" max="15570" width="9.85546875" style="102" bestFit="1" customWidth="1"/>
    <col min="15571" max="15571" width="9.140625" style="102" bestFit="1" customWidth="1"/>
    <col min="15572" max="15572" width="16" style="102" bestFit="1" customWidth="1"/>
    <col min="15573" max="15573" width="9" style="102" bestFit="1" customWidth="1"/>
    <col min="15574" max="15574" width="7.85546875" style="102" bestFit="1" customWidth="1"/>
    <col min="15575" max="15575" width="11.7109375" style="102" bestFit="1" customWidth="1"/>
    <col min="15576" max="15576" width="14.28515625" style="102" customWidth="1"/>
    <col min="15577" max="15577" width="11.7109375" style="102" bestFit="1" customWidth="1"/>
    <col min="15578" max="15578" width="14.140625" style="102" bestFit="1" customWidth="1"/>
    <col min="15579" max="15579" width="16.7109375" style="102" customWidth="1"/>
    <col min="15580" max="15580" width="16.5703125" style="102" customWidth="1"/>
    <col min="15581" max="15582" width="7.85546875" style="102" bestFit="1" customWidth="1"/>
    <col min="15583" max="15583" width="8" style="102" bestFit="1" customWidth="1"/>
    <col min="15584" max="15585" width="7.85546875" style="102" bestFit="1" customWidth="1"/>
    <col min="15586" max="15586" width="9.7109375" style="102" customWidth="1"/>
    <col min="15587" max="15587" width="12.85546875" style="102" customWidth="1"/>
    <col min="15588" max="15824" width="9.140625" style="102"/>
    <col min="15825" max="15825" width="9" style="102" bestFit="1" customWidth="1"/>
    <col min="15826" max="15826" width="9.85546875" style="102" bestFit="1" customWidth="1"/>
    <col min="15827" max="15827" width="9.140625" style="102" bestFit="1" customWidth="1"/>
    <col min="15828" max="15828" width="16" style="102" bestFit="1" customWidth="1"/>
    <col min="15829" max="15829" width="9" style="102" bestFit="1" customWidth="1"/>
    <col min="15830" max="15830" width="7.85546875" style="102" bestFit="1" customWidth="1"/>
    <col min="15831" max="15831" width="11.7109375" style="102" bestFit="1" customWidth="1"/>
    <col min="15832" max="15832" width="14.28515625" style="102" customWidth="1"/>
    <col min="15833" max="15833" width="11.7109375" style="102" bestFit="1" customWidth="1"/>
    <col min="15834" max="15834" width="14.140625" style="102" bestFit="1" customWidth="1"/>
    <col min="15835" max="15835" width="16.7109375" style="102" customWidth="1"/>
    <col min="15836" max="15836" width="16.5703125" style="102" customWidth="1"/>
    <col min="15837" max="15838" width="7.85546875" style="102" bestFit="1" customWidth="1"/>
    <col min="15839" max="15839" width="8" style="102" bestFit="1" customWidth="1"/>
    <col min="15840" max="15841" width="7.85546875" style="102" bestFit="1" customWidth="1"/>
    <col min="15842" max="15842" width="9.7109375" style="102" customWidth="1"/>
    <col min="15843" max="15843" width="12.85546875" style="102" customWidth="1"/>
    <col min="15844" max="16080" width="9.140625" style="102"/>
    <col min="16081" max="16081" width="9" style="102" bestFit="1" customWidth="1"/>
    <col min="16082" max="16082" width="9.85546875" style="102" bestFit="1" customWidth="1"/>
    <col min="16083" max="16083" width="9.140625" style="102" bestFit="1" customWidth="1"/>
    <col min="16084" max="16084" width="16" style="102" bestFit="1" customWidth="1"/>
    <col min="16085" max="16085" width="9" style="102" bestFit="1" customWidth="1"/>
    <col min="16086" max="16086" width="7.85546875" style="102" bestFit="1" customWidth="1"/>
    <col min="16087" max="16087" width="11.7109375" style="102" bestFit="1" customWidth="1"/>
    <col min="16088" max="16088" width="14.28515625" style="102" customWidth="1"/>
    <col min="16089" max="16089" width="11.7109375" style="102" bestFit="1" customWidth="1"/>
    <col min="16090" max="16090" width="14.140625" style="102" bestFit="1" customWidth="1"/>
    <col min="16091" max="16091" width="16.7109375" style="102" customWidth="1"/>
    <col min="16092" max="16092" width="16.5703125" style="102" customWidth="1"/>
    <col min="16093" max="16094" width="7.85546875" style="102" bestFit="1" customWidth="1"/>
    <col min="16095" max="16095" width="8" style="102" bestFit="1" customWidth="1"/>
    <col min="16096" max="16097" width="7.85546875" style="102" bestFit="1" customWidth="1"/>
    <col min="16098" max="16098" width="9.7109375" style="102" customWidth="1"/>
    <col min="16099" max="16099" width="12.85546875" style="102" customWidth="1"/>
    <col min="16100" max="16384" width="9.140625" style="102"/>
  </cols>
  <sheetData>
    <row r="1" spans="1:12" s="104" customFormat="1" ht="15.75" customHeight="1">
      <c r="A1" s="485" t="s">
        <v>1</v>
      </c>
      <c r="B1" s="616" t="s">
        <v>0</v>
      </c>
      <c r="C1" s="615" t="s">
        <v>95</v>
      </c>
      <c r="D1" s="615"/>
      <c r="E1" s="615"/>
      <c r="F1" s="618" t="s">
        <v>255</v>
      </c>
      <c r="G1" s="612" t="s">
        <v>29</v>
      </c>
      <c r="H1" s="613"/>
      <c r="I1" s="613"/>
      <c r="J1" s="614"/>
    </row>
    <row r="2" spans="1:12" ht="16.5" thickBot="1">
      <c r="A2" s="486"/>
      <c r="B2" s="617"/>
      <c r="C2" s="105" t="s">
        <v>23</v>
      </c>
      <c r="D2" s="110" t="s">
        <v>9</v>
      </c>
      <c r="E2" s="113" t="s">
        <v>33</v>
      </c>
      <c r="F2" s="619"/>
      <c r="G2" s="187"/>
      <c r="H2" s="187"/>
      <c r="I2" s="187"/>
      <c r="J2" s="188"/>
    </row>
    <row r="3" spans="1:12" s="256" customFormat="1">
      <c r="A3" s="249" t="str">
        <f>'1-συμβολαια'!A3</f>
        <v>???</v>
      </c>
      <c r="B3" s="250" t="str">
        <f>'1-συμβολαια'!C3</f>
        <v>μίσθωση αγροτεμαχίων [οικοδομήσιμα] ,  [15 έτη</v>
      </c>
      <c r="C3" s="251"/>
      <c r="D3" s="252"/>
      <c r="E3" s="252"/>
      <c r="F3" s="252"/>
      <c r="G3" s="253" t="s">
        <v>252</v>
      </c>
      <c r="H3" s="253" t="s">
        <v>253</v>
      </c>
      <c r="I3" s="254" t="s">
        <v>254</v>
      </c>
      <c r="J3" s="255"/>
    </row>
    <row r="4" spans="1:12" s="256" customFormat="1">
      <c r="A4" s="249">
        <f>'1-συμβολαια'!A4</f>
        <v>0</v>
      </c>
      <c r="B4" s="250" t="str">
        <f>'1-συμβολαια'!C4</f>
        <v>μίσθωση - πάγια κλπ {μέσω ΕΣΠΑ (κτιριακά = 680,93μ2</v>
      </c>
      <c r="C4" s="251"/>
      <c r="D4" s="252"/>
      <c r="E4" s="252"/>
      <c r="F4" s="252"/>
      <c r="G4" s="253" t="s">
        <v>252</v>
      </c>
      <c r="H4" s="253" t="s">
        <v>253</v>
      </c>
      <c r="I4" s="254" t="s">
        <v>254</v>
      </c>
      <c r="J4" s="255"/>
    </row>
    <row r="5" spans="1:12" ht="15.75">
      <c r="A5" s="501" t="s">
        <v>47</v>
      </c>
      <c r="B5" s="502"/>
      <c r="C5" s="101">
        <f>SUM(C3:C4)</f>
        <v>0</v>
      </c>
      <c r="D5" s="101">
        <f>SUM(D3:D4)</f>
        <v>0</v>
      </c>
      <c r="E5" s="101">
        <f>SUM(E3:E4)</f>
        <v>0</v>
      </c>
      <c r="F5" s="101">
        <f>SUM(F3:F4)</f>
        <v>0</v>
      </c>
    </row>
    <row r="6" spans="1:12" ht="15.75" customHeight="1">
      <c r="G6" s="182"/>
      <c r="H6" s="182"/>
      <c r="I6" s="182"/>
      <c r="J6" s="182"/>
      <c r="K6" s="143"/>
      <c r="L6" s="143"/>
    </row>
    <row r="7" spans="1:12" ht="15.75" customHeight="1">
      <c r="G7" s="184" t="s">
        <v>108</v>
      </c>
      <c r="H7" s="180"/>
      <c r="I7" s="185"/>
      <c r="J7" s="183"/>
      <c r="K7" s="183"/>
      <c r="L7" s="183"/>
    </row>
    <row r="8" spans="1:12" ht="15.75">
      <c r="G8" s="180"/>
      <c r="H8" s="186" t="s">
        <v>250</v>
      </c>
      <c r="I8" s="185"/>
      <c r="J8" s="61"/>
      <c r="K8" s="61"/>
      <c r="L8" s="143"/>
    </row>
    <row r="9" spans="1:12">
      <c r="G9" s="180"/>
      <c r="H9" s="180"/>
      <c r="I9" s="184" t="s">
        <v>251</v>
      </c>
      <c r="J9" s="122"/>
      <c r="K9" s="143"/>
      <c r="L9" s="143"/>
    </row>
    <row r="10" spans="1:12">
      <c r="G10" s="122"/>
      <c r="H10" s="122"/>
      <c r="I10" s="122"/>
    </row>
    <row r="11" spans="1:12">
      <c r="I11" s="122"/>
    </row>
    <row r="12" spans="1:12">
      <c r="G12" s="4"/>
      <c r="H12" s="122"/>
      <c r="I12" s="122"/>
    </row>
    <row r="13" spans="1:12">
      <c r="G13" s="122"/>
      <c r="H13" s="181"/>
      <c r="I13" s="122"/>
    </row>
    <row r="14" spans="1:12">
      <c r="G14" s="122"/>
      <c r="H14" s="122"/>
      <c r="I14" s="4"/>
    </row>
    <row r="15" spans="1:12">
      <c r="I15" s="122"/>
    </row>
    <row r="16" spans="1:12">
      <c r="I16" s="122"/>
    </row>
    <row r="17" spans="9:9">
      <c r="I17" s="122"/>
    </row>
    <row r="18" spans="9:9">
      <c r="I18" s="122"/>
    </row>
    <row r="19" spans="9:9">
      <c r="I19" s="122"/>
    </row>
    <row r="20" spans="9:9">
      <c r="I20" s="122"/>
    </row>
    <row r="21" spans="9:9">
      <c r="I21" s="122"/>
    </row>
    <row r="22" spans="9:9">
      <c r="I22" s="122"/>
    </row>
    <row r="23" spans="9:9">
      <c r="I23" s="122"/>
    </row>
    <row r="24" spans="9:9">
      <c r="I24" s="122"/>
    </row>
    <row r="25" spans="9:9">
      <c r="I25" s="122"/>
    </row>
    <row r="26" spans="9:9">
      <c r="I26" s="122"/>
    </row>
    <row r="27" spans="9:9">
      <c r="I27" s="122"/>
    </row>
    <row r="28" spans="9:9">
      <c r="I28" s="122"/>
    </row>
  </sheetData>
  <mergeCells count="6">
    <mergeCell ref="G1:J1"/>
    <mergeCell ref="A5:B5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X15"/>
  <sheetViews>
    <sheetView workbookViewId="0">
      <pane ySplit="2" topLeftCell="A3" activePane="bottomLeft" state="frozen"/>
      <selection pane="bottomLeft" activeCell="E23" sqref="E23"/>
    </sheetView>
  </sheetViews>
  <sheetFormatPr defaultRowHeight="11.25"/>
  <cols>
    <col min="1" max="1" width="10.42578125" style="8" bestFit="1" customWidth="1"/>
    <col min="2" max="2" width="65.42578125" style="94" bestFit="1" customWidth="1"/>
    <col min="3" max="3" width="8.140625" style="2" bestFit="1" customWidth="1"/>
    <col min="4" max="4" width="8.140625" style="2" customWidth="1"/>
    <col min="5" max="6" width="8.140625" style="2" bestFit="1" customWidth="1"/>
    <col min="7" max="9" width="7.7109375" style="2" customWidth="1"/>
    <col min="10" max="10" width="10.28515625" style="2" customWidth="1"/>
    <col min="11" max="11" width="9.7109375" style="2" bestFit="1" customWidth="1"/>
    <col min="12" max="17" width="4.7109375" style="3" customWidth="1"/>
    <col min="18" max="18" width="35.140625" style="3" customWidth="1"/>
    <col min="19" max="217" width="9.140625" style="3"/>
    <col min="218" max="218" width="9" style="3" bestFit="1" customWidth="1"/>
    <col min="219" max="219" width="9.85546875" style="3" bestFit="1" customWidth="1"/>
    <col min="220" max="220" width="9.140625" style="3" bestFit="1" customWidth="1"/>
    <col min="221" max="221" width="16" style="3" bestFit="1" customWidth="1"/>
    <col min="222" max="222" width="9" style="3" bestFit="1" customWidth="1"/>
    <col min="223" max="223" width="7.85546875" style="3" bestFit="1" customWidth="1"/>
    <col min="224" max="224" width="11.7109375" style="3" bestFit="1" customWidth="1"/>
    <col min="225" max="225" width="14.28515625" style="3" customWidth="1"/>
    <col min="226" max="226" width="11.7109375" style="3" bestFit="1" customWidth="1"/>
    <col min="227" max="227" width="14.140625" style="3" bestFit="1" customWidth="1"/>
    <col min="228" max="228" width="16.7109375" style="3" customWidth="1"/>
    <col min="229" max="229" width="16.5703125" style="3" customWidth="1"/>
    <col min="230" max="231" width="7.85546875" style="3" bestFit="1" customWidth="1"/>
    <col min="232" max="232" width="8" style="3" bestFit="1" customWidth="1"/>
    <col min="233" max="234" width="7.85546875" style="3" bestFit="1" customWidth="1"/>
    <col min="235" max="235" width="9.7109375" style="3" customWidth="1"/>
    <col min="236" max="236" width="12.85546875" style="3" customWidth="1"/>
    <col min="237" max="473" width="9.140625" style="3"/>
    <col min="474" max="474" width="9" style="3" bestFit="1" customWidth="1"/>
    <col min="475" max="475" width="9.85546875" style="3" bestFit="1" customWidth="1"/>
    <col min="476" max="476" width="9.140625" style="3" bestFit="1" customWidth="1"/>
    <col min="477" max="477" width="16" style="3" bestFit="1" customWidth="1"/>
    <col min="478" max="478" width="9" style="3" bestFit="1" customWidth="1"/>
    <col min="479" max="479" width="7.85546875" style="3" bestFit="1" customWidth="1"/>
    <col min="480" max="480" width="11.7109375" style="3" bestFit="1" customWidth="1"/>
    <col min="481" max="481" width="14.28515625" style="3" customWidth="1"/>
    <col min="482" max="482" width="11.7109375" style="3" bestFit="1" customWidth="1"/>
    <col min="483" max="483" width="14.140625" style="3" bestFit="1" customWidth="1"/>
    <col min="484" max="484" width="16.7109375" style="3" customWidth="1"/>
    <col min="485" max="485" width="16.5703125" style="3" customWidth="1"/>
    <col min="486" max="487" width="7.85546875" style="3" bestFit="1" customWidth="1"/>
    <col min="488" max="488" width="8" style="3" bestFit="1" customWidth="1"/>
    <col min="489" max="490" width="7.85546875" style="3" bestFit="1" customWidth="1"/>
    <col min="491" max="491" width="9.7109375" style="3" customWidth="1"/>
    <col min="492" max="492" width="12.85546875" style="3" customWidth="1"/>
    <col min="493" max="729" width="9.140625" style="3"/>
    <col min="730" max="730" width="9" style="3" bestFit="1" customWidth="1"/>
    <col min="731" max="731" width="9.85546875" style="3" bestFit="1" customWidth="1"/>
    <col min="732" max="732" width="9.140625" style="3" bestFit="1" customWidth="1"/>
    <col min="733" max="733" width="16" style="3" bestFit="1" customWidth="1"/>
    <col min="734" max="734" width="9" style="3" bestFit="1" customWidth="1"/>
    <col min="735" max="735" width="7.85546875" style="3" bestFit="1" customWidth="1"/>
    <col min="736" max="736" width="11.7109375" style="3" bestFit="1" customWidth="1"/>
    <col min="737" max="737" width="14.28515625" style="3" customWidth="1"/>
    <col min="738" max="738" width="11.7109375" style="3" bestFit="1" customWidth="1"/>
    <col min="739" max="739" width="14.140625" style="3" bestFit="1" customWidth="1"/>
    <col min="740" max="740" width="16.7109375" style="3" customWidth="1"/>
    <col min="741" max="741" width="16.5703125" style="3" customWidth="1"/>
    <col min="742" max="743" width="7.85546875" style="3" bestFit="1" customWidth="1"/>
    <col min="744" max="744" width="8" style="3" bestFit="1" customWidth="1"/>
    <col min="745" max="746" width="7.85546875" style="3" bestFit="1" customWidth="1"/>
    <col min="747" max="747" width="9.7109375" style="3" customWidth="1"/>
    <col min="748" max="748" width="12.85546875" style="3" customWidth="1"/>
    <col min="749" max="985" width="9.140625" style="3"/>
    <col min="986" max="986" width="9" style="3" bestFit="1" customWidth="1"/>
    <col min="987" max="987" width="9.85546875" style="3" bestFit="1" customWidth="1"/>
    <col min="988" max="988" width="9.140625" style="3" bestFit="1" customWidth="1"/>
    <col min="989" max="989" width="16" style="3" bestFit="1" customWidth="1"/>
    <col min="990" max="990" width="9" style="3" bestFit="1" customWidth="1"/>
    <col min="991" max="991" width="7.85546875" style="3" bestFit="1" customWidth="1"/>
    <col min="992" max="992" width="11.7109375" style="3" bestFit="1" customWidth="1"/>
    <col min="993" max="993" width="14.28515625" style="3" customWidth="1"/>
    <col min="994" max="994" width="11.7109375" style="3" bestFit="1" customWidth="1"/>
    <col min="995" max="995" width="14.140625" style="3" bestFit="1" customWidth="1"/>
    <col min="996" max="996" width="16.7109375" style="3" customWidth="1"/>
    <col min="997" max="997" width="16.5703125" style="3" customWidth="1"/>
    <col min="998" max="999" width="7.85546875" style="3" bestFit="1" customWidth="1"/>
    <col min="1000" max="1000" width="8" style="3" bestFit="1" customWidth="1"/>
    <col min="1001" max="1002" width="7.85546875" style="3" bestFit="1" customWidth="1"/>
    <col min="1003" max="1003" width="9.7109375" style="3" customWidth="1"/>
    <col min="1004" max="1004" width="12.85546875" style="3" customWidth="1"/>
    <col min="1005" max="1241" width="9.140625" style="3"/>
    <col min="1242" max="1242" width="9" style="3" bestFit="1" customWidth="1"/>
    <col min="1243" max="1243" width="9.85546875" style="3" bestFit="1" customWidth="1"/>
    <col min="1244" max="1244" width="9.140625" style="3" bestFit="1" customWidth="1"/>
    <col min="1245" max="1245" width="16" style="3" bestFit="1" customWidth="1"/>
    <col min="1246" max="1246" width="9" style="3" bestFit="1" customWidth="1"/>
    <col min="1247" max="1247" width="7.85546875" style="3" bestFit="1" customWidth="1"/>
    <col min="1248" max="1248" width="11.7109375" style="3" bestFit="1" customWidth="1"/>
    <col min="1249" max="1249" width="14.28515625" style="3" customWidth="1"/>
    <col min="1250" max="1250" width="11.7109375" style="3" bestFit="1" customWidth="1"/>
    <col min="1251" max="1251" width="14.140625" style="3" bestFit="1" customWidth="1"/>
    <col min="1252" max="1252" width="16.7109375" style="3" customWidth="1"/>
    <col min="1253" max="1253" width="16.5703125" style="3" customWidth="1"/>
    <col min="1254" max="1255" width="7.85546875" style="3" bestFit="1" customWidth="1"/>
    <col min="1256" max="1256" width="8" style="3" bestFit="1" customWidth="1"/>
    <col min="1257" max="1258" width="7.85546875" style="3" bestFit="1" customWidth="1"/>
    <col min="1259" max="1259" width="9.7109375" style="3" customWidth="1"/>
    <col min="1260" max="1260" width="12.85546875" style="3" customWidth="1"/>
    <col min="1261" max="1497" width="9.140625" style="3"/>
    <col min="1498" max="1498" width="9" style="3" bestFit="1" customWidth="1"/>
    <col min="1499" max="1499" width="9.85546875" style="3" bestFit="1" customWidth="1"/>
    <col min="1500" max="1500" width="9.140625" style="3" bestFit="1" customWidth="1"/>
    <col min="1501" max="1501" width="16" style="3" bestFit="1" customWidth="1"/>
    <col min="1502" max="1502" width="9" style="3" bestFit="1" customWidth="1"/>
    <col min="1503" max="1503" width="7.85546875" style="3" bestFit="1" customWidth="1"/>
    <col min="1504" max="1504" width="11.7109375" style="3" bestFit="1" customWidth="1"/>
    <col min="1505" max="1505" width="14.28515625" style="3" customWidth="1"/>
    <col min="1506" max="1506" width="11.7109375" style="3" bestFit="1" customWidth="1"/>
    <col min="1507" max="1507" width="14.140625" style="3" bestFit="1" customWidth="1"/>
    <col min="1508" max="1508" width="16.7109375" style="3" customWidth="1"/>
    <col min="1509" max="1509" width="16.5703125" style="3" customWidth="1"/>
    <col min="1510" max="1511" width="7.85546875" style="3" bestFit="1" customWidth="1"/>
    <col min="1512" max="1512" width="8" style="3" bestFit="1" customWidth="1"/>
    <col min="1513" max="1514" width="7.85546875" style="3" bestFit="1" customWidth="1"/>
    <col min="1515" max="1515" width="9.7109375" style="3" customWidth="1"/>
    <col min="1516" max="1516" width="12.85546875" style="3" customWidth="1"/>
    <col min="1517" max="1753" width="9.140625" style="3"/>
    <col min="1754" max="1754" width="9" style="3" bestFit="1" customWidth="1"/>
    <col min="1755" max="1755" width="9.85546875" style="3" bestFit="1" customWidth="1"/>
    <col min="1756" max="1756" width="9.140625" style="3" bestFit="1" customWidth="1"/>
    <col min="1757" max="1757" width="16" style="3" bestFit="1" customWidth="1"/>
    <col min="1758" max="1758" width="9" style="3" bestFit="1" customWidth="1"/>
    <col min="1759" max="1759" width="7.85546875" style="3" bestFit="1" customWidth="1"/>
    <col min="1760" max="1760" width="11.7109375" style="3" bestFit="1" customWidth="1"/>
    <col min="1761" max="1761" width="14.28515625" style="3" customWidth="1"/>
    <col min="1762" max="1762" width="11.7109375" style="3" bestFit="1" customWidth="1"/>
    <col min="1763" max="1763" width="14.140625" style="3" bestFit="1" customWidth="1"/>
    <col min="1764" max="1764" width="16.7109375" style="3" customWidth="1"/>
    <col min="1765" max="1765" width="16.5703125" style="3" customWidth="1"/>
    <col min="1766" max="1767" width="7.85546875" style="3" bestFit="1" customWidth="1"/>
    <col min="1768" max="1768" width="8" style="3" bestFit="1" customWidth="1"/>
    <col min="1769" max="1770" width="7.85546875" style="3" bestFit="1" customWidth="1"/>
    <col min="1771" max="1771" width="9.7109375" style="3" customWidth="1"/>
    <col min="1772" max="1772" width="12.85546875" style="3" customWidth="1"/>
    <col min="1773" max="2009" width="9.140625" style="3"/>
    <col min="2010" max="2010" width="9" style="3" bestFit="1" customWidth="1"/>
    <col min="2011" max="2011" width="9.85546875" style="3" bestFit="1" customWidth="1"/>
    <col min="2012" max="2012" width="9.140625" style="3" bestFit="1" customWidth="1"/>
    <col min="2013" max="2013" width="16" style="3" bestFit="1" customWidth="1"/>
    <col min="2014" max="2014" width="9" style="3" bestFit="1" customWidth="1"/>
    <col min="2015" max="2015" width="7.85546875" style="3" bestFit="1" customWidth="1"/>
    <col min="2016" max="2016" width="11.7109375" style="3" bestFit="1" customWidth="1"/>
    <col min="2017" max="2017" width="14.28515625" style="3" customWidth="1"/>
    <col min="2018" max="2018" width="11.7109375" style="3" bestFit="1" customWidth="1"/>
    <col min="2019" max="2019" width="14.140625" style="3" bestFit="1" customWidth="1"/>
    <col min="2020" max="2020" width="16.7109375" style="3" customWidth="1"/>
    <col min="2021" max="2021" width="16.5703125" style="3" customWidth="1"/>
    <col min="2022" max="2023" width="7.85546875" style="3" bestFit="1" customWidth="1"/>
    <col min="2024" max="2024" width="8" style="3" bestFit="1" customWidth="1"/>
    <col min="2025" max="2026" width="7.85546875" style="3" bestFit="1" customWidth="1"/>
    <col min="2027" max="2027" width="9.7109375" style="3" customWidth="1"/>
    <col min="2028" max="2028" width="12.85546875" style="3" customWidth="1"/>
    <col min="2029" max="2265" width="9.140625" style="3"/>
    <col min="2266" max="2266" width="9" style="3" bestFit="1" customWidth="1"/>
    <col min="2267" max="2267" width="9.85546875" style="3" bestFit="1" customWidth="1"/>
    <col min="2268" max="2268" width="9.140625" style="3" bestFit="1" customWidth="1"/>
    <col min="2269" max="2269" width="16" style="3" bestFit="1" customWidth="1"/>
    <col min="2270" max="2270" width="9" style="3" bestFit="1" customWidth="1"/>
    <col min="2271" max="2271" width="7.85546875" style="3" bestFit="1" customWidth="1"/>
    <col min="2272" max="2272" width="11.7109375" style="3" bestFit="1" customWidth="1"/>
    <col min="2273" max="2273" width="14.28515625" style="3" customWidth="1"/>
    <col min="2274" max="2274" width="11.7109375" style="3" bestFit="1" customWidth="1"/>
    <col min="2275" max="2275" width="14.140625" style="3" bestFit="1" customWidth="1"/>
    <col min="2276" max="2276" width="16.7109375" style="3" customWidth="1"/>
    <col min="2277" max="2277" width="16.5703125" style="3" customWidth="1"/>
    <col min="2278" max="2279" width="7.85546875" style="3" bestFit="1" customWidth="1"/>
    <col min="2280" max="2280" width="8" style="3" bestFit="1" customWidth="1"/>
    <col min="2281" max="2282" width="7.85546875" style="3" bestFit="1" customWidth="1"/>
    <col min="2283" max="2283" width="9.7109375" style="3" customWidth="1"/>
    <col min="2284" max="2284" width="12.85546875" style="3" customWidth="1"/>
    <col min="2285" max="2521" width="9.140625" style="3"/>
    <col min="2522" max="2522" width="9" style="3" bestFit="1" customWidth="1"/>
    <col min="2523" max="2523" width="9.85546875" style="3" bestFit="1" customWidth="1"/>
    <col min="2524" max="2524" width="9.140625" style="3" bestFit="1" customWidth="1"/>
    <col min="2525" max="2525" width="16" style="3" bestFit="1" customWidth="1"/>
    <col min="2526" max="2526" width="9" style="3" bestFit="1" customWidth="1"/>
    <col min="2527" max="2527" width="7.85546875" style="3" bestFit="1" customWidth="1"/>
    <col min="2528" max="2528" width="11.7109375" style="3" bestFit="1" customWidth="1"/>
    <col min="2529" max="2529" width="14.28515625" style="3" customWidth="1"/>
    <col min="2530" max="2530" width="11.7109375" style="3" bestFit="1" customWidth="1"/>
    <col min="2531" max="2531" width="14.140625" style="3" bestFit="1" customWidth="1"/>
    <col min="2532" max="2532" width="16.7109375" style="3" customWidth="1"/>
    <col min="2533" max="2533" width="16.5703125" style="3" customWidth="1"/>
    <col min="2534" max="2535" width="7.85546875" style="3" bestFit="1" customWidth="1"/>
    <col min="2536" max="2536" width="8" style="3" bestFit="1" customWidth="1"/>
    <col min="2537" max="2538" width="7.85546875" style="3" bestFit="1" customWidth="1"/>
    <col min="2539" max="2539" width="9.7109375" style="3" customWidth="1"/>
    <col min="2540" max="2540" width="12.85546875" style="3" customWidth="1"/>
    <col min="2541" max="2777" width="9.140625" style="3"/>
    <col min="2778" max="2778" width="9" style="3" bestFit="1" customWidth="1"/>
    <col min="2779" max="2779" width="9.85546875" style="3" bestFit="1" customWidth="1"/>
    <col min="2780" max="2780" width="9.140625" style="3" bestFit="1" customWidth="1"/>
    <col min="2781" max="2781" width="16" style="3" bestFit="1" customWidth="1"/>
    <col min="2782" max="2782" width="9" style="3" bestFit="1" customWidth="1"/>
    <col min="2783" max="2783" width="7.85546875" style="3" bestFit="1" customWidth="1"/>
    <col min="2784" max="2784" width="11.7109375" style="3" bestFit="1" customWidth="1"/>
    <col min="2785" max="2785" width="14.28515625" style="3" customWidth="1"/>
    <col min="2786" max="2786" width="11.7109375" style="3" bestFit="1" customWidth="1"/>
    <col min="2787" max="2787" width="14.140625" style="3" bestFit="1" customWidth="1"/>
    <col min="2788" max="2788" width="16.7109375" style="3" customWidth="1"/>
    <col min="2789" max="2789" width="16.5703125" style="3" customWidth="1"/>
    <col min="2790" max="2791" width="7.85546875" style="3" bestFit="1" customWidth="1"/>
    <col min="2792" max="2792" width="8" style="3" bestFit="1" customWidth="1"/>
    <col min="2793" max="2794" width="7.85546875" style="3" bestFit="1" customWidth="1"/>
    <col min="2795" max="2795" width="9.7109375" style="3" customWidth="1"/>
    <col min="2796" max="2796" width="12.85546875" style="3" customWidth="1"/>
    <col min="2797" max="3033" width="9.140625" style="3"/>
    <col min="3034" max="3034" width="9" style="3" bestFit="1" customWidth="1"/>
    <col min="3035" max="3035" width="9.85546875" style="3" bestFit="1" customWidth="1"/>
    <col min="3036" max="3036" width="9.140625" style="3" bestFit="1" customWidth="1"/>
    <col min="3037" max="3037" width="16" style="3" bestFit="1" customWidth="1"/>
    <col min="3038" max="3038" width="9" style="3" bestFit="1" customWidth="1"/>
    <col min="3039" max="3039" width="7.85546875" style="3" bestFit="1" customWidth="1"/>
    <col min="3040" max="3040" width="11.7109375" style="3" bestFit="1" customWidth="1"/>
    <col min="3041" max="3041" width="14.28515625" style="3" customWidth="1"/>
    <col min="3042" max="3042" width="11.7109375" style="3" bestFit="1" customWidth="1"/>
    <col min="3043" max="3043" width="14.140625" style="3" bestFit="1" customWidth="1"/>
    <col min="3044" max="3044" width="16.7109375" style="3" customWidth="1"/>
    <col min="3045" max="3045" width="16.5703125" style="3" customWidth="1"/>
    <col min="3046" max="3047" width="7.85546875" style="3" bestFit="1" customWidth="1"/>
    <col min="3048" max="3048" width="8" style="3" bestFit="1" customWidth="1"/>
    <col min="3049" max="3050" width="7.85546875" style="3" bestFit="1" customWidth="1"/>
    <col min="3051" max="3051" width="9.7109375" style="3" customWidth="1"/>
    <col min="3052" max="3052" width="12.85546875" style="3" customWidth="1"/>
    <col min="3053" max="3289" width="9.140625" style="3"/>
    <col min="3290" max="3290" width="9" style="3" bestFit="1" customWidth="1"/>
    <col min="3291" max="3291" width="9.85546875" style="3" bestFit="1" customWidth="1"/>
    <col min="3292" max="3292" width="9.140625" style="3" bestFit="1" customWidth="1"/>
    <col min="3293" max="3293" width="16" style="3" bestFit="1" customWidth="1"/>
    <col min="3294" max="3294" width="9" style="3" bestFit="1" customWidth="1"/>
    <col min="3295" max="3295" width="7.85546875" style="3" bestFit="1" customWidth="1"/>
    <col min="3296" max="3296" width="11.7109375" style="3" bestFit="1" customWidth="1"/>
    <col min="3297" max="3297" width="14.28515625" style="3" customWidth="1"/>
    <col min="3298" max="3298" width="11.7109375" style="3" bestFit="1" customWidth="1"/>
    <col min="3299" max="3299" width="14.140625" style="3" bestFit="1" customWidth="1"/>
    <col min="3300" max="3300" width="16.7109375" style="3" customWidth="1"/>
    <col min="3301" max="3301" width="16.5703125" style="3" customWidth="1"/>
    <col min="3302" max="3303" width="7.85546875" style="3" bestFit="1" customWidth="1"/>
    <col min="3304" max="3304" width="8" style="3" bestFit="1" customWidth="1"/>
    <col min="3305" max="3306" width="7.85546875" style="3" bestFit="1" customWidth="1"/>
    <col min="3307" max="3307" width="9.7109375" style="3" customWidth="1"/>
    <col min="3308" max="3308" width="12.85546875" style="3" customWidth="1"/>
    <col min="3309" max="3545" width="9.140625" style="3"/>
    <col min="3546" max="3546" width="9" style="3" bestFit="1" customWidth="1"/>
    <col min="3547" max="3547" width="9.85546875" style="3" bestFit="1" customWidth="1"/>
    <col min="3548" max="3548" width="9.140625" style="3" bestFit="1" customWidth="1"/>
    <col min="3549" max="3549" width="16" style="3" bestFit="1" customWidth="1"/>
    <col min="3550" max="3550" width="9" style="3" bestFit="1" customWidth="1"/>
    <col min="3551" max="3551" width="7.85546875" style="3" bestFit="1" customWidth="1"/>
    <col min="3552" max="3552" width="11.7109375" style="3" bestFit="1" customWidth="1"/>
    <col min="3553" max="3553" width="14.28515625" style="3" customWidth="1"/>
    <col min="3554" max="3554" width="11.7109375" style="3" bestFit="1" customWidth="1"/>
    <col min="3555" max="3555" width="14.140625" style="3" bestFit="1" customWidth="1"/>
    <col min="3556" max="3556" width="16.7109375" style="3" customWidth="1"/>
    <col min="3557" max="3557" width="16.5703125" style="3" customWidth="1"/>
    <col min="3558" max="3559" width="7.85546875" style="3" bestFit="1" customWidth="1"/>
    <col min="3560" max="3560" width="8" style="3" bestFit="1" customWidth="1"/>
    <col min="3561" max="3562" width="7.85546875" style="3" bestFit="1" customWidth="1"/>
    <col min="3563" max="3563" width="9.7109375" style="3" customWidth="1"/>
    <col min="3564" max="3564" width="12.85546875" style="3" customWidth="1"/>
    <col min="3565" max="3801" width="9.140625" style="3"/>
    <col min="3802" max="3802" width="9" style="3" bestFit="1" customWidth="1"/>
    <col min="3803" max="3803" width="9.85546875" style="3" bestFit="1" customWidth="1"/>
    <col min="3804" max="3804" width="9.140625" style="3" bestFit="1" customWidth="1"/>
    <col min="3805" max="3805" width="16" style="3" bestFit="1" customWidth="1"/>
    <col min="3806" max="3806" width="9" style="3" bestFit="1" customWidth="1"/>
    <col min="3807" max="3807" width="7.85546875" style="3" bestFit="1" customWidth="1"/>
    <col min="3808" max="3808" width="11.7109375" style="3" bestFit="1" customWidth="1"/>
    <col min="3809" max="3809" width="14.28515625" style="3" customWidth="1"/>
    <col min="3810" max="3810" width="11.7109375" style="3" bestFit="1" customWidth="1"/>
    <col min="3811" max="3811" width="14.140625" style="3" bestFit="1" customWidth="1"/>
    <col min="3812" max="3812" width="16.7109375" style="3" customWidth="1"/>
    <col min="3813" max="3813" width="16.5703125" style="3" customWidth="1"/>
    <col min="3814" max="3815" width="7.85546875" style="3" bestFit="1" customWidth="1"/>
    <col min="3816" max="3816" width="8" style="3" bestFit="1" customWidth="1"/>
    <col min="3817" max="3818" width="7.85546875" style="3" bestFit="1" customWidth="1"/>
    <col min="3819" max="3819" width="9.7109375" style="3" customWidth="1"/>
    <col min="3820" max="3820" width="12.85546875" style="3" customWidth="1"/>
    <col min="3821" max="4057" width="9.140625" style="3"/>
    <col min="4058" max="4058" width="9" style="3" bestFit="1" customWidth="1"/>
    <col min="4059" max="4059" width="9.85546875" style="3" bestFit="1" customWidth="1"/>
    <col min="4060" max="4060" width="9.140625" style="3" bestFit="1" customWidth="1"/>
    <col min="4061" max="4061" width="16" style="3" bestFit="1" customWidth="1"/>
    <col min="4062" max="4062" width="9" style="3" bestFit="1" customWidth="1"/>
    <col min="4063" max="4063" width="7.85546875" style="3" bestFit="1" customWidth="1"/>
    <col min="4064" max="4064" width="11.7109375" style="3" bestFit="1" customWidth="1"/>
    <col min="4065" max="4065" width="14.28515625" style="3" customWidth="1"/>
    <col min="4066" max="4066" width="11.7109375" style="3" bestFit="1" customWidth="1"/>
    <col min="4067" max="4067" width="14.140625" style="3" bestFit="1" customWidth="1"/>
    <col min="4068" max="4068" width="16.7109375" style="3" customWidth="1"/>
    <col min="4069" max="4069" width="16.5703125" style="3" customWidth="1"/>
    <col min="4070" max="4071" width="7.85546875" style="3" bestFit="1" customWidth="1"/>
    <col min="4072" max="4072" width="8" style="3" bestFit="1" customWidth="1"/>
    <col min="4073" max="4074" width="7.85546875" style="3" bestFit="1" customWidth="1"/>
    <col min="4075" max="4075" width="9.7109375" style="3" customWidth="1"/>
    <col min="4076" max="4076" width="12.85546875" style="3" customWidth="1"/>
    <col min="4077" max="4313" width="9.140625" style="3"/>
    <col min="4314" max="4314" width="9" style="3" bestFit="1" customWidth="1"/>
    <col min="4315" max="4315" width="9.85546875" style="3" bestFit="1" customWidth="1"/>
    <col min="4316" max="4316" width="9.140625" style="3" bestFit="1" customWidth="1"/>
    <col min="4317" max="4317" width="16" style="3" bestFit="1" customWidth="1"/>
    <col min="4318" max="4318" width="9" style="3" bestFit="1" customWidth="1"/>
    <col min="4319" max="4319" width="7.85546875" style="3" bestFit="1" customWidth="1"/>
    <col min="4320" max="4320" width="11.7109375" style="3" bestFit="1" customWidth="1"/>
    <col min="4321" max="4321" width="14.28515625" style="3" customWidth="1"/>
    <col min="4322" max="4322" width="11.7109375" style="3" bestFit="1" customWidth="1"/>
    <col min="4323" max="4323" width="14.140625" style="3" bestFit="1" customWidth="1"/>
    <col min="4324" max="4324" width="16.7109375" style="3" customWidth="1"/>
    <col min="4325" max="4325" width="16.5703125" style="3" customWidth="1"/>
    <col min="4326" max="4327" width="7.85546875" style="3" bestFit="1" customWidth="1"/>
    <col min="4328" max="4328" width="8" style="3" bestFit="1" customWidth="1"/>
    <col min="4329" max="4330" width="7.85546875" style="3" bestFit="1" customWidth="1"/>
    <col min="4331" max="4331" width="9.7109375" style="3" customWidth="1"/>
    <col min="4332" max="4332" width="12.85546875" style="3" customWidth="1"/>
    <col min="4333" max="4569" width="9.140625" style="3"/>
    <col min="4570" max="4570" width="9" style="3" bestFit="1" customWidth="1"/>
    <col min="4571" max="4571" width="9.85546875" style="3" bestFit="1" customWidth="1"/>
    <col min="4572" max="4572" width="9.140625" style="3" bestFit="1" customWidth="1"/>
    <col min="4573" max="4573" width="16" style="3" bestFit="1" customWidth="1"/>
    <col min="4574" max="4574" width="9" style="3" bestFit="1" customWidth="1"/>
    <col min="4575" max="4575" width="7.85546875" style="3" bestFit="1" customWidth="1"/>
    <col min="4576" max="4576" width="11.7109375" style="3" bestFit="1" customWidth="1"/>
    <col min="4577" max="4577" width="14.28515625" style="3" customWidth="1"/>
    <col min="4578" max="4578" width="11.7109375" style="3" bestFit="1" customWidth="1"/>
    <col min="4579" max="4579" width="14.140625" style="3" bestFit="1" customWidth="1"/>
    <col min="4580" max="4580" width="16.7109375" style="3" customWidth="1"/>
    <col min="4581" max="4581" width="16.5703125" style="3" customWidth="1"/>
    <col min="4582" max="4583" width="7.85546875" style="3" bestFit="1" customWidth="1"/>
    <col min="4584" max="4584" width="8" style="3" bestFit="1" customWidth="1"/>
    <col min="4585" max="4586" width="7.85546875" style="3" bestFit="1" customWidth="1"/>
    <col min="4587" max="4587" width="9.7109375" style="3" customWidth="1"/>
    <col min="4588" max="4588" width="12.85546875" style="3" customWidth="1"/>
    <col min="4589" max="4825" width="9.140625" style="3"/>
    <col min="4826" max="4826" width="9" style="3" bestFit="1" customWidth="1"/>
    <col min="4827" max="4827" width="9.85546875" style="3" bestFit="1" customWidth="1"/>
    <col min="4828" max="4828" width="9.140625" style="3" bestFit="1" customWidth="1"/>
    <col min="4829" max="4829" width="16" style="3" bestFit="1" customWidth="1"/>
    <col min="4830" max="4830" width="9" style="3" bestFit="1" customWidth="1"/>
    <col min="4831" max="4831" width="7.85546875" style="3" bestFit="1" customWidth="1"/>
    <col min="4832" max="4832" width="11.7109375" style="3" bestFit="1" customWidth="1"/>
    <col min="4833" max="4833" width="14.28515625" style="3" customWidth="1"/>
    <col min="4834" max="4834" width="11.7109375" style="3" bestFit="1" customWidth="1"/>
    <col min="4835" max="4835" width="14.140625" style="3" bestFit="1" customWidth="1"/>
    <col min="4836" max="4836" width="16.7109375" style="3" customWidth="1"/>
    <col min="4837" max="4837" width="16.5703125" style="3" customWidth="1"/>
    <col min="4838" max="4839" width="7.85546875" style="3" bestFit="1" customWidth="1"/>
    <col min="4840" max="4840" width="8" style="3" bestFit="1" customWidth="1"/>
    <col min="4841" max="4842" width="7.85546875" style="3" bestFit="1" customWidth="1"/>
    <col min="4843" max="4843" width="9.7109375" style="3" customWidth="1"/>
    <col min="4844" max="4844" width="12.85546875" style="3" customWidth="1"/>
    <col min="4845" max="5081" width="9.140625" style="3"/>
    <col min="5082" max="5082" width="9" style="3" bestFit="1" customWidth="1"/>
    <col min="5083" max="5083" width="9.85546875" style="3" bestFit="1" customWidth="1"/>
    <col min="5084" max="5084" width="9.140625" style="3" bestFit="1" customWidth="1"/>
    <col min="5085" max="5085" width="16" style="3" bestFit="1" customWidth="1"/>
    <col min="5086" max="5086" width="9" style="3" bestFit="1" customWidth="1"/>
    <col min="5087" max="5087" width="7.85546875" style="3" bestFit="1" customWidth="1"/>
    <col min="5088" max="5088" width="11.7109375" style="3" bestFit="1" customWidth="1"/>
    <col min="5089" max="5089" width="14.28515625" style="3" customWidth="1"/>
    <col min="5090" max="5090" width="11.7109375" style="3" bestFit="1" customWidth="1"/>
    <col min="5091" max="5091" width="14.140625" style="3" bestFit="1" customWidth="1"/>
    <col min="5092" max="5092" width="16.7109375" style="3" customWidth="1"/>
    <col min="5093" max="5093" width="16.5703125" style="3" customWidth="1"/>
    <col min="5094" max="5095" width="7.85546875" style="3" bestFit="1" customWidth="1"/>
    <col min="5096" max="5096" width="8" style="3" bestFit="1" customWidth="1"/>
    <col min="5097" max="5098" width="7.85546875" style="3" bestFit="1" customWidth="1"/>
    <col min="5099" max="5099" width="9.7109375" style="3" customWidth="1"/>
    <col min="5100" max="5100" width="12.85546875" style="3" customWidth="1"/>
    <col min="5101" max="5337" width="9.140625" style="3"/>
    <col min="5338" max="5338" width="9" style="3" bestFit="1" customWidth="1"/>
    <col min="5339" max="5339" width="9.85546875" style="3" bestFit="1" customWidth="1"/>
    <col min="5340" max="5340" width="9.140625" style="3" bestFit="1" customWidth="1"/>
    <col min="5341" max="5341" width="16" style="3" bestFit="1" customWidth="1"/>
    <col min="5342" max="5342" width="9" style="3" bestFit="1" customWidth="1"/>
    <col min="5343" max="5343" width="7.85546875" style="3" bestFit="1" customWidth="1"/>
    <col min="5344" max="5344" width="11.7109375" style="3" bestFit="1" customWidth="1"/>
    <col min="5345" max="5345" width="14.28515625" style="3" customWidth="1"/>
    <col min="5346" max="5346" width="11.7109375" style="3" bestFit="1" customWidth="1"/>
    <col min="5347" max="5347" width="14.140625" style="3" bestFit="1" customWidth="1"/>
    <col min="5348" max="5348" width="16.7109375" style="3" customWidth="1"/>
    <col min="5349" max="5349" width="16.5703125" style="3" customWidth="1"/>
    <col min="5350" max="5351" width="7.85546875" style="3" bestFit="1" customWidth="1"/>
    <col min="5352" max="5352" width="8" style="3" bestFit="1" customWidth="1"/>
    <col min="5353" max="5354" width="7.85546875" style="3" bestFit="1" customWidth="1"/>
    <col min="5355" max="5355" width="9.7109375" style="3" customWidth="1"/>
    <col min="5356" max="5356" width="12.85546875" style="3" customWidth="1"/>
    <col min="5357" max="5593" width="9.140625" style="3"/>
    <col min="5594" max="5594" width="9" style="3" bestFit="1" customWidth="1"/>
    <col min="5595" max="5595" width="9.85546875" style="3" bestFit="1" customWidth="1"/>
    <col min="5596" max="5596" width="9.140625" style="3" bestFit="1" customWidth="1"/>
    <col min="5597" max="5597" width="16" style="3" bestFit="1" customWidth="1"/>
    <col min="5598" max="5598" width="9" style="3" bestFit="1" customWidth="1"/>
    <col min="5599" max="5599" width="7.85546875" style="3" bestFit="1" customWidth="1"/>
    <col min="5600" max="5600" width="11.7109375" style="3" bestFit="1" customWidth="1"/>
    <col min="5601" max="5601" width="14.28515625" style="3" customWidth="1"/>
    <col min="5602" max="5602" width="11.7109375" style="3" bestFit="1" customWidth="1"/>
    <col min="5603" max="5603" width="14.140625" style="3" bestFit="1" customWidth="1"/>
    <col min="5604" max="5604" width="16.7109375" style="3" customWidth="1"/>
    <col min="5605" max="5605" width="16.5703125" style="3" customWidth="1"/>
    <col min="5606" max="5607" width="7.85546875" style="3" bestFit="1" customWidth="1"/>
    <col min="5608" max="5608" width="8" style="3" bestFit="1" customWidth="1"/>
    <col min="5609" max="5610" width="7.85546875" style="3" bestFit="1" customWidth="1"/>
    <col min="5611" max="5611" width="9.7109375" style="3" customWidth="1"/>
    <col min="5612" max="5612" width="12.85546875" style="3" customWidth="1"/>
    <col min="5613" max="5849" width="9.140625" style="3"/>
    <col min="5850" max="5850" width="9" style="3" bestFit="1" customWidth="1"/>
    <col min="5851" max="5851" width="9.85546875" style="3" bestFit="1" customWidth="1"/>
    <col min="5852" max="5852" width="9.140625" style="3" bestFit="1" customWidth="1"/>
    <col min="5853" max="5853" width="16" style="3" bestFit="1" customWidth="1"/>
    <col min="5854" max="5854" width="9" style="3" bestFit="1" customWidth="1"/>
    <col min="5855" max="5855" width="7.85546875" style="3" bestFit="1" customWidth="1"/>
    <col min="5856" max="5856" width="11.7109375" style="3" bestFit="1" customWidth="1"/>
    <col min="5857" max="5857" width="14.28515625" style="3" customWidth="1"/>
    <col min="5858" max="5858" width="11.7109375" style="3" bestFit="1" customWidth="1"/>
    <col min="5859" max="5859" width="14.140625" style="3" bestFit="1" customWidth="1"/>
    <col min="5860" max="5860" width="16.7109375" style="3" customWidth="1"/>
    <col min="5861" max="5861" width="16.5703125" style="3" customWidth="1"/>
    <col min="5862" max="5863" width="7.85546875" style="3" bestFit="1" customWidth="1"/>
    <col min="5864" max="5864" width="8" style="3" bestFit="1" customWidth="1"/>
    <col min="5865" max="5866" width="7.85546875" style="3" bestFit="1" customWidth="1"/>
    <col min="5867" max="5867" width="9.7109375" style="3" customWidth="1"/>
    <col min="5868" max="5868" width="12.85546875" style="3" customWidth="1"/>
    <col min="5869" max="6105" width="9.140625" style="3"/>
    <col min="6106" max="6106" width="9" style="3" bestFit="1" customWidth="1"/>
    <col min="6107" max="6107" width="9.85546875" style="3" bestFit="1" customWidth="1"/>
    <col min="6108" max="6108" width="9.140625" style="3" bestFit="1" customWidth="1"/>
    <col min="6109" max="6109" width="16" style="3" bestFit="1" customWidth="1"/>
    <col min="6110" max="6110" width="9" style="3" bestFit="1" customWidth="1"/>
    <col min="6111" max="6111" width="7.85546875" style="3" bestFit="1" customWidth="1"/>
    <col min="6112" max="6112" width="11.7109375" style="3" bestFit="1" customWidth="1"/>
    <col min="6113" max="6113" width="14.28515625" style="3" customWidth="1"/>
    <col min="6114" max="6114" width="11.7109375" style="3" bestFit="1" customWidth="1"/>
    <col min="6115" max="6115" width="14.140625" style="3" bestFit="1" customWidth="1"/>
    <col min="6116" max="6116" width="16.7109375" style="3" customWidth="1"/>
    <col min="6117" max="6117" width="16.5703125" style="3" customWidth="1"/>
    <col min="6118" max="6119" width="7.85546875" style="3" bestFit="1" customWidth="1"/>
    <col min="6120" max="6120" width="8" style="3" bestFit="1" customWidth="1"/>
    <col min="6121" max="6122" width="7.85546875" style="3" bestFit="1" customWidth="1"/>
    <col min="6123" max="6123" width="9.7109375" style="3" customWidth="1"/>
    <col min="6124" max="6124" width="12.85546875" style="3" customWidth="1"/>
    <col min="6125" max="6361" width="9.140625" style="3"/>
    <col min="6362" max="6362" width="9" style="3" bestFit="1" customWidth="1"/>
    <col min="6363" max="6363" width="9.85546875" style="3" bestFit="1" customWidth="1"/>
    <col min="6364" max="6364" width="9.140625" style="3" bestFit="1" customWidth="1"/>
    <col min="6365" max="6365" width="16" style="3" bestFit="1" customWidth="1"/>
    <col min="6366" max="6366" width="9" style="3" bestFit="1" customWidth="1"/>
    <col min="6367" max="6367" width="7.85546875" style="3" bestFit="1" customWidth="1"/>
    <col min="6368" max="6368" width="11.7109375" style="3" bestFit="1" customWidth="1"/>
    <col min="6369" max="6369" width="14.28515625" style="3" customWidth="1"/>
    <col min="6370" max="6370" width="11.7109375" style="3" bestFit="1" customWidth="1"/>
    <col min="6371" max="6371" width="14.140625" style="3" bestFit="1" customWidth="1"/>
    <col min="6372" max="6372" width="16.7109375" style="3" customWidth="1"/>
    <col min="6373" max="6373" width="16.5703125" style="3" customWidth="1"/>
    <col min="6374" max="6375" width="7.85546875" style="3" bestFit="1" customWidth="1"/>
    <col min="6376" max="6376" width="8" style="3" bestFit="1" customWidth="1"/>
    <col min="6377" max="6378" width="7.85546875" style="3" bestFit="1" customWidth="1"/>
    <col min="6379" max="6379" width="9.7109375" style="3" customWidth="1"/>
    <col min="6380" max="6380" width="12.85546875" style="3" customWidth="1"/>
    <col min="6381" max="6617" width="9.140625" style="3"/>
    <col min="6618" max="6618" width="9" style="3" bestFit="1" customWidth="1"/>
    <col min="6619" max="6619" width="9.85546875" style="3" bestFit="1" customWidth="1"/>
    <col min="6620" max="6620" width="9.140625" style="3" bestFit="1" customWidth="1"/>
    <col min="6621" max="6621" width="16" style="3" bestFit="1" customWidth="1"/>
    <col min="6622" max="6622" width="9" style="3" bestFit="1" customWidth="1"/>
    <col min="6623" max="6623" width="7.85546875" style="3" bestFit="1" customWidth="1"/>
    <col min="6624" max="6624" width="11.7109375" style="3" bestFit="1" customWidth="1"/>
    <col min="6625" max="6625" width="14.28515625" style="3" customWidth="1"/>
    <col min="6626" max="6626" width="11.7109375" style="3" bestFit="1" customWidth="1"/>
    <col min="6627" max="6627" width="14.140625" style="3" bestFit="1" customWidth="1"/>
    <col min="6628" max="6628" width="16.7109375" style="3" customWidth="1"/>
    <col min="6629" max="6629" width="16.5703125" style="3" customWidth="1"/>
    <col min="6630" max="6631" width="7.85546875" style="3" bestFit="1" customWidth="1"/>
    <col min="6632" max="6632" width="8" style="3" bestFit="1" customWidth="1"/>
    <col min="6633" max="6634" width="7.85546875" style="3" bestFit="1" customWidth="1"/>
    <col min="6635" max="6635" width="9.7109375" style="3" customWidth="1"/>
    <col min="6636" max="6636" width="12.85546875" style="3" customWidth="1"/>
    <col min="6637" max="6873" width="9.140625" style="3"/>
    <col min="6874" max="6874" width="9" style="3" bestFit="1" customWidth="1"/>
    <col min="6875" max="6875" width="9.85546875" style="3" bestFit="1" customWidth="1"/>
    <col min="6876" max="6876" width="9.140625" style="3" bestFit="1" customWidth="1"/>
    <col min="6877" max="6877" width="16" style="3" bestFit="1" customWidth="1"/>
    <col min="6878" max="6878" width="9" style="3" bestFit="1" customWidth="1"/>
    <col min="6879" max="6879" width="7.85546875" style="3" bestFit="1" customWidth="1"/>
    <col min="6880" max="6880" width="11.7109375" style="3" bestFit="1" customWidth="1"/>
    <col min="6881" max="6881" width="14.28515625" style="3" customWidth="1"/>
    <col min="6882" max="6882" width="11.7109375" style="3" bestFit="1" customWidth="1"/>
    <col min="6883" max="6883" width="14.140625" style="3" bestFit="1" customWidth="1"/>
    <col min="6884" max="6884" width="16.7109375" style="3" customWidth="1"/>
    <col min="6885" max="6885" width="16.5703125" style="3" customWidth="1"/>
    <col min="6886" max="6887" width="7.85546875" style="3" bestFit="1" customWidth="1"/>
    <col min="6888" max="6888" width="8" style="3" bestFit="1" customWidth="1"/>
    <col min="6889" max="6890" width="7.85546875" style="3" bestFit="1" customWidth="1"/>
    <col min="6891" max="6891" width="9.7109375" style="3" customWidth="1"/>
    <col min="6892" max="6892" width="12.85546875" style="3" customWidth="1"/>
    <col min="6893" max="7129" width="9.140625" style="3"/>
    <col min="7130" max="7130" width="9" style="3" bestFit="1" customWidth="1"/>
    <col min="7131" max="7131" width="9.85546875" style="3" bestFit="1" customWidth="1"/>
    <col min="7132" max="7132" width="9.140625" style="3" bestFit="1" customWidth="1"/>
    <col min="7133" max="7133" width="16" style="3" bestFit="1" customWidth="1"/>
    <col min="7134" max="7134" width="9" style="3" bestFit="1" customWidth="1"/>
    <col min="7135" max="7135" width="7.85546875" style="3" bestFit="1" customWidth="1"/>
    <col min="7136" max="7136" width="11.7109375" style="3" bestFit="1" customWidth="1"/>
    <col min="7137" max="7137" width="14.28515625" style="3" customWidth="1"/>
    <col min="7138" max="7138" width="11.7109375" style="3" bestFit="1" customWidth="1"/>
    <col min="7139" max="7139" width="14.140625" style="3" bestFit="1" customWidth="1"/>
    <col min="7140" max="7140" width="16.7109375" style="3" customWidth="1"/>
    <col min="7141" max="7141" width="16.5703125" style="3" customWidth="1"/>
    <col min="7142" max="7143" width="7.85546875" style="3" bestFit="1" customWidth="1"/>
    <col min="7144" max="7144" width="8" style="3" bestFit="1" customWidth="1"/>
    <col min="7145" max="7146" width="7.85546875" style="3" bestFit="1" customWidth="1"/>
    <col min="7147" max="7147" width="9.7109375" style="3" customWidth="1"/>
    <col min="7148" max="7148" width="12.85546875" style="3" customWidth="1"/>
    <col min="7149" max="7385" width="9.140625" style="3"/>
    <col min="7386" max="7386" width="9" style="3" bestFit="1" customWidth="1"/>
    <col min="7387" max="7387" width="9.85546875" style="3" bestFit="1" customWidth="1"/>
    <col min="7388" max="7388" width="9.140625" style="3" bestFit="1" customWidth="1"/>
    <col min="7389" max="7389" width="16" style="3" bestFit="1" customWidth="1"/>
    <col min="7390" max="7390" width="9" style="3" bestFit="1" customWidth="1"/>
    <col min="7391" max="7391" width="7.85546875" style="3" bestFit="1" customWidth="1"/>
    <col min="7392" max="7392" width="11.7109375" style="3" bestFit="1" customWidth="1"/>
    <col min="7393" max="7393" width="14.28515625" style="3" customWidth="1"/>
    <col min="7394" max="7394" width="11.7109375" style="3" bestFit="1" customWidth="1"/>
    <col min="7395" max="7395" width="14.140625" style="3" bestFit="1" customWidth="1"/>
    <col min="7396" max="7396" width="16.7109375" style="3" customWidth="1"/>
    <col min="7397" max="7397" width="16.5703125" style="3" customWidth="1"/>
    <col min="7398" max="7399" width="7.85546875" style="3" bestFit="1" customWidth="1"/>
    <col min="7400" max="7400" width="8" style="3" bestFit="1" customWidth="1"/>
    <col min="7401" max="7402" width="7.85546875" style="3" bestFit="1" customWidth="1"/>
    <col min="7403" max="7403" width="9.7109375" style="3" customWidth="1"/>
    <col min="7404" max="7404" width="12.85546875" style="3" customWidth="1"/>
    <col min="7405" max="7641" width="9.140625" style="3"/>
    <col min="7642" max="7642" width="9" style="3" bestFit="1" customWidth="1"/>
    <col min="7643" max="7643" width="9.85546875" style="3" bestFit="1" customWidth="1"/>
    <col min="7644" max="7644" width="9.140625" style="3" bestFit="1" customWidth="1"/>
    <col min="7645" max="7645" width="16" style="3" bestFit="1" customWidth="1"/>
    <col min="7646" max="7646" width="9" style="3" bestFit="1" customWidth="1"/>
    <col min="7647" max="7647" width="7.85546875" style="3" bestFit="1" customWidth="1"/>
    <col min="7648" max="7648" width="11.7109375" style="3" bestFit="1" customWidth="1"/>
    <col min="7649" max="7649" width="14.28515625" style="3" customWidth="1"/>
    <col min="7650" max="7650" width="11.7109375" style="3" bestFit="1" customWidth="1"/>
    <col min="7651" max="7651" width="14.140625" style="3" bestFit="1" customWidth="1"/>
    <col min="7652" max="7652" width="16.7109375" style="3" customWidth="1"/>
    <col min="7653" max="7653" width="16.5703125" style="3" customWidth="1"/>
    <col min="7654" max="7655" width="7.85546875" style="3" bestFit="1" customWidth="1"/>
    <col min="7656" max="7656" width="8" style="3" bestFit="1" customWidth="1"/>
    <col min="7657" max="7658" width="7.85546875" style="3" bestFit="1" customWidth="1"/>
    <col min="7659" max="7659" width="9.7109375" style="3" customWidth="1"/>
    <col min="7660" max="7660" width="12.85546875" style="3" customWidth="1"/>
    <col min="7661" max="7897" width="9.140625" style="3"/>
    <col min="7898" max="7898" width="9" style="3" bestFit="1" customWidth="1"/>
    <col min="7899" max="7899" width="9.85546875" style="3" bestFit="1" customWidth="1"/>
    <col min="7900" max="7900" width="9.140625" style="3" bestFit="1" customWidth="1"/>
    <col min="7901" max="7901" width="16" style="3" bestFit="1" customWidth="1"/>
    <col min="7902" max="7902" width="9" style="3" bestFit="1" customWidth="1"/>
    <col min="7903" max="7903" width="7.85546875" style="3" bestFit="1" customWidth="1"/>
    <col min="7904" max="7904" width="11.7109375" style="3" bestFit="1" customWidth="1"/>
    <col min="7905" max="7905" width="14.28515625" style="3" customWidth="1"/>
    <col min="7906" max="7906" width="11.7109375" style="3" bestFit="1" customWidth="1"/>
    <col min="7907" max="7907" width="14.140625" style="3" bestFit="1" customWidth="1"/>
    <col min="7908" max="7908" width="16.7109375" style="3" customWidth="1"/>
    <col min="7909" max="7909" width="16.5703125" style="3" customWidth="1"/>
    <col min="7910" max="7911" width="7.85546875" style="3" bestFit="1" customWidth="1"/>
    <col min="7912" max="7912" width="8" style="3" bestFit="1" customWidth="1"/>
    <col min="7913" max="7914" width="7.85546875" style="3" bestFit="1" customWidth="1"/>
    <col min="7915" max="7915" width="9.7109375" style="3" customWidth="1"/>
    <col min="7916" max="7916" width="12.85546875" style="3" customWidth="1"/>
    <col min="7917" max="8153" width="9.140625" style="3"/>
    <col min="8154" max="8154" width="9" style="3" bestFit="1" customWidth="1"/>
    <col min="8155" max="8155" width="9.85546875" style="3" bestFit="1" customWidth="1"/>
    <col min="8156" max="8156" width="9.140625" style="3" bestFit="1" customWidth="1"/>
    <col min="8157" max="8157" width="16" style="3" bestFit="1" customWidth="1"/>
    <col min="8158" max="8158" width="9" style="3" bestFit="1" customWidth="1"/>
    <col min="8159" max="8159" width="7.85546875" style="3" bestFit="1" customWidth="1"/>
    <col min="8160" max="8160" width="11.7109375" style="3" bestFit="1" customWidth="1"/>
    <col min="8161" max="8161" width="14.28515625" style="3" customWidth="1"/>
    <col min="8162" max="8162" width="11.7109375" style="3" bestFit="1" customWidth="1"/>
    <col min="8163" max="8163" width="14.140625" style="3" bestFit="1" customWidth="1"/>
    <col min="8164" max="8164" width="16.7109375" style="3" customWidth="1"/>
    <col min="8165" max="8165" width="16.5703125" style="3" customWidth="1"/>
    <col min="8166" max="8167" width="7.85546875" style="3" bestFit="1" customWidth="1"/>
    <col min="8168" max="8168" width="8" style="3" bestFit="1" customWidth="1"/>
    <col min="8169" max="8170" width="7.85546875" style="3" bestFit="1" customWidth="1"/>
    <col min="8171" max="8171" width="9.7109375" style="3" customWidth="1"/>
    <col min="8172" max="8172" width="12.85546875" style="3" customWidth="1"/>
    <col min="8173" max="8409" width="9.140625" style="3"/>
    <col min="8410" max="8410" width="9" style="3" bestFit="1" customWidth="1"/>
    <col min="8411" max="8411" width="9.85546875" style="3" bestFit="1" customWidth="1"/>
    <col min="8412" max="8412" width="9.140625" style="3" bestFit="1" customWidth="1"/>
    <col min="8413" max="8413" width="16" style="3" bestFit="1" customWidth="1"/>
    <col min="8414" max="8414" width="9" style="3" bestFit="1" customWidth="1"/>
    <col min="8415" max="8415" width="7.85546875" style="3" bestFit="1" customWidth="1"/>
    <col min="8416" max="8416" width="11.7109375" style="3" bestFit="1" customWidth="1"/>
    <col min="8417" max="8417" width="14.28515625" style="3" customWidth="1"/>
    <col min="8418" max="8418" width="11.7109375" style="3" bestFit="1" customWidth="1"/>
    <col min="8419" max="8419" width="14.140625" style="3" bestFit="1" customWidth="1"/>
    <col min="8420" max="8420" width="16.7109375" style="3" customWidth="1"/>
    <col min="8421" max="8421" width="16.5703125" style="3" customWidth="1"/>
    <col min="8422" max="8423" width="7.85546875" style="3" bestFit="1" customWidth="1"/>
    <col min="8424" max="8424" width="8" style="3" bestFit="1" customWidth="1"/>
    <col min="8425" max="8426" width="7.85546875" style="3" bestFit="1" customWidth="1"/>
    <col min="8427" max="8427" width="9.7109375" style="3" customWidth="1"/>
    <col min="8428" max="8428" width="12.85546875" style="3" customWidth="1"/>
    <col min="8429" max="8665" width="9.140625" style="3"/>
    <col min="8666" max="8666" width="9" style="3" bestFit="1" customWidth="1"/>
    <col min="8667" max="8667" width="9.85546875" style="3" bestFit="1" customWidth="1"/>
    <col min="8668" max="8668" width="9.140625" style="3" bestFit="1" customWidth="1"/>
    <col min="8669" max="8669" width="16" style="3" bestFit="1" customWidth="1"/>
    <col min="8670" max="8670" width="9" style="3" bestFit="1" customWidth="1"/>
    <col min="8671" max="8671" width="7.85546875" style="3" bestFit="1" customWidth="1"/>
    <col min="8672" max="8672" width="11.7109375" style="3" bestFit="1" customWidth="1"/>
    <col min="8673" max="8673" width="14.28515625" style="3" customWidth="1"/>
    <col min="8674" max="8674" width="11.7109375" style="3" bestFit="1" customWidth="1"/>
    <col min="8675" max="8675" width="14.140625" style="3" bestFit="1" customWidth="1"/>
    <col min="8676" max="8676" width="16.7109375" style="3" customWidth="1"/>
    <col min="8677" max="8677" width="16.5703125" style="3" customWidth="1"/>
    <col min="8678" max="8679" width="7.85546875" style="3" bestFit="1" customWidth="1"/>
    <col min="8680" max="8680" width="8" style="3" bestFit="1" customWidth="1"/>
    <col min="8681" max="8682" width="7.85546875" style="3" bestFit="1" customWidth="1"/>
    <col min="8683" max="8683" width="9.7109375" style="3" customWidth="1"/>
    <col min="8684" max="8684" width="12.85546875" style="3" customWidth="1"/>
    <col min="8685" max="8921" width="9.140625" style="3"/>
    <col min="8922" max="8922" width="9" style="3" bestFit="1" customWidth="1"/>
    <col min="8923" max="8923" width="9.85546875" style="3" bestFit="1" customWidth="1"/>
    <col min="8924" max="8924" width="9.140625" style="3" bestFit="1" customWidth="1"/>
    <col min="8925" max="8925" width="16" style="3" bestFit="1" customWidth="1"/>
    <col min="8926" max="8926" width="9" style="3" bestFit="1" customWidth="1"/>
    <col min="8927" max="8927" width="7.85546875" style="3" bestFit="1" customWidth="1"/>
    <col min="8928" max="8928" width="11.7109375" style="3" bestFit="1" customWidth="1"/>
    <col min="8929" max="8929" width="14.28515625" style="3" customWidth="1"/>
    <col min="8930" max="8930" width="11.7109375" style="3" bestFit="1" customWidth="1"/>
    <col min="8931" max="8931" width="14.140625" style="3" bestFit="1" customWidth="1"/>
    <col min="8932" max="8932" width="16.7109375" style="3" customWidth="1"/>
    <col min="8933" max="8933" width="16.5703125" style="3" customWidth="1"/>
    <col min="8934" max="8935" width="7.85546875" style="3" bestFit="1" customWidth="1"/>
    <col min="8936" max="8936" width="8" style="3" bestFit="1" customWidth="1"/>
    <col min="8937" max="8938" width="7.85546875" style="3" bestFit="1" customWidth="1"/>
    <col min="8939" max="8939" width="9.7109375" style="3" customWidth="1"/>
    <col min="8940" max="8940" width="12.85546875" style="3" customWidth="1"/>
    <col min="8941" max="9177" width="9.140625" style="3"/>
    <col min="9178" max="9178" width="9" style="3" bestFit="1" customWidth="1"/>
    <col min="9179" max="9179" width="9.85546875" style="3" bestFit="1" customWidth="1"/>
    <col min="9180" max="9180" width="9.140625" style="3" bestFit="1" customWidth="1"/>
    <col min="9181" max="9181" width="16" style="3" bestFit="1" customWidth="1"/>
    <col min="9182" max="9182" width="9" style="3" bestFit="1" customWidth="1"/>
    <col min="9183" max="9183" width="7.85546875" style="3" bestFit="1" customWidth="1"/>
    <col min="9184" max="9184" width="11.7109375" style="3" bestFit="1" customWidth="1"/>
    <col min="9185" max="9185" width="14.28515625" style="3" customWidth="1"/>
    <col min="9186" max="9186" width="11.7109375" style="3" bestFit="1" customWidth="1"/>
    <col min="9187" max="9187" width="14.140625" style="3" bestFit="1" customWidth="1"/>
    <col min="9188" max="9188" width="16.7109375" style="3" customWidth="1"/>
    <col min="9189" max="9189" width="16.5703125" style="3" customWidth="1"/>
    <col min="9190" max="9191" width="7.85546875" style="3" bestFit="1" customWidth="1"/>
    <col min="9192" max="9192" width="8" style="3" bestFit="1" customWidth="1"/>
    <col min="9193" max="9194" width="7.85546875" style="3" bestFit="1" customWidth="1"/>
    <col min="9195" max="9195" width="9.7109375" style="3" customWidth="1"/>
    <col min="9196" max="9196" width="12.85546875" style="3" customWidth="1"/>
    <col min="9197" max="9433" width="9.140625" style="3"/>
    <col min="9434" max="9434" width="9" style="3" bestFit="1" customWidth="1"/>
    <col min="9435" max="9435" width="9.85546875" style="3" bestFit="1" customWidth="1"/>
    <col min="9436" max="9436" width="9.140625" style="3" bestFit="1" customWidth="1"/>
    <col min="9437" max="9437" width="16" style="3" bestFit="1" customWidth="1"/>
    <col min="9438" max="9438" width="9" style="3" bestFit="1" customWidth="1"/>
    <col min="9439" max="9439" width="7.85546875" style="3" bestFit="1" customWidth="1"/>
    <col min="9440" max="9440" width="11.7109375" style="3" bestFit="1" customWidth="1"/>
    <col min="9441" max="9441" width="14.28515625" style="3" customWidth="1"/>
    <col min="9442" max="9442" width="11.7109375" style="3" bestFit="1" customWidth="1"/>
    <col min="9443" max="9443" width="14.140625" style="3" bestFit="1" customWidth="1"/>
    <col min="9444" max="9444" width="16.7109375" style="3" customWidth="1"/>
    <col min="9445" max="9445" width="16.5703125" style="3" customWidth="1"/>
    <col min="9446" max="9447" width="7.85546875" style="3" bestFit="1" customWidth="1"/>
    <col min="9448" max="9448" width="8" style="3" bestFit="1" customWidth="1"/>
    <col min="9449" max="9450" width="7.85546875" style="3" bestFit="1" customWidth="1"/>
    <col min="9451" max="9451" width="9.7109375" style="3" customWidth="1"/>
    <col min="9452" max="9452" width="12.85546875" style="3" customWidth="1"/>
    <col min="9453" max="9689" width="9.140625" style="3"/>
    <col min="9690" max="9690" width="9" style="3" bestFit="1" customWidth="1"/>
    <col min="9691" max="9691" width="9.85546875" style="3" bestFit="1" customWidth="1"/>
    <col min="9692" max="9692" width="9.140625" style="3" bestFit="1" customWidth="1"/>
    <col min="9693" max="9693" width="16" style="3" bestFit="1" customWidth="1"/>
    <col min="9694" max="9694" width="9" style="3" bestFit="1" customWidth="1"/>
    <col min="9695" max="9695" width="7.85546875" style="3" bestFit="1" customWidth="1"/>
    <col min="9696" max="9696" width="11.7109375" style="3" bestFit="1" customWidth="1"/>
    <col min="9697" max="9697" width="14.28515625" style="3" customWidth="1"/>
    <col min="9698" max="9698" width="11.7109375" style="3" bestFit="1" customWidth="1"/>
    <col min="9699" max="9699" width="14.140625" style="3" bestFit="1" customWidth="1"/>
    <col min="9700" max="9700" width="16.7109375" style="3" customWidth="1"/>
    <col min="9701" max="9701" width="16.5703125" style="3" customWidth="1"/>
    <col min="9702" max="9703" width="7.85546875" style="3" bestFit="1" customWidth="1"/>
    <col min="9704" max="9704" width="8" style="3" bestFit="1" customWidth="1"/>
    <col min="9705" max="9706" width="7.85546875" style="3" bestFit="1" customWidth="1"/>
    <col min="9707" max="9707" width="9.7109375" style="3" customWidth="1"/>
    <col min="9708" max="9708" width="12.85546875" style="3" customWidth="1"/>
    <col min="9709" max="9945" width="9.140625" style="3"/>
    <col min="9946" max="9946" width="9" style="3" bestFit="1" customWidth="1"/>
    <col min="9947" max="9947" width="9.85546875" style="3" bestFit="1" customWidth="1"/>
    <col min="9948" max="9948" width="9.140625" style="3" bestFit="1" customWidth="1"/>
    <col min="9949" max="9949" width="16" style="3" bestFit="1" customWidth="1"/>
    <col min="9950" max="9950" width="9" style="3" bestFit="1" customWidth="1"/>
    <col min="9951" max="9951" width="7.85546875" style="3" bestFit="1" customWidth="1"/>
    <col min="9952" max="9952" width="11.7109375" style="3" bestFit="1" customWidth="1"/>
    <col min="9953" max="9953" width="14.28515625" style="3" customWidth="1"/>
    <col min="9954" max="9954" width="11.7109375" style="3" bestFit="1" customWidth="1"/>
    <col min="9955" max="9955" width="14.140625" style="3" bestFit="1" customWidth="1"/>
    <col min="9956" max="9956" width="16.7109375" style="3" customWidth="1"/>
    <col min="9957" max="9957" width="16.5703125" style="3" customWidth="1"/>
    <col min="9958" max="9959" width="7.85546875" style="3" bestFit="1" customWidth="1"/>
    <col min="9960" max="9960" width="8" style="3" bestFit="1" customWidth="1"/>
    <col min="9961" max="9962" width="7.85546875" style="3" bestFit="1" customWidth="1"/>
    <col min="9963" max="9963" width="9.7109375" style="3" customWidth="1"/>
    <col min="9964" max="9964" width="12.85546875" style="3" customWidth="1"/>
    <col min="9965" max="10201" width="9.140625" style="3"/>
    <col min="10202" max="10202" width="9" style="3" bestFit="1" customWidth="1"/>
    <col min="10203" max="10203" width="9.85546875" style="3" bestFit="1" customWidth="1"/>
    <col min="10204" max="10204" width="9.140625" style="3" bestFit="1" customWidth="1"/>
    <col min="10205" max="10205" width="16" style="3" bestFit="1" customWidth="1"/>
    <col min="10206" max="10206" width="9" style="3" bestFit="1" customWidth="1"/>
    <col min="10207" max="10207" width="7.85546875" style="3" bestFit="1" customWidth="1"/>
    <col min="10208" max="10208" width="11.7109375" style="3" bestFit="1" customWidth="1"/>
    <col min="10209" max="10209" width="14.28515625" style="3" customWidth="1"/>
    <col min="10210" max="10210" width="11.7109375" style="3" bestFit="1" customWidth="1"/>
    <col min="10211" max="10211" width="14.140625" style="3" bestFit="1" customWidth="1"/>
    <col min="10212" max="10212" width="16.7109375" style="3" customWidth="1"/>
    <col min="10213" max="10213" width="16.5703125" style="3" customWidth="1"/>
    <col min="10214" max="10215" width="7.85546875" style="3" bestFit="1" customWidth="1"/>
    <col min="10216" max="10216" width="8" style="3" bestFit="1" customWidth="1"/>
    <col min="10217" max="10218" width="7.85546875" style="3" bestFit="1" customWidth="1"/>
    <col min="10219" max="10219" width="9.7109375" style="3" customWidth="1"/>
    <col min="10220" max="10220" width="12.85546875" style="3" customWidth="1"/>
    <col min="10221" max="10457" width="9.140625" style="3"/>
    <col min="10458" max="10458" width="9" style="3" bestFit="1" customWidth="1"/>
    <col min="10459" max="10459" width="9.85546875" style="3" bestFit="1" customWidth="1"/>
    <col min="10460" max="10460" width="9.140625" style="3" bestFit="1" customWidth="1"/>
    <col min="10461" max="10461" width="16" style="3" bestFit="1" customWidth="1"/>
    <col min="10462" max="10462" width="9" style="3" bestFit="1" customWidth="1"/>
    <col min="10463" max="10463" width="7.85546875" style="3" bestFit="1" customWidth="1"/>
    <col min="10464" max="10464" width="11.7109375" style="3" bestFit="1" customWidth="1"/>
    <col min="10465" max="10465" width="14.28515625" style="3" customWidth="1"/>
    <col min="10466" max="10466" width="11.7109375" style="3" bestFit="1" customWidth="1"/>
    <col min="10467" max="10467" width="14.140625" style="3" bestFit="1" customWidth="1"/>
    <col min="10468" max="10468" width="16.7109375" style="3" customWidth="1"/>
    <col min="10469" max="10469" width="16.5703125" style="3" customWidth="1"/>
    <col min="10470" max="10471" width="7.85546875" style="3" bestFit="1" customWidth="1"/>
    <col min="10472" max="10472" width="8" style="3" bestFit="1" customWidth="1"/>
    <col min="10473" max="10474" width="7.85546875" style="3" bestFit="1" customWidth="1"/>
    <col min="10475" max="10475" width="9.7109375" style="3" customWidth="1"/>
    <col min="10476" max="10476" width="12.85546875" style="3" customWidth="1"/>
    <col min="10477" max="10713" width="9.140625" style="3"/>
    <col min="10714" max="10714" width="9" style="3" bestFit="1" customWidth="1"/>
    <col min="10715" max="10715" width="9.85546875" style="3" bestFit="1" customWidth="1"/>
    <col min="10716" max="10716" width="9.140625" style="3" bestFit="1" customWidth="1"/>
    <col min="10717" max="10717" width="16" style="3" bestFit="1" customWidth="1"/>
    <col min="10718" max="10718" width="9" style="3" bestFit="1" customWidth="1"/>
    <col min="10719" max="10719" width="7.85546875" style="3" bestFit="1" customWidth="1"/>
    <col min="10720" max="10720" width="11.7109375" style="3" bestFit="1" customWidth="1"/>
    <col min="10721" max="10721" width="14.28515625" style="3" customWidth="1"/>
    <col min="10722" max="10722" width="11.7109375" style="3" bestFit="1" customWidth="1"/>
    <col min="10723" max="10723" width="14.140625" style="3" bestFit="1" customWidth="1"/>
    <col min="10724" max="10724" width="16.7109375" style="3" customWidth="1"/>
    <col min="10725" max="10725" width="16.5703125" style="3" customWidth="1"/>
    <col min="10726" max="10727" width="7.85546875" style="3" bestFit="1" customWidth="1"/>
    <col min="10728" max="10728" width="8" style="3" bestFit="1" customWidth="1"/>
    <col min="10729" max="10730" width="7.85546875" style="3" bestFit="1" customWidth="1"/>
    <col min="10731" max="10731" width="9.7109375" style="3" customWidth="1"/>
    <col min="10732" max="10732" width="12.85546875" style="3" customWidth="1"/>
    <col min="10733" max="10969" width="9.140625" style="3"/>
    <col min="10970" max="10970" width="9" style="3" bestFit="1" customWidth="1"/>
    <col min="10971" max="10971" width="9.85546875" style="3" bestFit="1" customWidth="1"/>
    <col min="10972" max="10972" width="9.140625" style="3" bestFit="1" customWidth="1"/>
    <col min="10973" max="10973" width="16" style="3" bestFit="1" customWidth="1"/>
    <col min="10974" max="10974" width="9" style="3" bestFit="1" customWidth="1"/>
    <col min="10975" max="10975" width="7.85546875" style="3" bestFit="1" customWidth="1"/>
    <col min="10976" max="10976" width="11.7109375" style="3" bestFit="1" customWidth="1"/>
    <col min="10977" max="10977" width="14.28515625" style="3" customWidth="1"/>
    <col min="10978" max="10978" width="11.7109375" style="3" bestFit="1" customWidth="1"/>
    <col min="10979" max="10979" width="14.140625" style="3" bestFit="1" customWidth="1"/>
    <col min="10980" max="10980" width="16.7109375" style="3" customWidth="1"/>
    <col min="10981" max="10981" width="16.5703125" style="3" customWidth="1"/>
    <col min="10982" max="10983" width="7.85546875" style="3" bestFit="1" customWidth="1"/>
    <col min="10984" max="10984" width="8" style="3" bestFit="1" customWidth="1"/>
    <col min="10985" max="10986" width="7.85546875" style="3" bestFit="1" customWidth="1"/>
    <col min="10987" max="10987" width="9.7109375" style="3" customWidth="1"/>
    <col min="10988" max="10988" width="12.85546875" style="3" customWidth="1"/>
    <col min="10989" max="11225" width="9.140625" style="3"/>
    <col min="11226" max="11226" width="9" style="3" bestFit="1" customWidth="1"/>
    <col min="11227" max="11227" width="9.85546875" style="3" bestFit="1" customWidth="1"/>
    <col min="11228" max="11228" width="9.140625" style="3" bestFit="1" customWidth="1"/>
    <col min="11229" max="11229" width="16" style="3" bestFit="1" customWidth="1"/>
    <col min="11230" max="11230" width="9" style="3" bestFit="1" customWidth="1"/>
    <col min="11231" max="11231" width="7.85546875" style="3" bestFit="1" customWidth="1"/>
    <col min="11232" max="11232" width="11.7109375" style="3" bestFit="1" customWidth="1"/>
    <col min="11233" max="11233" width="14.28515625" style="3" customWidth="1"/>
    <col min="11234" max="11234" width="11.7109375" style="3" bestFit="1" customWidth="1"/>
    <col min="11235" max="11235" width="14.140625" style="3" bestFit="1" customWidth="1"/>
    <col min="11236" max="11236" width="16.7109375" style="3" customWidth="1"/>
    <col min="11237" max="11237" width="16.5703125" style="3" customWidth="1"/>
    <col min="11238" max="11239" width="7.85546875" style="3" bestFit="1" customWidth="1"/>
    <col min="11240" max="11240" width="8" style="3" bestFit="1" customWidth="1"/>
    <col min="11241" max="11242" width="7.85546875" style="3" bestFit="1" customWidth="1"/>
    <col min="11243" max="11243" width="9.7109375" style="3" customWidth="1"/>
    <col min="11244" max="11244" width="12.85546875" style="3" customWidth="1"/>
    <col min="11245" max="11481" width="9.140625" style="3"/>
    <col min="11482" max="11482" width="9" style="3" bestFit="1" customWidth="1"/>
    <col min="11483" max="11483" width="9.85546875" style="3" bestFit="1" customWidth="1"/>
    <col min="11484" max="11484" width="9.140625" style="3" bestFit="1" customWidth="1"/>
    <col min="11485" max="11485" width="16" style="3" bestFit="1" customWidth="1"/>
    <col min="11486" max="11486" width="9" style="3" bestFit="1" customWidth="1"/>
    <col min="11487" max="11487" width="7.85546875" style="3" bestFit="1" customWidth="1"/>
    <col min="11488" max="11488" width="11.7109375" style="3" bestFit="1" customWidth="1"/>
    <col min="11489" max="11489" width="14.28515625" style="3" customWidth="1"/>
    <col min="11490" max="11490" width="11.7109375" style="3" bestFit="1" customWidth="1"/>
    <col min="11491" max="11491" width="14.140625" style="3" bestFit="1" customWidth="1"/>
    <col min="11492" max="11492" width="16.7109375" style="3" customWidth="1"/>
    <col min="11493" max="11493" width="16.5703125" style="3" customWidth="1"/>
    <col min="11494" max="11495" width="7.85546875" style="3" bestFit="1" customWidth="1"/>
    <col min="11496" max="11496" width="8" style="3" bestFit="1" customWidth="1"/>
    <col min="11497" max="11498" width="7.85546875" style="3" bestFit="1" customWidth="1"/>
    <col min="11499" max="11499" width="9.7109375" style="3" customWidth="1"/>
    <col min="11500" max="11500" width="12.85546875" style="3" customWidth="1"/>
    <col min="11501" max="11737" width="9.140625" style="3"/>
    <col min="11738" max="11738" width="9" style="3" bestFit="1" customWidth="1"/>
    <col min="11739" max="11739" width="9.85546875" style="3" bestFit="1" customWidth="1"/>
    <col min="11740" max="11740" width="9.140625" style="3" bestFit="1" customWidth="1"/>
    <col min="11741" max="11741" width="16" style="3" bestFit="1" customWidth="1"/>
    <col min="11742" max="11742" width="9" style="3" bestFit="1" customWidth="1"/>
    <col min="11743" max="11743" width="7.85546875" style="3" bestFit="1" customWidth="1"/>
    <col min="11744" max="11744" width="11.7109375" style="3" bestFit="1" customWidth="1"/>
    <col min="11745" max="11745" width="14.28515625" style="3" customWidth="1"/>
    <col min="11746" max="11746" width="11.7109375" style="3" bestFit="1" customWidth="1"/>
    <col min="11747" max="11747" width="14.140625" style="3" bestFit="1" customWidth="1"/>
    <col min="11748" max="11748" width="16.7109375" style="3" customWidth="1"/>
    <col min="11749" max="11749" width="16.5703125" style="3" customWidth="1"/>
    <col min="11750" max="11751" width="7.85546875" style="3" bestFit="1" customWidth="1"/>
    <col min="11752" max="11752" width="8" style="3" bestFit="1" customWidth="1"/>
    <col min="11753" max="11754" width="7.85546875" style="3" bestFit="1" customWidth="1"/>
    <col min="11755" max="11755" width="9.7109375" style="3" customWidth="1"/>
    <col min="11756" max="11756" width="12.85546875" style="3" customWidth="1"/>
    <col min="11757" max="11993" width="9.140625" style="3"/>
    <col min="11994" max="11994" width="9" style="3" bestFit="1" customWidth="1"/>
    <col min="11995" max="11995" width="9.85546875" style="3" bestFit="1" customWidth="1"/>
    <col min="11996" max="11996" width="9.140625" style="3" bestFit="1" customWidth="1"/>
    <col min="11997" max="11997" width="16" style="3" bestFit="1" customWidth="1"/>
    <col min="11998" max="11998" width="9" style="3" bestFit="1" customWidth="1"/>
    <col min="11999" max="11999" width="7.85546875" style="3" bestFit="1" customWidth="1"/>
    <col min="12000" max="12000" width="11.7109375" style="3" bestFit="1" customWidth="1"/>
    <col min="12001" max="12001" width="14.28515625" style="3" customWidth="1"/>
    <col min="12002" max="12002" width="11.7109375" style="3" bestFit="1" customWidth="1"/>
    <col min="12003" max="12003" width="14.140625" style="3" bestFit="1" customWidth="1"/>
    <col min="12004" max="12004" width="16.7109375" style="3" customWidth="1"/>
    <col min="12005" max="12005" width="16.5703125" style="3" customWidth="1"/>
    <col min="12006" max="12007" width="7.85546875" style="3" bestFit="1" customWidth="1"/>
    <col min="12008" max="12008" width="8" style="3" bestFit="1" customWidth="1"/>
    <col min="12009" max="12010" width="7.85546875" style="3" bestFit="1" customWidth="1"/>
    <col min="12011" max="12011" width="9.7109375" style="3" customWidth="1"/>
    <col min="12012" max="12012" width="12.85546875" style="3" customWidth="1"/>
    <col min="12013" max="12249" width="9.140625" style="3"/>
    <col min="12250" max="12250" width="9" style="3" bestFit="1" customWidth="1"/>
    <col min="12251" max="12251" width="9.85546875" style="3" bestFit="1" customWidth="1"/>
    <col min="12252" max="12252" width="9.140625" style="3" bestFit="1" customWidth="1"/>
    <col min="12253" max="12253" width="16" style="3" bestFit="1" customWidth="1"/>
    <col min="12254" max="12254" width="9" style="3" bestFit="1" customWidth="1"/>
    <col min="12255" max="12255" width="7.85546875" style="3" bestFit="1" customWidth="1"/>
    <col min="12256" max="12256" width="11.7109375" style="3" bestFit="1" customWidth="1"/>
    <col min="12257" max="12257" width="14.28515625" style="3" customWidth="1"/>
    <col min="12258" max="12258" width="11.7109375" style="3" bestFit="1" customWidth="1"/>
    <col min="12259" max="12259" width="14.140625" style="3" bestFit="1" customWidth="1"/>
    <col min="12260" max="12260" width="16.7109375" style="3" customWidth="1"/>
    <col min="12261" max="12261" width="16.5703125" style="3" customWidth="1"/>
    <col min="12262" max="12263" width="7.85546875" style="3" bestFit="1" customWidth="1"/>
    <col min="12264" max="12264" width="8" style="3" bestFit="1" customWidth="1"/>
    <col min="12265" max="12266" width="7.85546875" style="3" bestFit="1" customWidth="1"/>
    <col min="12267" max="12267" width="9.7109375" style="3" customWidth="1"/>
    <col min="12268" max="12268" width="12.85546875" style="3" customWidth="1"/>
    <col min="12269" max="12505" width="9.140625" style="3"/>
    <col min="12506" max="12506" width="9" style="3" bestFit="1" customWidth="1"/>
    <col min="12507" max="12507" width="9.85546875" style="3" bestFit="1" customWidth="1"/>
    <col min="12508" max="12508" width="9.140625" style="3" bestFit="1" customWidth="1"/>
    <col min="12509" max="12509" width="16" style="3" bestFit="1" customWidth="1"/>
    <col min="12510" max="12510" width="9" style="3" bestFit="1" customWidth="1"/>
    <col min="12511" max="12511" width="7.85546875" style="3" bestFit="1" customWidth="1"/>
    <col min="12512" max="12512" width="11.7109375" style="3" bestFit="1" customWidth="1"/>
    <col min="12513" max="12513" width="14.28515625" style="3" customWidth="1"/>
    <col min="12514" max="12514" width="11.7109375" style="3" bestFit="1" customWidth="1"/>
    <col min="12515" max="12515" width="14.140625" style="3" bestFit="1" customWidth="1"/>
    <col min="12516" max="12516" width="16.7109375" style="3" customWidth="1"/>
    <col min="12517" max="12517" width="16.5703125" style="3" customWidth="1"/>
    <col min="12518" max="12519" width="7.85546875" style="3" bestFit="1" customWidth="1"/>
    <col min="12520" max="12520" width="8" style="3" bestFit="1" customWidth="1"/>
    <col min="12521" max="12522" width="7.85546875" style="3" bestFit="1" customWidth="1"/>
    <col min="12523" max="12523" width="9.7109375" style="3" customWidth="1"/>
    <col min="12524" max="12524" width="12.85546875" style="3" customWidth="1"/>
    <col min="12525" max="12761" width="9.140625" style="3"/>
    <col min="12762" max="12762" width="9" style="3" bestFit="1" customWidth="1"/>
    <col min="12763" max="12763" width="9.85546875" style="3" bestFit="1" customWidth="1"/>
    <col min="12764" max="12764" width="9.140625" style="3" bestFit="1" customWidth="1"/>
    <col min="12765" max="12765" width="16" style="3" bestFit="1" customWidth="1"/>
    <col min="12766" max="12766" width="9" style="3" bestFit="1" customWidth="1"/>
    <col min="12767" max="12767" width="7.85546875" style="3" bestFit="1" customWidth="1"/>
    <col min="12768" max="12768" width="11.7109375" style="3" bestFit="1" customWidth="1"/>
    <col min="12769" max="12769" width="14.28515625" style="3" customWidth="1"/>
    <col min="12770" max="12770" width="11.7109375" style="3" bestFit="1" customWidth="1"/>
    <col min="12771" max="12771" width="14.140625" style="3" bestFit="1" customWidth="1"/>
    <col min="12772" max="12772" width="16.7109375" style="3" customWidth="1"/>
    <col min="12773" max="12773" width="16.5703125" style="3" customWidth="1"/>
    <col min="12774" max="12775" width="7.85546875" style="3" bestFit="1" customWidth="1"/>
    <col min="12776" max="12776" width="8" style="3" bestFit="1" customWidth="1"/>
    <col min="12777" max="12778" width="7.85546875" style="3" bestFit="1" customWidth="1"/>
    <col min="12779" max="12779" width="9.7109375" style="3" customWidth="1"/>
    <col min="12780" max="12780" width="12.85546875" style="3" customWidth="1"/>
    <col min="12781" max="13017" width="9.140625" style="3"/>
    <col min="13018" max="13018" width="9" style="3" bestFit="1" customWidth="1"/>
    <col min="13019" max="13019" width="9.85546875" style="3" bestFit="1" customWidth="1"/>
    <col min="13020" max="13020" width="9.140625" style="3" bestFit="1" customWidth="1"/>
    <col min="13021" max="13021" width="16" style="3" bestFit="1" customWidth="1"/>
    <col min="13022" max="13022" width="9" style="3" bestFit="1" customWidth="1"/>
    <col min="13023" max="13023" width="7.85546875" style="3" bestFit="1" customWidth="1"/>
    <col min="13024" max="13024" width="11.7109375" style="3" bestFit="1" customWidth="1"/>
    <col min="13025" max="13025" width="14.28515625" style="3" customWidth="1"/>
    <col min="13026" max="13026" width="11.7109375" style="3" bestFit="1" customWidth="1"/>
    <col min="13027" max="13027" width="14.140625" style="3" bestFit="1" customWidth="1"/>
    <col min="13028" max="13028" width="16.7109375" style="3" customWidth="1"/>
    <col min="13029" max="13029" width="16.5703125" style="3" customWidth="1"/>
    <col min="13030" max="13031" width="7.85546875" style="3" bestFit="1" customWidth="1"/>
    <col min="13032" max="13032" width="8" style="3" bestFit="1" customWidth="1"/>
    <col min="13033" max="13034" width="7.85546875" style="3" bestFit="1" customWidth="1"/>
    <col min="13035" max="13035" width="9.7109375" style="3" customWidth="1"/>
    <col min="13036" max="13036" width="12.85546875" style="3" customWidth="1"/>
    <col min="13037" max="13273" width="9.140625" style="3"/>
    <col min="13274" max="13274" width="9" style="3" bestFit="1" customWidth="1"/>
    <col min="13275" max="13275" width="9.85546875" style="3" bestFit="1" customWidth="1"/>
    <col min="13276" max="13276" width="9.140625" style="3" bestFit="1" customWidth="1"/>
    <col min="13277" max="13277" width="16" style="3" bestFit="1" customWidth="1"/>
    <col min="13278" max="13278" width="9" style="3" bestFit="1" customWidth="1"/>
    <col min="13279" max="13279" width="7.85546875" style="3" bestFit="1" customWidth="1"/>
    <col min="13280" max="13280" width="11.7109375" style="3" bestFit="1" customWidth="1"/>
    <col min="13281" max="13281" width="14.28515625" style="3" customWidth="1"/>
    <col min="13282" max="13282" width="11.7109375" style="3" bestFit="1" customWidth="1"/>
    <col min="13283" max="13283" width="14.140625" style="3" bestFit="1" customWidth="1"/>
    <col min="13284" max="13284" width="16.7109375" style="3" customWidth="1"/>
    <col min="13285" max="13285" width="16.5703125" style="3" customWidth="1"/>
    <col min="13286" max="13287" width="7.85546875" style="3" bestFit="1" customWidth="1"/>
    <col min="13288" max="13288" width="8" style="3" bestFit="1" customWidth="1"/>
    <col min="13289" max="13290" width="7.85546875" style="3" bestFit="1" customWidth="1"/>
    <col min="13291" max="13291" width="9.7109375" style="3" customWidth="1"/>
    <col min="13292" max="13292" width="12.85546875" style="3" customWidth="1"/>
    <col min="13293" max="13529" width="9.140625" style="3"/>
    <col min="13530" max="13530" width="9" style="3" bestFit="1" customWidth="1"/>
    <col min="13531" max="13531" width="9.85546875" style="3" bestFit="1" customWidth="1"/>
    <col min="13532" max="13532" width="9.140625" style="3" bestFit="1" customWidth="1"/>
    <col min="13533" max="13533" width="16" style="3" bestFit="1" customWidth="1"/>
    <col min="13534" max="13534" width="9" style="3" bestFit="1" customWidth="1"/>
    <col min="13535" max="13535" width="7.85546875" style="3" bestFit="1" customWidth="1"/>
    <col min="13536" max="13536" width="11.7109375" style="3" bestFit="1" customWidth="1"/>
    <col min="13537" max="13537" width="14.28515625" style="3" customWidth="1"/>
    <col min="13538" max="13538" width="11.7109375" style="3" bestFit="1" customWidth="1"/>
    <col min="13539" max="13539" width="14.140625" style="3" bestFit="1" customWidth="1"/>
    <col min="13540" max="13540" width="16.7109375" style="3" customWidth="1"/>
    <col min="13541" max="13541" width="16.5703125" style="3" customWidth="1"/>
    <col min="13542" max="13543" width="7.85546875" style="3" bestFit="1" customWidth="1"/>
    <col min="13544" max="13544" width="8" style="3" bestFit="1" customWidth="1"/>
    <col min="13545" max="13546" width="7.85546875" style="3" bestFit="1" customWidth="1"/>
    <col min="13547" max="13547" width="9.7109375" style="3" customWidth="1"/>
    <col min="13548" max="13548" width="12.85546875" style="3" customWidth="1"/>
    <col min="13549" max="13785" width="9.140625" style="3"/>
    <col min="13786" max="13786" width="9" style="3" bestFit="1" customWidth="1"/>
    <col min="13787" max="13787" width="9.85546875" style="3" bestFit="1" customWidth="1"/>
    <col min="13788" max="13788" width="9.140625" style="3" bestFit="1" customWidth="1"/>
    <col min="13789" max="13789" width="16" style="3" bestFit="1" customWidth="1"/>
    <col min="13790" max="13790" width="9" style="3" bestFit="1" customWidth="1"/>
    <col min="13791" max="13791" width="7.85546875" style="3" bestFit="1" customWidth="1"/>
    <col min="13792" max="13792" width="11.7109375" style="3" bestFit="1" customWidth="1"/>
    <col min="13793" max="13793" width="14.28515625" style="3" customWidth="1"/>
    <col min="13794" max="13794" width="11.7109375" style="3" bestFit="1" customWidth="1"/>
    <col min="13795" max="13795" width="14.140625" style="3" bestFit="1" customWidth="1"/>
    <col min="13796" max="13796" width="16.7109375" style="3" customWidth="1"/>
    <col min="13797" max="13797" width="16.5703125" style="3" customWidth="1"/>
    <col min="13798" max="13799" width="7.85546875" style="3" bestFit="1" customWidth="1"/>
    <col min="13800" max="13800" width="8" style="3" bestFit="1" customWidth="1"/>
    <col min="13801" max="13802" width="7.85546875" style="3" bestFit="1" customWidth="1"/>
    <col min="13803" max="13803" width="9.7109375" style="3" customWidth="1"/>
    <col min="13804" max="13804" width="12.85546875" style="3" customWidth="1"/>
    <col min="13805" max="14041" width="9.140625" style="3"/>
    <col min="14042" max="14042" width="9" style="3" bestFit="1" customWidth="1"/>
    <col min="14043" max="14043" width="9.85546875" style="3" bestFit="1" customWidth="1"/>
    <col min="14044" max="14044" width="9.140625" style="3" bestFit="1" customWidth="1"/>
    <col min="14045" max="14045" width="16" style="3" bestFit="1" customWidth="1"/>
    <col min="14046" max="14046" width="9" style="3" bestFit="1" customWidth="1"/>
    <col min="14047" max="14047" width="7.85546875" style="3" bestFit="1" customWidth="1"/>
    <col min="14048" max="14048" width="11.7109375" style="3" bestFit="1" customWidth="1"/>
    <col min="14049" max="14049" width="14.28515625" style="3" customWidth="1"/>
    <col min="14050" max="14050" width="11.7109375" style="3" bestFit="1" customWidth="1"/>
    <col min="14051" max="14051" width="14.140625" style="3" bestFit="1" customWidth="1"/>
    <col min="14052" max="14052" width="16.7109375" style="3" customWidth="1"/>
    <col min="14053" max="14053" width="16.5703125" style="3" customWidth="1"/>
    <col min="14054" max="14055" width="7.85546875" style="3" bestFit="1" customWidth="1"/>
    <col min="14056" max="14056" width="8" style="3" bestFit="1" customWidth="1"/>
    <col min="14057" max="14058" width="7.85546875" style="3" bestFit="1" customWidth="1"/>
    <col min="14059" max="14059" width="9.7109375" style="3" customWidth="1"/>
    <col min="14060" max="14060" width="12.85546875" style="3" customWidth="1"/>
    <col min="14061" max="14297" width="9.140625" style="3"/>
    <col min="14298" max="14298" width="9" style="3" bestFit="1" customWidth="1"/>
    <col min="14299" max="14299" width="9.85546875" style="3" bestFit="1" customWidth="1"/>
    <col min="14300" max="14300" width="9.140625" style="3" bestFit="1" customWidth="1"/>
    <col min="14301" max="14301" width="16" style="3" bestFit="1" customWidth="1"/>
    <col min="14302" max="14302" width="9" style="3" bestFit="1" customWidth="1"/>
    <col min="14303" max="14303" width="7.85546875" style="3" bestFit="1" customWidth="1"/>
    <col min="14304" max="14304" width="11.7109375" style="3" bestFit="1" customWidth="1"/>
    <col min="14305" max="14305" width="14.28515625" style="3" customWidth="1"/>
    <col min="14306" max="14306" width="11.7109375" style="3" bestFit="1" customWidth="1"/>
    <col min="14307" max="14307" width="14.140625" style="3" bestFit="1" customWidth="1"/>
    <col min="14308" max="14308" width="16.7109375" style="3" customWidth="1"/>
    <col min="14309" max="14309" width="16.5703125" style="3" customWidth="1"/>
    <col min="14310" max="14311" width="7.85546875" style="3" bestFit="1" customWidth="1"/>
    <col min="14312" max="14312" width="8" style="3" bestFit="1" customWidth="1"/>
    <col min="14313" max="14314" width="7.85546875" style="3" bestFit="1" customWidth="1"/>
    <col min="14315" max="14315" width="9.7109375" style="3" customWidth="1"/>
    <col min="14316" max="14316" width="12.85546875" style="3" customWidth="1"/>
    <col min="14317" max="14553" width="9.140625" style="3"/>
    <col min="14554" max="14554" width="9" style="3" bestFit="1" customWidth="1"/>
    <col min="14555" max="14555" width="9.85546875" style="3" bestFit="1" customWidth="1"/>
    <col min="14556" max="14556" width="9.140625" style="3" bestFit="1" customWidth="1"/>
    <col min="14557" max="14557" width="16" style="3" bestFit="1" customWidth="1"/>
    <col min="14558" max="14558" width="9" style="3" bestFit="1" customWidth="1"/>
    <col min="14559" max="14559" width="7.85546875" style="3" bestFit="1" customWidth="1"/>
    <col min="14560" max="14560" width="11.7109375" style="3" bestFit="1" customWidth="1"/>
    <col min="14561" max="14561" width="14.28515625" style="3" customWidth="1"/>
    <col min="14562" max="14562" width="11.7109375" style="3" bestFit="1" customWidth="1"/>
    <col min="14563" max="14563" width="14.140625" style="3" bestFit="1" customWidth="1"/>
    <col min="14564" max="14564" width="16.7109375" style="3" customWidth="1"/>
    <col min="14565" max="14565" width="16.5703125" style="3" customWidth="1"/>
    <col min="14566" max="14567" width="7.85546875" style="3" bestFit="1" customWidth="1"/>
    <col min="14568" max="14568" width="8" style="3" bestFit="1" customWidth="1"/>
    <col min="14569" max="14570" width="7.85546875" style="3" bestFit="1" customWidth="1"/>
    <col min="14571" max="14571" width="9.7109375" style="3" customWidth="1"/>
    <col min="14572" max="14572" width="12.85546875" style="3" customWidth="1"/>
    <col min="14573" max="14809" width="9.140625" style="3"/>
    <col min="14810" max="14810" width="9" style="3" bestFit="1" customWidth="1"/>
    <col min="14811" max="14811" width="9.85546875" style="3" bestFit="1" customWidth="1"/>
    <col min="14812" max="14812" width="9.140625" style="3" bestFit="1" customWidth="1"/>
    <col min="14813" max="14813" width="16" style="3" bestFit="1" customWidth="1"/>
    <col min="14814" max="14814" width="9" style="3" bestFit="1" customWidth="1"/>
    <col min="14815" max="14815" width="7.85546875" style="3" bestFit="1" customWidth="1"/>
    <col min="14816" max="14816" width="11.7109375" style="3" bestFit="1" customWidth="1"/>
    <col min="14817" max="14817" width="14.28515625" style="3" customWidth="1"/>
    <col min="14818" max="14818" width="11.7109375" style="3" bestFit="1" customWidth="1"/>
    <col min="14819" max="14819" width="14.140625" style="3" bestFit="1" customWidth="1"/>
    <col min="14820" max="14820" width="16.7109375" style="3" customWidth="1"/>
    <col min="14821" max="14821" width="16.5703125" style="3" customWidth="1"/>
    <col min="14822" max="14823" width="7.85546875" style="3" bestFit="1" customWidth="1"/>
    <col min="14824" max="14824" width="8" style="3" bestFit="1" customWidth="1"/>
    <col min="14825" max="14826" width="7.85546875" style="3" bestFit="1" customWidth="1"/>
    <col min="14827" max="14827" width="9.7109375" style="3" customWidth="1"/>
    <col min="14828" max="14828" width="12.85546875" style="3" customWidth="1"/>
    <col min="14829" max="15065" width="9.140625" style="3"/>
    <col min="15066" max="15066" width="9" style="3" bestFit="1" customWidth="1"/>
    <col min="15067" max="15067" width="9.85546875" style="3" bestFit="1" customWidth="1"/>
    <col min="15068" max="15068" width="9.140625" style="3" bestFit="1" customWidth="1"/>
    <col min="15069" max="15069" width="16" style="3" bestFit="1" customWidth="1"/>
    <col min="15070" max="15070" width="9" style="3" bestFit="1" customWidth="1"/>
    <col min="15071" max="15071" width="7.85546875" style="3" bestFit="1" customWidth="1"/>
    <col min="15072" max="15072" width="11.7109375" style="3" bestFit="1" customWidth="1"/>
    <col min="15073" max="15073" width="14.28515625" style="3" customWidth="1"/>
    <col min="15074" max="15074" width="11.7109375" style="3" bestFit="1" customWidth="1"/>
    <col min="15075" max="15075" width="14.140625" style="3" bestFit="1" customWidth="1"/>
    <col min="15076" max="15076" width="16.7109375" style="3" customWidth="1"/>
    <col min="15077" max="15077" width="16.5703125" style="3" customWidth="1"/>
    <col min="15078" max="15079" width="7.85546875" style="3" bestFit="1" customWidth="1"/>
    <col min="15080" max="15080" width="8" style="3" bestFit="1" customWidth="1"/>
    <col min="15081" max="15082" width="7.85546875" style="3" bestFit="1" customWidth="1"/>
    <col min="15083" max="15083" width="9.7109375" style="3" customWidth="1"/>
    <col min="15084" max="15084" width="12.85546875" style="3" customWidth="1"/>
    <col min="15085" max="15321" width="9.140625" style="3"/>
    <col min="15322" max="15322" width="9" style="3" bestFit="1" customWidth="1"/>
    <col min="15323" max="15323" width="9.85546875" style="3" bestFit="1" customWidth="1"/>
    <col min="15324" max="15324" width="9.140625" style="3" bestFit="1" customWidth="1"/>
    <col min="15325" max="15325" width="16" style="3" bestFit="1" customWidth="1"/>
    <col min="15326" max="15326" width="9" style="3" bestFit="1" customWidth="1"/>
    <col min="15327" max="15327" width="7.85546875" style="3" bestFit="1" customWidth="1"/>
    <col min="15328" max="15328" width="11.7109375" style="3" bestFit="1" customWidth="1"/>
    <col min="15329" max="15329" width="14.28515625" style="3" customWidth="1"/>
    <col min="15330" max="15330" width="11.7109375" style="3" bestFit="1" customWidth="1"/>
    <col min="15331" max="15331" width="14.140625" style="3" bestFit="1" customWidth="1"/>
    <col min="15332" max="15332" width="16.7109375" style="3" customWidth="1"/>
    <col min="15333" max="15333" width="16.5703125" style="3" customWidth="1"/>
    <col min="15334" max="15335" width="7.85546875" style="3" bestFit="1" customWidth="1"/>
    <col min="15336" max="15336" width="8" style="3" bestFit="1" customWidth="1"/>
    <col min="15337" max="15338" width="7.85546875" style="3" bestFit="1" customWidth="1"/>
    <col min="15339" max="15339" width="9.7109375" style="3" customWidth="1"/>
    <col min="15340" max="15340" width="12.85546875" style="3" customWidth="1"/>
    <col min="15341" max="15577" width="9.140625" style="3"/>
    <col min="15578" max="15578" width="9" style="3" bestFit="1" customWidth="1"/>
    <col min="15579" max="15579" width="9.85546875" style="3" bestFit="1" customWidth="1"/>
    <col min="15580" max="15580" width="9.140625" style="3" bestFit="1" customWidth="1"/>
    <col min="15581" max="15581" width="16" style="3" bestFit="1" customWidth="1"/>
    <col min="15582" max="15582" width="9" style="3" bestFit="1" customWidth="1"/>
    <col min="15583" max="15583" width="7.85546875" style="3" bestFit="1" customWidth="1"/>
    <col min="15584" max="15584" width="11.7109375" style="3" bestFit="1" customWidth="1"/>
    <col min="15585" max="15585" width="14.28515625" style="3" customWidth="1"/>
    <col min="15586" max="15586" width="11.7109375" style="3" bestFit="1" customWidth="1"/>
    <col min="15587" max="15587" width="14.140625" style="3" bestFit="1" customWidth="1"/>
    <col min="15588" max="15588" width="16.7109375" style="3" customWidth="1"/>
    <col min="15589" max="15589" width="16.5703125" style="3" customWidth="1"/>
    <col min="15590" max="15591" width="7.85546875" style="3" bestFit="1" customWidth="1"/>
    <col min="15592" max="15592" width="8" style="3" bestFit="1" customWidth="1"/>
    <col min="15593" max="15594" width="7.85546875" style="3" bestFit="1" customWidth="1"/>
    <col min="15595" max="15595" width="9.7109375" style="3" customWidth="1"/>
    <col min="15596" max="15596" width="12.85546875" style="3" customWidth="1"/>
    <col min="15597" max="15833" width="9.140625" style="3"/>
    <col min="15834" max="15834" width="9" style="3" bestFit="1" customWidth="1"/>
    <col min="15835" max="15835" width="9.85546875" style="3" bestFit="1" customWidth="1"/>
    <col min="15836" max="15836" width="9.140625" style="3" bestFit="1" customWidth="1"/>
    <col min="15837" max="15837" width="16" style="3" bestFit="1" customWidth="1"/>
    <col min="15838" max="15838" width="9" style="3" bestFit="1" customWidth="1"/>
    <col min="15839" max="15839" width="7.85546875" style="3" bestFit="1" customWidth="1"/>
    <col min="15840" max="15840" width="11.7109375" style="3" bestFit="1" customWidth="1"/>
    <col min="15841" max="15841" width="14.28515625" style="3" customWidth="1"/>
    <col min="15842" max="15842" width="11.7109375" style="3" bestFit="1" customWidth="1"/>
    <col min="15843" max="15843" width="14.140625" style="3" bestFit="1" customWidth="1"/>
    <col min="15844" max="15844" width="16.7109375" style="3" customWidth="1"/>
    <col min="15845" max="15845" width="16.5703125" style="3" customWidth="1"/>
    <col min="15846" max="15847" width="7.85546875" style="3" bestFit="1" customWidth="1"/>
    <col min="15848" max="15848" width="8" style="3" bestFit="1" customWidth="1"/>
    <col min="15849" max="15850" width="7.85546875" style="3" bestFit="1" customWidth="1"/>
    <col min="15851" max="15851" width="9.7109375" style="3" customWidth="1"/>
    <col min="15852" max="15852" width="12.85546875" style="3" customWidth="1"/>
    <col min="15853" max="16089" width="9.140625" style="3"/>
    <col min="16090" max="16090" width="9" style="3" bestFit="1" customWidth="1"/>
    <col min="16091" max="16091" width="9.85546875" style="3" bestFit="1" customWidth="1"/>
    <col min="16092" max="16092" width="9.140625" style="3" bestFit="1" customWidth="1"/>
    <col min="16093" max="16093" width="16" style="3" bestFit="1" customWidth="1"/>
    <col min="16094" max="16094" width="9" style="3" bestFit="1" customWidth="1"/>
    <col min="16095" max="16095" width="7.85546875" style="3" bestFit="1" customWidth="1"/>
    <col min="16096" max="16096" width="11.7109375" style="3" bestFit="1" customWidth="1"/>
    <col min="16097" max="16097" width="14.28515625" style="3" customWidth="1"/>
    <col min="16098" max="16098" width="11.7109375" style="3" bestFit="1" customWidth="1"/>
    <col min="16099" max="16099" width="14.140625" style="3" bestFit="1" customWidth="1"/>
    <col min="16100" max="16100" width="16.7109375" style="3" customWidth="1"/>
    <col min="16101" max="16101" width="16.5703125" style="3" customWidth="1"/>
    <col min="16102" max="16103" width="7.85546875" style="3" bestFit="1" customWidth="1"/>
    <col min="16104" max="16104" width="8" style="3" bestFit="1" customWidth="1"/>
    <col min="16105" max="16106" width="7.85546875" style="3" bestFit="1" customWidth="1"/>
    <col min="16107" max="16107" width="9.7109375" style="3" customWidth="1"/>
    <col min="16108" max="16108" width="12.85546875" style="3" customWidth="1"/>
    <col min="16109" max="16384" width="9.140625" style="3"/>
  </cols>
  <sheetData>
    <row r="1" spans="1:24" s="6" customFormat="1" ht="34.5" customHeight="1">
      <c r="A1" s="485" t="s">
        <v>1</v>
      </c>
      <c r="B1" s="487" t="s">
        <v>0</v>
      </c>
      <c r="C1" s="625" t="s">
        <v>45</v>
      </c>
      <c r="D1" s="626"/>
      <c r="E1" s="626"/>
      <c r="F1" s="627" t="s">
        <v>428</v>
      </c>
      <c r="G1" s="628"/>
      <c r="H1" s="628"/>
      <c r="I1" s="628"/>
      <c r="J1" s="629"/>
      <c r="K1" s="623" t="s">
        <v>57</v>
      </c>
      <c r="L1" s="620" t="s">
        <v>29</v>
      </c>
      <c r="M1" s="621"/>
      <c r="N1" s="621"/>
      <c r="O1" s="621"/>
      <c r="P1" s="621"/>
      <c r="Q1" s="621"/>
      <c r="R1" s="622"/>
    </row>
    <row r="2" spans="1:24" ht="34.5" customHeight="1" thickBot="1">
      <c r="A2" s="486"/>
      <c r="B2" s="488"/>
      <c r="C2" s="246" t="s">
        <v>337</v>
      </c>
      <c r="D2" s="246" t="s">
        <v>427</v>
      </c>
      <c r="E2" s="259" t="s">
        <v>96</v>
      </c>
      <c r="F2" s="257" t="s">
        <v>337</v>
      </c>
      <c r="G2" s="258" t="s">
        <v>341</v>
      </c>
      <c r="H2" s="258" t="s">
        <v>429</v>
      </c>
      <c r="I2" s="258" t="s">
        <v>342</v>
      </c>
      <c r="J2" s="248" t="s">
        <v>33</v>
      </c>
      <c r="K2" s="624"/>
      <c r="L2" s="480"/>
      <c r="M2" s="481"/>
      <c r="N2" s="481"/>
      <c r="O2" s="481"/>
      <c r="P2" s="481"/>
      <c r="Q2" s="481"/>
      <c r="R2" s="482"/>
    </row>
    <row r="3" spans="1:24" s="412" customFormat="1" ht="14.25">
      <c r="A3" s="442" t="str">
        <f>'1-συμβολαια'!A3</f>
        <v>???</v>
      </c>
      <c r="B3" s="409" t="str">
        <f>'1-συμβολαια'!C3</f>
        <v>μίσθωση αγροτεμαχίων [οικοδομήσιμα] ,  [15 έτη</v>
      </c>
      <c r="C3" s="443"/>
      <c r="D3" s="443"/>
      <c r="E3" s="444"/>
      <c r="F3" s="445">
        <v>0.5</v>
      </c>
      <c r="G3" s="446"/>
      <c r="H3" s="446"/>
      <c r="I3" s="446"/>
      <c r="J3" s="446"/>
      <c r="K3" s="411"/>
      <c r="L3" s="447" t="s">
        <v>144</v>
      </c>
      <c r="M3" s="368"/>
      <c r="N3" s="368"/>
      <c r="O3" s="368"/>
      <c r="P3" s="368"/>
      <c r="Q3" s="368"/>
      <c r="R3" s="76"/>
    </row>
    <row r="4" spans="1:24" s="412" customFormat="1" ht="14.25">
      <c r="A4" s="442">
        <f>'1-συμβολαια'!A4</f>
        <v>0</v>
      </c>
      <c r="B4" s="409" t="str">
        <f>'1-συμβολαια'!C4</f>
        <v>μίσθωση - πάγια κλπ {μέσω ΕΣΠΑ (κτιριακά = 680,93μ2</v>
      </c>
      <c r="C4" s="443"/>
      <c r="D4" s="443"/>
      <c r="E4" s="444"/>
      <c r="F4" s="410"/>
      <c r="G4" s="411"/>
      <c r="H4" s="411"/>
      <c r="I4" s="411"/>
      <c r="J4" s="411">
        <f t="shared" ref="J4" si="0">C4+D4-F4-G4-H4-I4</f>
        <v>0</v>
      </c>
      <c r="K4" s="411"/>
      <c r="L4" s="368"/>
      <c r="M4" s="368"/>
      <c r="N4" s="368"/>
      <c r="O4" s="368"/>
      <c r="P4" s="368"/>
      <c r="Q4" s="368"/>
      <c r="R4" s="76"/>
    </row>
    <row r="5" spans="1:24" ht="15.75">
      <c r="A5" s="501" t="s">
        <v>56</v>
      </c>
      <c r="B5" s="502"/>
      <c r="C5" s="260">
        <f t="shared" ref="C5:K5" si="1">SUM(C3:C4)</f>
        <v>0</v>
      </c>
      <c r="D5" s="260">
        <f t="shared" si="1"/>
        <v>0</v>
      </c>
      <c r="E5" s="260">
        <f t="shared" si="1"/>
        <v>0</v>
      </c>
      <c r="F5" s="260">
        <f t="shared" si="1"/>
        <v>0.5</v>
      </c>
      <c r="G5" s="260">
        <f t="shared" si="1"/>
        <v>0</v>
      </c>
      <c r="H5" s="260">
        <f t="shared" si="1"/>
        <v>0</v>
      </c>
      <c r="I5" s="260">
        <f t="shared" si="1"/>
        <v>0</v>
      </c>
      <c r="J5" s="260">
        <f t="shared" si="1"/>
        <v>0</v>
      </c>
      <c r="K5" s="260">
        <f t="shared" si="1"/>
        <v>0</v>
      </c>
    </row>
    <row r="6" spans="1:24" ht="15.75">
      <c r="L6" s="131" t="s">
        <v>109</v>
      </c>
      <c r="M6" s="146"/>
      <c r="N6" s="146"/>
      <c r="O6" s="146"/>
      <c r="P6" s="146"/>
      <c r="Q6" s="146"/>
      <c r="R6" s="146"/>
      <c r="S6" s="124"/>
      <c r="T6" s="124"/>
      <c r="U6" s="124"/>
      <c r="V6" s="124"/>
      <c r="W6" s="5"/>
    </row>
    <row r="7" spans="1:24" ht="15.75">
      <c r="L7" s="247"/>
      <c r="M7" s="131" t="s">
        <v>430</v>
      </c>
      <c r="N7" s="247"/>
      <c r="O7" s="247"/>
      <c r="P7" s="247"/>
      <c r="Q7" s="247"/>
      <c r="R7" s="247"/>
      <c r="S7" s="247"/>
      <c r="T7" s="247"/>
      <c r="U7" s="247"/>
      <c r="V7" s="262"/>
      <c r="W7" s="262"/>
      <c r="X7" s="262"/>
    </row>
    <row r="8" spans="1:24" ht="15.75">
      <c r="L8" s="262"/>
      <c r="M8" s="262"/>
      <c r="N8" s="146" t="s">
        <v>110</v>
      </c>
      <c r="O8" s="146"/>
      <c r="P8" s="146"/>
      <c r="Q8" s="146"/>
      <c r="R8" s="146"/>
      <c r="S8" s="146"/>
      <c r="T8" s="146"/>
      <c r="U8" s="146"/>
      <c r="V8" s="146"/>
      <c r="W8" s="262"/>
      <c r="X8" s="261"/>
    </row>
    <row r="9" spans="1:24" ht="15.75">
      <c r="L9" s="262"/>
      <c r="M9" s="262"/>
      <c r="N9" s="262"/>
      <c r="O9" s="263" t="s">
        <v>431</v>
      </c>
      <c r="P9" s="262"/>
      <c r="Q9" s="262"/>
      <c r="R9" s="263"/>
      <c r="S9" s="263"/>
      <c r="T9" s="263"/>
      <c r="U9" s="263"/>
      <c r="V9" s="263"/>
      <c r="W9" s="263"/>
      <c r="X9" s="261"/>
    </row>
    <row r="10" spans="1:24" ht="15.75">
      <c r="L10" s="262"/>
      <c r="M10" s="262"/>
      <c r="N10" s="262"/>
      <c r="O10" s="262"/>
      <c r="P10" s="146" t="s">
        <v>432</v>
      </c>
      <c r="Q10" s="146"/>
      <c r="R10" s="146"/>
      <c r="S10" s="263"/>
      <c r="T10" s="263"/>
      <c r="U10" s="146"/>
      <c r="V10" s="146"/>
      <c r="W10" s="146"/>
      <c r="X10" s="261"/>
    </row>
    <row r="11" spans="1:24" ht="15.75">
      <c r="L11" s="262"/>
      <c r="M11" s="262"/>
      <c r="N11" s="262"/>
      <c r="O11" s="262"/>
      <c r="P11" s="262"/>
      <c r="Q11" s="263" t="s">
        <v>433</v>
      </c>
      <c r="R11" s="263"/>
      <c r="S11" s="263"/>
      <c r="T11" s="263"/>
      <c r="U11" s="263"/>
      <c r="V11" s="263"/>
      <c r="W11" s="263"/>
      <c r="X11" s="261"/>
    </row>
    <row r="12" spans="1:24" ht="15.75">
      <c r="S12" s="133"/>
      <c r="X12" s="261"/>
    </row>
    <row r="13" spans="1:24" ht="15.75">
      <c r="S13" s="133"/>
    </row>
    <row r="14" spans="1:24" ht="15.75">
      <c r="S14" s="133"/>
    </row>
    <row r="15" spans="1:24" ht="15.75">
      <c r="S15" s="133"/>
    </row>
  </sheetData>
  <mergeCells count="7">
    <mergeCell ref="L1:R2"/>
    <mergeCell ref="K1:K2"/>
    <mergeCell ref="A5:B5"/>
    <mergeCell ref="C1:E1"/>
    <mergeCell ref="A1:A2"/>
    <mergeCell ref="B1:B2"/>
    <mergeCell ref="F1:J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E15" sqref="E15"/>
    </sheetView>
  </sheetViews>
  <sheetFormatPr defaultRowHeight="15"/>
  <cols>
    <col min="1" max="1" width="11.5703125" style="107" bestFit="1" customWidth="1"/>
    <col min="2" max="2" width="69" style="108" bestFit="1" customWidth="1"/>
    <col min="3" max="3" width="14.28515625" style="109" customWidth="1"/>
    <col min="4" max="4" width="10.42578125" style="109" bestFit="1" customWidth="1"/>
    <col min="5" max="5" width="16.7109375" style="109" bestFit="1" customWidth="1"/>
    <col min="6" max="6" width="7.85546875" style="106" customWidth="1"/>
    <col min="7" max="7" width="10" style="106" customWidth="1"/>
    <col min="8" max="8" width="6.140625" style="106" bestFit="1" customWidth="1"/>
    <col min="9" max="12" width="7.140625" style="106" customWidth="1"/>
    <col min="13" max="13" width="6.28515625" style="106" customWidth="1"/>
    <col min="14" max="21" width="7.140625" style="106" customWidth="1"/>
    <col min="22" max="22" width="30.85546875" style="106" customWidth="1"/>
    <col min="23" max="220" width="9.140625" style="102"/>
    <col min="221" max="221" width="9" style="102" bestFit="1" customWidth="1"/>
    <col min="222" max="222" width="9.85546875" style="102" bestFit="1" customWidth="1"/>
    <col min="223" max="223" width="9.140625" style="102" bestFit="1" customWidth="1"/>
    <col min="224" max="224" width="16" style="102" bestFit="1" customWidth="1"/>
    <col min="225" max="225" width="9" style="102" bestFit="1" customWidth="1"/>
    <col min="226" max="226" width="7.85546875" style="102" bestFit="1" customWidth="1"/>
    <col min="227" max="227" width="11.7109375" style="102" bestFit="1" customWidth="1"/>
    <col min="228" max="228" width="14.28515625" style="102" customWidth="1"/>
    <col min="229" max="229" width="11.7109375" style="102" bestFit="1" customWidth="1"/>
    <col min="230" max="230" width="14.140625" style="102" bestFit="1" customWidth="1"/>
    <col min="231" max="231" width="16.7109375" style="102" customWidth="1"/>
    <col min="232" max="232" width="16.5703125" style="102" customWidth="1"/>
    <col min="233" max="234" width="7.85546875" style="102" bestFit="1" customWidth="1"/>
    <col min="235" max="235" width="8" style="102" bestFit="1" customWidth="1"/>
    <col min="236" max="237" width="7.85546875" style="102" bestFit="1" customWidth="1"/>
    <col min="238" max="238" width="9.7109375" style="102" customWidth="1"/>
    <col min="239" max="239" width="12.85546875" style="102" customWidth="1"/>
    <col min="240" max="476" width="9.140625" style="102"/>
    <col min="477" max="477" width="9" style="102" bestFit="1" customWidth="1"/>
    <col min="478" max="478" width="9.85546875" style="102" bestFit="1" customWidth="1"/>
    <col min="479" max="479" width="9.140625" style="102" bestFit="1" customWidth="1"/>
    <col min="480" max="480" width="16" style="102" bestFit="1" customWidth="1"/>
    <col min="481" max="481" width="9" style="102" bestFit="1" customWidth="1"/>
    <col min="482" max="482" width="7.85546875" style="102" bestFit="1" customWidth="1"/>
    <col min="483" max="483" width="11.7109375" style="102" bestFit="1" customWidth="1"/>
    <col min="484" max="484" width="14.28515625" style="102" customWidth="1"/>
    <col min="485" max="485" width="11.7109375" style="102" bestFit="1" customWidth="1"/>
    <col min="486" max="486" width="14.140625" style="102" bestFit="1" customWidth="1"/>
    <col min="487" max="487" width="16.7109375" style="102" customWidth="1"/>
    <col min="488" max="488" width="16.5703125" style="102" customWidth="1"/>
    <col min="489" max="490" width="7.85546875" style="102" bestFit="1" customWidth="1"/>
    <col min="491" max="491" width="8" style="102" bestFit="1" customWidth="1"/>
    <col min="492" max="493" width="7.85546875" style="102" bestFit="1" customWidth="1"/>
    <col min="494" max="494" width="9.7109375" style="102" customWidth="1"/>
    <col min="495" max="495" width="12.85546875" style="102" customWidth="1"/>
    <col min="496" max="732" width="9.140625" style="102"/>
    <col min="733" max="733" width="9" style="102" bestFit="1" customWidth="1"/>
    <col min="734" max="734" width="9.85546875" style="102" bestFit="1" customWidth="1"/>
    <col min="735" max="735" width="9.140625" style="102" bestFit="1" customWidth="1"/>
    <col min="736" max="736" width="16" style="102" bestFit="1" customWidth="1"/>
    <col min="737" max="737" width="9" style="102" bestFit="1" customWidth="1"/>
    <col min="738" max="738" width="7.85546875" style="102" bestFit="1" customWidth="1"/>
    <col min="739" max="739" width="11.7109375" style="102" bestFit="1" customWidth="1"/>
    <col min="740" max="740" width="14.28515625" style="102" customWidth="1"/>
    <col min="741" max="741" width="11.7109375" style="102" bestFit="1" customWidth="1"/>
    <col min="742" max="742" width="14.140625" style="102" bestFit="1" customWidth="1"/>
    <col min="743" max="743" width="16.7109375" style="102" customWidth="1"/>
    <col min="744" max="744" width="16.5703125" style="102" customWidth="1"/>
    <col min="745" max="746" width="7.85546875" style="102" bestFit="1" customWidth="1"/>
    <col min="747" max="747" width="8" style="102" bestFit="1" customWidth="1"/>
    <col min="748" max="749" width="7.85546875" style="102" bestFit="1" customWidth="1"/>
    <col min="750" max="750" width="9.7109375" style="102" customWidth="1"/>
    <col min="751" max="751" width="12.85546875" style="102" customWidth="1"/>
    <col min="752" max="988" width="9.140625" style="102"/>
    <col min="989" max="989" width="9" style="102" bestFit="1" customWidth="1"/>
    <col min="990" max="990" width="9.85546875" style="102" bestFit="1" customWidth="1"/>
    <col min="991" max="991" width="9.140625" style="102" bestFit="1" customWidth="1"/>
    <col min="992" max="992" width="16" style="102" bestFit="1" customWidth="1"/>
    <col min="993" max="993" width="9" style="102" bestFit="1" customWidth="1"/>
    <col min="994" max="994" width="7.85546875" style="102" bestFit="1" customWidth="1"/>
    <col min="995" max="995" width="11.7109375" style="102" bestFit="1" customWidth="1"/>
    <col min="996" max="996" width="14.28515625" style="102" customWidth="1"/>
    <col min="997" max="997" width="11.7109375" style="102" bestFit="1" customWidth="1"/>
    <col min="998" max="998" width="14.140625" style="102" bestFit="1" customWidth="1"/>
    <col min="999" max="999" width="16.7109375" style="102" customWidth="1"/>
    <col min="1000" max="1000" width="16.5703125" style="102" customWidth="1"/>
    <col min="1001" max="1002" width="7.85546875" style="102" bestFit="1" customWidth="1"/>
    <col min="1003" max="1003" width="8" style="102" bestFit="1" customWidth="1"/>
    <col min="1004" max="1005" width="7.85546875" style="102" bestFit="1" customWidth="1"/>
    <col min="1006" max="1006" width="9.7109375" style="102" customWidth="1"/>
    <col min="1007" max="1007" width="12.85546875" style="102" customWidth="1"/>
    <col min="1008" max="1244" width="9.140625" style="102"/>
    <col min="1245" max="1245" width="9" style="102" bestFit="1" customWidth="1"/>
    <col min="1246" max="1246" width="9.85546875" style="102" bestFit="1" customWidth="1"/>
    <col min="1247" max="1247" width="9.140625" style="102" bestFit="1" customWidth="1"/>
    <col min="1248" max="1248" width="16" style="102" bestFit="1" customWidth="1"/>
    <col min="1249" max="1249" width="9" style="102" bestFit="1" customWidth="1"/>
    <col min="1250" max="1250" width="7.85546875" style="102" bestFit="1" customWidth="1"/>
    <col min="1251" max="1251" width="11.7109375" style="102" bestFit="1" customWidth="1"/>
    <col min="1252" max="1252" width="14.28515625" style="102" customWidth="1"/>
    <col min="1253" max="1253" width="11.7109375" style="102" bestFit="1" customWidth="1"/>
    <col min="1254" max="1254" width="14.140625" style="102" bestFit="1" customWidth="1"/>
    <col min="1255" max="1255" width="16.7109375" style="102" customWidth="1"/>
    <col min="1256" max="1256" width="16.5703125" style="102" customWidth="1"/>
    <col min="1257" max="1258" width="7.85546875" style="102" bestFit="1" customWidth="1"/>
    <col min="1259" max="1259" width="8" style="102" bestFit="1" customWidth="1"/>
    <col min="1260" max="1261" width="7.85546875" style="102" bestFit="1" customWidth="1"/>
    <col min="1262" max="1262" width="9.7109375" style="102" customWidth="1"/>
    <col min="1263" max="1263" width="12.85546875" style="102" customWidth="1"/>
    <col min="1264" max="1500" width="9.140625" style="102"/>
    <col min="1501" max="1501" width="9" style="102" bestFit="1" customWidth="1"/>
    <col min="1502" max="1502" width="9.85546875" style="102" bestFit="1" customWidth="1"/>
    <col min="1503" max="1503" width="9.140625" style="102" bestFit="1" customWidth="1"/>
    <col min="1504" max="1504" width="16" style="102" bestFit="1" customWidth="1"/>
    <col min="1505" max="1505" width="9" style="102" bestFit="1" customWidth="1"/>
    <col min="1506" max="1506" width="7.85546875" style="102" bestFit="1" customWidth="1"/>
    <col min="1507" max="1507" width="11.7109375" style="102" bestFit="1" customWidth="1"/>
    <col min="1508" max="1508" width="14.28515625" style="102" customWidth="1"/>
    <col min="1509" max="1509" width="11.7109375" style="102" bestFit="1" customWidth="1"/>
    <col min="1510" max="1510" width="14.140625" style="102" bestFit="1" customWidth="1"/>
    <col min="1511" max="1511" width="16.7109375" style="102" customWidth="1"/>
    <col min="1512" max="1512" width="16.5703125" style="102" customWidth="1"/>
    <col min="1513" max="1514" width="7.85546875" style="102" bestFit="1" customWidth="1"/>
    <col min="1515" max="1515" width="8" style="102" bestFit="1" customWidth="1"/>
    <col min="1516" max="1517" width="7.85546875" style="102" bestFit="1" customWidth="1"/>
    <col min="1518" max="1518" width="9.7109375" style="102" customWidth="1"/>
    <col min="1519" max="1519" width="12.85546875" style="102" customWidth="1"/>
    <col min="1520" max="1756" width="9.140625" style="102"/>
    <col min="1757" max="1757" width="9" style="102" bestFit="1" customWidth="1"/>
    <col min="1758" max="1758" width="9.85546875" style="102" bestFit="1" customWidth="1"/>
    <col min="1759" max="1759" width="9.140625" style="102" bestFit="1" customWidth="1"/>
    <col min="1760" max="1760" width="16" style="102" bestFit="1" customWidth="1"/>
    <col min="1761" max="1761" width="9" style="102" bestFit="1" customWidth="1"/>
    <col min="1762" max="1762" width="7.85546875" style="102" bestFit="1" customWidth="1"/>
    <col min="1763" max="1763" width="11.7109375" style="102" bestFit="1" customWidth="1"/>
    <col min="1764" max="1764" width="14.28515625" style="102" customWidth="1"/>
    <col min="1765" max="1765" width="11.7109375" style="102" bestFit="1" customWidth="1"/>
    <col min="1766" max="1766" width="14.140625" style="102" bestFit="1" customWidth="1"/>
    <col min="1767" max="1767" width="16.7109375" style="102" customWidth="1"/>
    <col min="1768" max="1768" width="16.5703125" style="102" customWidth="1"/>
    <col min="1769" max="1770" width="7.85546875" style="102" bestFit="1" customWidth="1"/>
    <col min="1771" max="1771" width="8" style="102" bestFit="1" customWidth="1"/>
    <col min="1772" max="1773" width="7.85546875" style="102" bestFit="1" customWidth="1"/>
    <col min="1774" max="1774" width="9.7109375" style="102" customWidth="1"/>
    <col min="1775" max="1775" width="12.85546875" style="102" customWidth="1"/>
    <col min="1776" max="2012" width="9.140625" style="102"/>
    <col min="2013" max="2013" width="9" style="102" bestFit="1" customWidth="1"/>
    <col min="2014" max="2014" width="9.85546875" style="102" bestFit="1" customWidth="1"/>
    <col min="2015" max="2015" width="9.140625" style="102" bestFit="1" customWidth="1"/>
    <col min="2016" max="2016" width="16" style="102" bestFit="1" customWidth="1"/>
    <col min="2017" max="2017" width="9" style="102" bestFit="1" customWidth="1"/>
    <col min="2018" max="2018" width="7.85546875" style="102" bestFit="1" customWidth="1"/>
    <col min="2019" max="2019" width="11.7109375" style="102" bestFit="1" customWidth="1"/>
    <col min="2020" max="2020" width="14.28515625" style="102" customWidth="1"/>
    <col min="2021" max="2021" width="11.7109375" style="102" bestFit="1" customWidth="1"/>
    <col min="2022" max="2022" width="14.140625" style="102" bestFit="1" customWidth="1"/>
    <col min="2023" max="2023" width="16.7109375" style="102" customWidth="1"/>
    <col min="2024" max="2024" width="16.5703125" style="102" customWidth="1"/>
    <col min="2025" max="2026" width="7.85546875" style="102" bestFit="1" customWidth="1"/>
    <col min="2027" max="2027" width="8" style="102" bestFit="1" customWidth="1"/>
    <col min="2028" max="2029" width="7.85546875" style="102" bestFit="1" customWidth="1"/>
    <col min="2030" max="2030" width="9.7109375" style="102" customWidth="1"/>
    <col min="2031" max="2031" width="12.85546875" style="102" customWidth="1"/>
    <col min="2032" max="2268" width="9.140625" style="102"/>
    <col min="2269" max="2269" width="9" style="102" bestFit="1" customWidth="1"/>
    <col min="2270" max="2270" width="9.85546875" style="102" bestFit="1" customWidth="1"/>
    <col min="2271" max="2271" width="9.140625" style="102" bestFit="1" customWidth="1"/>
    <col min="2272" max="2272" width="16" style="102" bestFit="1" customWidth="1"/>
    <col min="2273" max="2273" width="9" style="102" bestFit="1" customWidth="1"/>
    <col min="2274" max="2274" width="7.85546875" style="102" bestFit="1" customWidth="1"/>
    <col min="2275" max="2275" width="11.7109375" style="102" bestFit="1" customWidth="1"/>
    <col min="2276" max="2276" width="14.28515625" style="102" customWidth="1"/>
    <col min="2277" max="2277" width="11.7109375" style="102" bestFit="1" customWidth="1"/>
    <col min="2278" max="2278" width="14.140625" style="102" bestFit="1" customWidth="1"/>
    <col min="2279" max="2279" width="16.7109375" style="102" customWidth="1"/>
    <col min="2280" max="2280" width="16.5703125" style="102" customWidth="1"/>
    <col min="2281" max="2282" width="7.85546875" style="102" bestFit="1" customWidth="1"/>
    <col min="2283" max="2283" width="8" style="102" bestFit="1" customWidth="1"/>
    <col min="2284" max="2285" width="7.85546875" style="102" bestFit="1" customWidth="1"/>
    <col min="2286" max="2286" width="9.7109375" style="102" customWidth="1"/>
    <col min="2287" max="2287" width="12.85546875" style="102" customWidth="1"/>
    <col min="2288" max="2524" width="9.140625" style="102"/>
    <col min="2525" max="2525" width="9" style="102" bestFit="1" customWidth="1"/>
    <col min="2526" max="2526" width="9.85546875" style="102" bestFit="1" customWidth="1"/>
    <col min="2527" max="2527" width="9.140625" style="102" bestFit="1" customWidth="1"/>
    <col min="2528" max="2528" width="16" style="102" bestFit="1" customWidth="1"/>
    <col min="2529" max="2529" width="9" style="102" bestFit="1" customWidth="1"/>
    <col min="2530" max="2530" width="7.85546875" style="102" bestFit="1" customWidth="1"/>
    <col min="2531" max="2531" width="11.7109375" style="102" bestFit="1" customWidth="1"/>
    <col min="2532" max="2532" width="14.28515625" style="102" customWidth="1"/>
    <col min="2533" max="2533" width="11.7109375" style="102" bestFit="1" customWidth="1"/>
    <col min="2534" max="2534" width="14.140625" style="102" bestFit="1" customWidth="1"/>
    <col min="2535" max="2535" width="16.7109375" style="102" customWidth="1"/>
    <col min="2536" max="2536" width="16.5703125" style="102" customWidth="1"/>
    <col min="2537" max="2538" width="7.85546875" style="102" bestFit="1" customWidth="1"/>
    <col min="2539" max="2539" width="8" style="102" bestFit="1" customWidth="1"/>
    <col min="2540" max="2541" width="7.85546875" style="102" bestFit="1" customWidth="1"/>
    <col min="2542" max="2542" width="9.7109375" style="102" customWidth="1"/>
    <col min="2543" max="2543" width="12.85546875" style="102" customWidth="1"/>
    <col min="2544" max="2780" width="9.140625" style="102"/>
    <col min="2781" max="2781" width="9" style="102" bestFit="1" customWidth="1"/>
    <col min="2782" max="2782" width="9.85546875" style="102" bestFit="1" customWidth="1"/>
    <col min="2783" max="2783" width="9.140625" style="102" bestFit="1" customWidth="1"/>
    <col min="2784" max="2784" width="16" style="102" bestFit="1" customWidth="1"/>
    <col min="2785" max="2785" width="9" style="102" bestFit="1" customWidth="1"/>
    <col min="2786" max="2786" width="7.85546875" style="102" bestFit="1" customWidth="1"/>
    <col min="2787" max="2787" width="11.7109375" style="102" bestFit="1" customWidth="1"/>
    <col min="2788" max="2788" width="14.28515625" style="102" customWidth="1"/>
    <col min="2789" max="2789" width="11.7109375" style="102" bestFit="1" customWidth="1"/>
    <col min="2790" max="2790" width="14.140625" style="102" bestFit="1" customWidth="1"/>
    <col min="2791" max="2791" width="16.7109375" style="102" customWidth="1"/>
    <col min="2792" max="2792" width="16.5703125" style="102" customWidth="1"/>
    <col min="2793" max="2794" width="7.85546875" style="102" bestFit="1" customWidth="1"/>
    <col min="2795" max="2795" width="8" style="102" bestFit="1" customWidth="1"/>
    <col min="2796" max="2797" width="7.85546875" style="102" bestFit="1" customWidth="1"/>
    <col min="2798" max="2798" width="9.7109375" style="102" customWidth="1"/>
    <col min="2799" max="2799" width="12.85546875" style="102" customWidth="1"/>
    <col min="2800" max="3036" width="9.140625" style="102"/>
    <col min="3037" max="3037" width="9" style="102" bestFit="1" customWidth="1"/>
    <col min="3038" max="3038" width="9.85546875" style="102" bestFit="1" customWidth="1"/>
    <col min="3039" max="3039" width="9.140625" style="102" bestFit="1" customWidth="1"/>
    <col min="3040" max="3040" width="16" style="102" bestFit="1" customWidth="1"/>
    <col min="3041" max="3041" width="9" style="102" bestFit="1" customWidth="1"/>
    <col min="3042" max="3042" width="7.85546875" style="102" bestFit="1" customWidth="1"/>
    <col min="3043" max="3043" width="11.7109375" style="102" bestFit="1" customWidth="1"/>
    <col min="3044" max="3044" width="14.28515625" style="102" customWidth="1"/>
    <col min="3045" max="3045" width="11.7109375" style="102" bestFit="1" customWidth="1"/>
    <col min="3046" max="3046" width="14.140625" style="102" bestFit="1" customWidth="1"/>
    <col min="3047" max="3047" width="16.7109375" style="102" customWidth="1"/>
    <col min="3048" max="3048" width="16.5703125" style="102" customWidth="1"/>
    <col min="3049" max="3050" width="7.85546875" style="102" bestFit="1" customWidth="1"/>
    <col min="3051" max="3051" width="8" style="102" bestFit="1" customWidth="1"/>
    <col min="3052" max="3053" width="7.85546875" style="102" bestFit="1" customWidth="1"/>
    <col min="3054" max="3054" width="9.7109375" style="102" customWidth="1"/>
    <col min="3055" max="3055" width="12.85546875" style="102" customWidth="1"/>
    <col min="3056" max="3292" width="9.140625" style="102"/>
    <col min="3293" max="3293" width="9" style="102" bestFit="1" customWidth="1"/>
    <col min="3294" max="3294" width="9.85546875" style="102" bestFit="1" customWidth="1"/>
    <col min="3295" max="3295" width="9.140625" style="102" bestFit="1" customWidth="1"/>
    <col min="3296" max="3296" width="16" style="102" bestFit="1" customWidth="1"/>
    <col min="3297" max="3297" width="9" style="102" bestFit="1" customWidth="1"/>
    <col min="3298" max="3298" width="7.85546875" style="102" bestFit="1" customWidth="1"/>
    <col min="3299" max="3299" width="11.7109375" style="102" bestFit="1" customWidth="1"/>
    <col min="3300" max="3300" width="14.28515625" style="102" customWidth="1"/>
    <col min="3301" max="3301" width="11.7109375" style="102" bestFit="1" customWidth="1"/>
    <col min="3302" max="3302" width="14.140625" style="102" bestFit="1" customWidth="1"/>
    <col min="3303" max="3303" width="16.7109375" style="102" customWidth="1"/>
    <col min="3304" max="3304" width="16.5703125" style="102" customWidth="1"/>
    <col min="3305" max="3306" width="7.85546875" style="102" bestFit="1" customWidth="1"/>
    <col min="3307" max="3307" width="8" style="102" bestFit="1" customWidth="1"/>
    <col min="3308" max="3309" width="7.85546875" style="102" bestFit="1" customWidth="1"/>
    <col min="3310" max="3310" width="9.7109375" style="102" customWidth="1"/>
    <col min="3311" max="3311" width="12.85546875" style="102" customWidth="1"/>
    <col min="3312" max="3548" width="9.140625" style="102"/>
    <col min="3549" max="3549" width="9" style="102" bestFit="1" customWidth="1"/>
    <col min="3550" max="3550" width="9.85546875" style="102" bestFit="1" customWidth="1"/>
    <col min="3551" max="3551" width="9.140625" style="102" bestFit="1" customWidth="1"/>
    <col min="3552" max="3552" width="16" style="102" bestFit="1" customWidth="1"/>
    <col min="3553" max="3553" width="9" style="102" bestFit="1" customWidth="1"/>
    <col min="3554" max="3554" width="7.85546875" style="102" bestFit="1" customWidth="1"/>
    <col min="3555" max="3555" width="11.7109375" style="102" bestFit="1" customWidth="1"/>
    <col min="3556" max="3556" width="14.28515625" style="102" customWidth="1"/>
    <col min="3557" max="3557" width="11.7109375" style="102" bestFit="1" customWidth="1"/>
    <col min="3558" max="3558" width="14.140625" style="102" bestFit="1" customWidth="1"/>
    <col min="3559" max="3559" width="16.7109375" style="102" customWidth="1"/>
    <col min="3560" max="3560" width="16.5703125" style="102" customWidth="1"/>
    <col min="3561" max="3562" width="7.85546875" style="102" bestFit="1" customWidth="1"/>
    <col min="3563" max="3563" width="8" style="102" bestFit="1" customWidth="1"/>
    <col min="3564" max="3565" width="7.85546875" style="102" bestFit="1" customWidth="1"/>
    <col min="3566" max="3566" width="9.7109375" style="102" customWidth="1"/>
    <col min="3567" max="3567" width="12.85546875" style="102" customWidth="1"/>
    <col min="3568" max="3804" width="9.140625" style="102"/>
    <col min="3805" max="3805" width="9" style="102" bestFit="1" customWidth="1"/>
    <col min="3806" max="3806" width="9.85546875" style="102" bestFit="1" customWidth="1"/>
    <col min="3807" max="3807" width="9.140625" style="102" bestFit="1" customWidth="1"/>
    <col min="3808" max="3808" width="16" style="102" bestFit="1" customWidth="1"/>
    <col min="3809" max="3809" width="9" style="102" bestFit="1" customWidth="1"/>
    <col min="3810" max="3810" width="7.85546875" style="102" bestFit="1" customWidth="1"/>
    <col min="3811" max="3811" width="11.7109375" style="102" bestFit="1" customWidth="1"/>
    <col min="3812" max="3812" width="14.28515625" style="102" customWidth="1"/>
    <col min="3813" max="3813" width="11.7109375" style="102" bestFit="1" customWidth="1"/>
    <col min="3814" max="3814" width="14.140625" style="102" bestFit="1" customWidth="1"/>
    <col min="3815" max="3815" width="16.7109375" style="102" customWidth="1"/>
    <col min="3816" max="3816" width="16.5703125" style="102" customWidth="1"/>
    <col min="3817" max="3818" width="7.85546875" style="102" bestFit="1" customWidth="1"/>
    <col min="3819" max="3819" width="8" style="102" bestFit="1" customWidth="1"/>
    <col min="3820" max="3821" width="7.85546875" style="102" bestFit="1" customWidth="1"/>
    <col min="3822" max="3822" width="9.7109375" style="102" customWidth="1"/>
    <col min="3823" max="3823" width="12.85546875" style="102" customWidth="1"/>
    <col min="3824" max="4060" width="9.140625" style="102"/>
    <col min="4061" max="4061" width="9" style="102" bestFit="1" customWidth="1"/>
    <col min="4062" max="4062" width="9.85546875" style="102" bestFit="1" customWidth="1"/>
    <col min="4063" max="4063" width="9.140625" style="102" bestFit="1" customWidth="1"/>
    <col min="4064" max="4064" width="16" style="102" bestFit="1" customWidth="1"/>
    <col min="4065" max="4065" width="9" style="102" bestFit="1" customWidth="1"/>
    <col min="4066" max="4066" width="7.85546875" style="102" bestFit="1" customWidth="1"/>
    <col min="4067" max="4067" width="11.7109375" style="102" bestFit="1" customWidth="1"/>
    <col min="4068" max="4068" width="14.28515625" style="102" customWidth="1"/>
    <col min="4069" max="4069" width="11.7109375" style="102" bestFit="1" customWidth="1"/>
    <col min="4070" max="4070" width="14.140625" style="102" bestFit="1" customWidth="1"/>
    <col min="4071" max="4071" width="16.7109375" style="102" customWidth="1"/>
    <col min="4072" max="4072" width="16.5703125" style="102" customWidth="1"/>
    <col min="4073" max="4074" width="7.85546875" style="102" bestFit="1" customWidth="1"/>
    <col min="4075" max="4075" width="8" style="102" bestFit="1" customWidth="1"/>
    <col min="4076" max="4077" width="7.85546875" style="102" bestFit="1" customWidth="1"/>
    <col min="4078" max="4078" width="9.7109375" style="102" customWidth="1"/>
    <col min="4079" max="4079" width="12.85546875" style="102" customWidth="1"/>
    <col min="4080" max="4316" width="9.140625" style="102"/>
    <col min="4317" max="4317" width="9" style="102" bestFit="1" customWidth="1"/>
    <col min="4318" max="4318" width="9.85546875" style="102" bestFit="1" customWidth="1"/>
    <col min="4319" max="4319" width="9.140625" style="102" bestFit="1" customWidth="1"/>
    <col min="4320" max="4320" width="16" style="102" bestFit="1" customWidth="1"/>
    <col min="4321" max="4321" width="9" style="102" bestFit="1" customWidth="1"/>
    <col min="4322" max="4322" width="7.85546875" style="102" bestFit="1" customWidth="1"/>
    <col min="4323" max="4323" width="11.7109375" style="102" bestFit="1" customWidth="1"/>
    <col min="4324" max="4324" width="14.28515625" style="102" customWidth="1"/>
    <col min="4325" max="4325" width="11.7109375" style="102" bestFit="1" customWidth="1"/>
    <col min="4326" max="4326" width="14.140625" style="102" bestFit="1" customWidth="1"/>
    <col min="4327" max="4327" width="16.7109375" style="102" customWidth="1"/>
    <col min="4328" max="4328" width="16.5703125" style="102" customWidth="1"/>
    <col min="4329" max="4330" width="7.85546875" style="102" bestFit="1" customWidth="1"/>
    <col min="4331" max="4331" width="8" style="102" bestFit="1" customWidth="1"/>
    <col min="4332" max="4333" width="7.85546875" style="102" bestFit="1" customWidth="1"/>
    <col min="4334" max="4334" width="9.7109375" style="102" customWidth="1"/>
    <col min="4335" max="4335" width="12.85546875" style="102" customWidth="1"/>
    <col min="4336" max="4572" width="9.140625" style="102"/>
    <col min="4573" max="4573" width="9" style="102" bestFit="1" customWidth="1"/>
    <col min="4574" max="4574" width="9.85546875" style="102" bestFit="1" customWidth="1"/>
    <col min="4575" max="4575" width="9.140625" style="102" bestFit="1" customWidth="1"/>
    <col min="4576" max="4576" width="16" style="102" bestFit="1" customWidth="1"/>
    <col min="4577" max="4577" width="9" style="102" bestFit="1" customWidth="1"/>
    <col min="4578" max="4578" width="7.85546875" style="102" bestFit="1" customWidth="1"/>
    <col min="4579" max="4579" width="11.7109375" style="102" bestFit="1" customWidth="1"/>
    <col min="4580" max="4580" width="14.28515625" style="102" customWidth="1"/>
    <col min="4581" max="4581" width="11.7109375" style="102" bestFit="1" customWidth="1"/>
    <col min="4582" max="4582" width="14.140625" style="102" bestFit="1" customWidth="1"/>
    <col min="4583" max="4583" width="16.7109375" style="102" customWidth="1"/>
    <col min="4584" max="4584" width="16.5703125" style="102" customWidth="1"/>
    <col min="4585" max="4586" width="7.85546875" style="102" bestFit="1" customWidth="1"/>
    <col min="4587" max="4587" width="8" style="102" bestFit="1" customWidth="1"/>
    <col min="4588" max="4589" width="7.85546875" style="102" bestFit="1" customWidth="1"/>
    <col min="4590" max="4590" width="9.7109375" style="102" customWidth="1"/>
    <col min="4591" max="4591" width="12.85546875" style="102" customWidth="1"/>
    <col min="4592" max="4828" width="9.140625" style="102"/>
    <col min="4829" max="4829" width="9" style="102" bestFit="1" customWidth="1"/>
    <col min="4830" max="4830" width="9.85546875" style="102" bestFit="1" customWidth="1"/>
    <col min="4831" max="4831" width="9.140625" style="102" bestFit="1" customWidth="1"/>
    <col min="4832" max="4832" width="16" style="102" bestFit="1" customWidth="1"/>
    <col min="4833" max="4833" width="9" style="102" bestFit="1" customWidth="1"/>
    <col min="4834" max="4834" width="7.85546875" style="102" bestFit="1" customWidth="1"/>
    <col min="4835" max="4835" width="11.7109375" style="102" bestFit="1" customWidth="1"/>
    <col min="4836" max="4836" width="14.28515625" style="102" customWidth="1"/>
    <col min="4837" max="4837" width="11.7109375" style="102" bestFit="1" customWidth="1"/>
    <col min="4838" max="4838" width="14.140625" style="102" bestFit="1" customWidth="1"/>
    <col min="4839" max="4839" width="16.7109375" style="102" customWidth="1"/>
    <col min="4840" max="4840" width="16.5703125" style="102" customWidth="1"/>
    <col min="4841" max="4842" width="7.85546875" style="102" bestFit="1" customWidth="1"/>
    <col min="4843" max="4843" width="8" style="102" bestFit="1" customWidth="1"/>
    <col min="4844" max="4845" width="7.85546875" style="102" bestFit="1" customWidth="1"/>
    <col min="4846" max="4846" width="9.7109375" style="102" customWidth="1"/>
    <col min="4847" max="4847" width="12.85546875" style="102" customWidth="1"/>
    <col min="4848" max="5084" width="9.140625" style="102"/>
    <col min="5085" max="5085" width="9" style="102" bestFit="1" customWidth="1"/>
    <col min="5086" max="5086" width="9.85546875" style="102" bestFit="1" customWidth="1"/>
    <col min="5087" max="5087" width="9.140625" style="102" bestFit="1" customWidth="1"/>
    <col min="5088" max="5088" width="16" style="102" bestFit="1" customWidth="1"/>
    <col min="5089" max="5089" width="9" style="102" bestFit="1" customWidth="1"/>
    <col min="5090" max="5090" width="7.85546875" style="102" bestFit="1" customWidth="1"/>
    <col min="5091" max="5091" width="11.7109375" style="102" bestFit="1" customWidth="1"/>
    <col min="5092" max="5092" width="14.28515625" style="102" customWidth="1"/>
    <col min="5093" max="5093" width="11.7109375" style="102" bestFit="1" customWidth="1"/>
    <col min="5094" max="5094" width="14.140625" style="102" bestFit="1" customWidth="1"/>
    <col min="5095" max="5095" width="16.7109375" style="102" customWidth="1"/>
    <col min="5096" max="5096" width="16.5703125" style="102" customWidth="1"/>
    <col min="5097" max="5098" width="7.85546875" style="102" bestFit="1" customWidth="1"/>
    <col min="5099" max="5099" width="8" style="102" bestFit="1" customWidth="1"/>
    <col min="5100" max="5101" width="7.85546875" style="102" bestFit="1" customWidth="1"/>
    <col min="5102" max="5102" width="9.7109375" style="102" customWidth="1"/>
    <col min="5103" max="5103" width="12.85546875" style="102" customWidth="1"/>
    <col min="5104" max="5340" width="9.140625" style="102"/>
    <col min="5341" max="5341" width="9" style="102" bestFit="1" customWidth="1"/>
    <col min="5342" max="5342" width="9.85546875" style="102" bestFit="1" customWidth="1"/>
    <col min="5343" max="5343" width="9.140625" style="102" bestFit="1" customWidth="1"/>
    <col min="5344" max="5344" width="16" style="102" bestFit="1" customWidth="1"/>
    <col min="5345" max="5345" width="9" style="102" bestFit="1" customWidth="1"/>
    <col min="5346" max="5346" width="7.85546875" style="102" bestFit="1" customWidth="1"/>
    <col min="5347" max="5347" width="11.7109375" style="102" bestFit="1" customWidth="1"/>
    <col min="5348" max="5348" width="14.28515625" style="102" customWidth="1"/>
    <col min="5349" max="5349" width="11.7109375" style="102" bestFit="1" customWidth="1"/>
    <col min="5350" max="5350" width="14.140625" style="102" bestFit="1" customWidth="1"/>
    <col min="5351" max="5351" width="16.7109375" style="102" customWidth="1"/>
    <col min="5352" max="5352" width="16.5703125" style="102" customWidth="1"/>
    <col min="5353" max="5354" width="7.85546875" style="102" bestFit="1" customWidth="1"/>
    <col min="5355" max="5355" width="8" style="102" bestFit="1" customWidth="1"/>
    <col min="5356" max="5357" width="7.85546875" style="102" bestFit="1" customWidth="1"/>
    <col min="5358" max="5358" width="9.7109375" style="102" customWidth="1"/>
    <col min="5359" max="5359" width="12.85546875" style="102" customWidth="1"/>
    <col min="5360" max="5596" width="9.140625" style="102"/>
    <col min="5597" max="5597" width="9" style="102" bestFit="1" customWidth="1"/>
    <col min="5598" max="5598" width="9.85546875" style="102" bestFit="1" customWidth="1"/>
    <col min="5599" max="5599" width="9.140625" style="102" bestFit="1" customWidth="1"/>
    <col min="5600" max="5600" width="16" style="102" bestFit="1" customWidth="1"/>
    <col min="5601" max="5601" width="9" style="102" bestFit="1" customWidth="1"/>
    <col min="5602" max="5602" width="7.85546875" style="102" bestFit="1" customWidth="1"/>
    <col min="5603" max="5603" width="11.7109375" style="102" bestFit="1" customWidth="1"/>
    <col min="5604" max="5604" width="14.28515625" style="102" customWidth="1"/>
    <col min="5605" max="5605" width="11.7109375" style="102" bestFit="1" customWidth="1"/>
    <col min="5606" max="5606" width="14.140625" style="102" bestFit="1" customWidth="1"/>
    <col min="5607" max="5607" width="16.7109375" style="102" customWidth="1"/>
    <col min="5608" max="5608" width="16.5703125" style="102" customWidth="1"/>
    <col min="5609" max="5610" width="7.85546875" style="102" bestFit="1" customWidth="1"/>
    <col min="5611" max="5611" width="8" style="102" bestFit="1" customWidth="1"/>
    <col min="5612" max="5613" width="7.85546875" style="102" bestFit="1" customWidth="1"/>
    <col min="5614" max="5614" width="9.7109375" style="102" customWidth="1"/>
    <col min="5615" max="5615" width="12.85546875" style="102" customWidth="1"/>
    <col min="5616" max="5852" width="9.140625" style="102"/>
    <col min="5853" max="5853" width="9" style="102" bestFit="1" customWidth="1"/>
    <col min="5854" max="5854" width="9.85546875" style="102" bestFit="1" customWidth="1"/>
    <col min="5855" max="5855" width="9.140625" style="102" bestFit="1" customWidth="1"/>
    <col min="5856" max="5856" width="16" style="102" bestFit="1" customWidth="1"/>
    <col min="5857" max="5857" width="9" style="102" bestFit="1" customWidth="1"/>
    <col min="5858" max="5858" width="7.85546875" style="102" bestFit="1" customWidth="1"/>
    <col min="5859" max="5859" width="11.7109375" style="102" bestFit="1" customWidth="1"/>
    <col min="5860" max="5860" width="14.28515625" style="102" customWidth="1"/>
    <col min="5861" max="5861" width="11.7109375" style="102" bestFit="1" customWidth="1"/>
    <col min="5862" max="5862" width="14.140625" style="102" bestFit="1" customWidth="1"/>
    <col min="5863" max="5863" width="16.7109375" style="102" customWidth="1"/>
    <col min="5864" max="5864" width="16.5703125" style="102" customWidth="1"/>
    <col min="5865" max="5866" width="7.85546875" style="102" bestFit="1" customWidth="1"/>
    <col min="5867" max="5867" width="8" style="102" bestFit="1" customWidth="1"/>
    <col min="5868" max="5869" width="7.85546875" style="102" bestFit="1" customWidth="1"/>
    <col min="5870" max="5870" width="9.7109375" style="102" customWidth="1"/>
    <col min="5871" max="5871" width="12.85546875" style="102" customWidth="1"/>
    <col min="5872" max="6108" width="9.140625" style="102"/>
    <col min="6109" max="6109" width="9" style="102" bestFit="1" customWidth="1"/>
    <col min="6110" max="6110" width="9.85546875" style="102" bestFit="1" customWidth="1"/>
    <col min="6111" max="6111" width="9.140625" style="102" bestFit="1" customWidth="1"/>
    <col min="6112" max="6112" width="16" style="102" bestFit="1" customWidth="1"/>
    <col min="6113" max="6113" width="9" style="102" bestFit="1" customWidth="1"/>
    <col min="6114" max="6114" width="7.85546875" style="102" bestFit="1" customWidth="1"/>
    <col min="6115" max="6115" width="11.7109375" style="102" bestFit="1" customWidth="1"/>
    <col min="6116" max="6116" width="14.28515625" style="102" customWidth="1"/>
    <col min="6117" max="6117" width="11.7109375" style="102" bestFit="1" customWidth="1"/>
    <col min="6118" max="6118" width="14.140625" style="102" bestFit="1" customWidth="1"/>
    <col min="6119" max="6119" width="16.7109375" style="102" customWidth="1"/>
    <col min="6120" max="6120" width="16.5703125" style="102" customWidth="1"/>
    <col min="6121" max="6122" width="7.85546875" style="102" bestFit="1" customWidth="1"/>
    <col min="6123" max="6123" width="8" style="102" bestFit="1" customWidth="1"/>
    <col min="6124" max="6125" width="7.85546875" style="102" bestFit="1" customWidth="1"/>
    <col min="6126" max="6126" width="9.7109375" style="102" customWidth="1"/>
    <col min="6127" max="6127" width="12.85546875" style="102" customWidth="1"/>
    <col min="6128" max="6364" width="9.140625" style="102"/>
    <col min="6365" max="6365" width="9" style="102" bestFit="1" customWidth="1"/>
    <col min="6366" max="6366" width="9.85546875" style="102" bestFit="1" customWidth="1"/>
    <col min="6367" max="6367" width="9.140625" style="102" bestFit="1" customWidth="1"/>
    <col min="6368" max="6368" width="16" style="102" bestFit="1" customWidth="1"/>
    <col min="6369" max="6369" width="9" style="102" bestFit="1" customWidth="1"/>
    <col min="6370" max="6370" width="7.85546875" style="102" bestFit="1" customWidth="1"/>
    <col min="6371" max="6371" width="11.7109375" style="102" bestFit="1" customWidth="1"/>
    <col min="6372" max="6372" width="14.28515625" style="102" customWidth="1"/>
    <col min="6373" max="6373" width="11.7109375" style="102" bestFit="1" customWidth="1"/>
    <col min="6374" max="6374" width="14.140625" style="102" bestFit="1" customWidth="1"/>
    <col min="6375" max="6375" width="16.7109375" style="102" customWidth="1"/>
    <col min="6376" max="6376" width="16.5703125" style="102" customWidth="1"/>
    <col min="6377" max="6378" width="7.85546875" style="102" bestFit="1" customWidth="1"/>
    <col min="6379" max="6379" width="8" style="102" bestFit="1" customWidth="1"/>
    <col min="6380" max="6381" width="7.85546875" style="102" bestFit="1" customWidth="1"/>
    <col min="6382" max="6382" width="9.7109375" style="102" customWidth="1"/>
    <col min="6383" max="6383" width="12.85546875" style="102" customWidth="1"/>
    <col min="6384" max="6620" width="9.140625" style="102"/>
    <col min="6621" max="6621" width="9" style="102" bestFit="1" customWidth="1"/>
    <col min="6622" max="6622" width="9.85546875" style="102" bestFit="1" customWidth="1"/>
    <col min="6623" max="6623" width="9.140625" style="102" bestFit="1" customWidth="1"/>
    <col min="6624" max="6624" width="16" style="102" bestFit="1" customWidth="1"/>
    <col min="6625" max="6625" width="9" style="102" bestFit="1" customWidth="1"/>
    <col min="6626" max="6626" width="7.85546875" style="102" bestFit="1" customWidth="1"/>
    <col min="6627" max="6627" width="11.7109375" style="102" bestFit="1" customWidth="1"/>
    <col min="6628" max="6628" width="14.28515625" style="102" customWidth="1"/>
    <col min="6629" max="6629" width="11.7109375" style="102" bestFit="1" customWidth="1"/>
    <col min="6630" max="6630" width="14.140625" style="102" bestFit="1" customWidth="1"/>
    <col min="6631" max="6631" width="16.7109375" style="102" customWidth="1"/>
    <col min="6632" max="6632" width="16.5703125" style="102" customWidth="1"/>
    <col min="6633" max="6634" width="7.85546875" style="102" bestFit="1" customWidth="1"/>
    <col min="6635" max="6635" width="8" style="102" bestFit="1" customWidth="1"/>
    <col min="6636" max="6637" width="7.85546875" style="102" bestFit="1" customWidth="1"/>
    <col min="6638" max="6638" width="9.7109375" style="102" customWidth="1"/>
    <col min="6639" max="6639" width="12.85546875" style="102" customWidth="1"/>
    <col min="6640" max="6876" width="9.140625" style="102"/>
    <col min="6877" max="6877" width="9" style="102" bestFit="1" customWidth="1"/>
    <col min="6878" max="6878" width="9.85546875" style="102" bestFit="1" customWidth="1"/>
    <col min="6879" max="6879" width="9.140625" style="102" bestFit="1" customWidth="1"/>
    <col min="6880" max="6880" width="16" style="102" bestFit="1" customWidth="1"/>
    <col min="6881" max="6881" width="9" style="102" bestFit="1" customWidth="1"/>
    <col min="6882" max="6882" width="7.85546875" style="102" bestFit="1" customWidth="1"/>
    <col min="6883" max="6883" width="11.7109375" style="102" bestFit="1" customWidth="1"/>
    <col min="6884" max="6884" width="14.28515625" style="102" customWidth="1"/>
    <col min="6885" max="6885" width="11.7109375" style="102" bestFit="1" customWidth="1"/>
    <col min="6886" max="6886" width="14.140625" style="102" bestFit="1" customWidth="1"/>
    <col min="6887" max="6887" width="16.7109375" style="102" customWidth="1"/>
    <col min="6888" max="6888" width="16.5703125" style="102" customWidth="1"/>
    <col min="6889" max="6890" width="7.85546875" style="102" bestFit="1" customWidth="1"/>
    <col min="6891" max="6891" width="8" style="102" bestFit="1" customWidth="1"/>
    <col min="6892" max="6893" width="7.85546875" style="102" bestFit="1" customWidth="1"/>
    <col min="6894" max="6894" width="9.7109375" style="102" customWidth="1"/>
    <col min="6895" max="6895" width="12.85546875" style="102" customWidth="1"/>
    <col min="6896" max="7132" width="9.140625" style="102"/>
    <col min="7133" max="7133" width="9" style="102" bestFit="1" customWidth="1"/>
    <col min="7134" max="7134" width="9.85546875" style="102" bestFit="1" customWidth="1"/>
    <col min="7135" max="7135" width="9.140625" style="102" bestFit="1" customWidth="1"/>
    <col min="7136" max="7136" width="16" style="102" bestFit="1" customWidth="1"/>
    <col min="7137" max="7137" width="9" style="102" bestFit="1" customWidth="1"/>
    <col min="7138" max="7138" width="7.85546875" style="102" bestFit="1" customWidth="1"/>
    <col min="7139" max="7139" width="11.7109375" style="102" bestFit="1" customWidth="1"/>
    <col min="7140" max="7140" width="14.28515625" style="102" customWidth="1"/>
    <col min="7141" max="7141" width="11.7109375" style="102" bestFit="1" customWidth="1"/>
    <col min="7142" max="7142" width="14.140625" style="102" bestFit="1" customWidth="1"/>
    <col min="7143" max="7143" width="16.7109375" style="102" customWidth="1"/>
    <col min="7144" max="7144" width="16.5703125" style="102" customWidth="1"/>
    <col min="7145" max="7146" width="7.85546875" style="102" bestFit="1" customWidth="1"/>
    <col min="7147" max="7147" width="8" style="102" bestFit="1" customWidth="1"/>
    <col min="7148" max="7149" width="7.85546875" style="102" bestFit="1" customWidth="1"/>
    <col min="7150" max="7150" width="9.7109375" style="102" customWidth="1"/>
    <col min="7151" max="7151" width="12.85546875" style="102" customWidth="1"/>
    <col min="7152" max="7388" width="9.140625" style="102"/>
    <col min="7389" max="7389" width="9" style="102" bestFit="1" customWidth="1"/>
    <col min="7390" max="7390" width="9.85546875" style="102" bestFit="1" customWidth="1"/>
    <col min="7391" max="7391" width="9.140625" style="102" bestFit="1" customWidth="1"/>
    <col min="7392" max="7392" width="16" style="102" bestFit="1" customWidth="1"/>
    <col min="7393" max="7393" width="9" style="102" bestFit="1" customWidth="1"/>
    <col min="7394" max="7394" width="7.85546875" style="102" bestFit="1" customWidth="1"/>
    <col min="7395" max="7395" width="11.7109375" style="102" bestFit="1" customWidth="1"/>
    <col min="7396" max="7396" width="14.28515625" style="102" customWidth="1"/>
    <col min="7397" max="7397" width="11.7109375" style="102" bestFit="1" customWidth="1"/>
    <col min="7398" max="7398" width="14.140625" style="102" bestFit="1" customWidth="1"/>
    <col min="7399" max="7399" width="16.7109375" style="102" customWidth="1"/>
    <col min="7400" max="7400" width="16.5703125" style="102" customWidth="1"/>
    <col min="7401" max="7402" width="7.85546875" style="102" bestFit="1" customWidth="1"/>
    <col min="7403" max="7403" width="8" style="102" bestFit="1" customWidth="1"/>
    <col min="7404" max="7405" width="7.85546875" style="102" bestFit="1" customWidth="1"/>
    <col min="7406" max="7406" width="9.7109375" style="102" customWidth="1"/>
    <col min="7407" max="7407" width="12.85546875" style="102" customWidth="1"/>
    <col min="7408" max="7644" width="9.140625" style="102"/>
    <col min="7645" max="7645" width="9" style="102" bestFit="1" customWidth="1"/>
    <col min="7646" max="7646" width="9.85546875" style="102" bestFit="1" customWidth="1"/>
    <col min="7647" max="7647" width="9.140625" style="102" bestFit="1" customWidth="1"/>
    <col min="7648" max="7648" width="16" style="102" bestFit="1" customWidth="1"/>
    <col min="7649" max="7649" width="9" style="102" bestFit="1" customWidth="1"/>
    <col min="7650" max="7650" width="7.85546875" style="102" bestFit="1" customWidth="1"/>
    <col min="7651" max="7651" width="11.7109375" style="102" bestFit="1" customWidth="1"/>
    <col min="7652" max="7652" width="14.28515625" style="102" customWidth="1"/>
    <col min="7653" max="7653" width="11.7109375" style="102" bestFit="1" customWidth="1"/>
    <col min="7654" max="7654" width="14.140625" style="102" bestFit="1" customWidth="1"/>
    <col min="7655" max="7655" width="16.7109375" style="102" customWidth="1"/>
    <col min="7656" max="7656" width="16.5703125" style="102" customWidth="1"/>
    <col min="7657" max="7658" width="7.85546875" style="102" bestFit="1" customWidth="1"/>
    <col min="7659" max="7659" width="8" style="102" bestFit="1" customWidth="1"/>
    <col min="7660" max="7661" width="7.85546875" style="102" bestFit="1" customWidth="1"/>
    <col min="7662" max="7662" width="9.7109375" style="102" customWidth="1"/>
    <col min="7663" max="7663" width="12.85546875" style="102" customWidth="1"/>
    <col min="7664" max="7900" width="9.140625" style="102"/>
    <col min="7901" max="7901" width="9" style="102" bestFit="1" customWidth="1"/>
    <col min="7902" max="7902" width="9.85546875" style="102" bestFit="1" customWidth="1"/>
    <col min="7903" max="7903" width="9.140625" style="102" bestFit="1" customWidth="1"/>
    <col min="7904" max="7904" width="16" style="102" bestFit="1" customWidth="1"/>
    <col min="7905" max="7905" width="9" style="102" bestFit="1" customWidth="1"/>
    <col min="7906" max="7906" width="7.85546875" style="102" bestFit="1" customWidth="1"/>
    <col min="7907" max="7907" width="11.7109375" style="102" bestFit="1" customWidth="1"/>
    <col min="7908" max="7908" width="14.28515625" style="102" customWidth="1"/>
    <col min="7909" max="7909" width="11.7109375" style="102" bestFit="1" customWidth="1"/>
    <col min="7910" max="7910" width="14.140625" style="102" bestFit="1" customWidth="1"/>
    <col min="7911" max="7911" width="16.7109375" style="102" customWidth="1"/>
    <col min="7912" max="7912" width="16.5703125" style="102" customWidth="1"/>
    <col min="7913" max="7914" width="7.85546875" style="102" bestFit="1" customWidth="1"/>
    <col min="7915" max="7915" width="8" style="102" bestFit="1" customWidth="1"/>
    <col min="7916" max="7917" width="7.85546875" style="102" bestFit="1" customWidth="1"/>
    <col min="7918" max="7918" width="9.7109375" style="102" customWidth="1"/>
    <col min="7919" max="7919" width="12.85546875" style="102" customWidth="1"/>
    <col min="7920" max="8156" width="9.140625" style="102"/>
    <col min="8157" max="8157" width="9" style="102" bestFit="1" customWidth="1"/>
    <col min="8158" max="8158" width="9.85546875" style="102" bestFit="1" customWidth="1"/>
    <col min="8159" max="8159" width="9.140625" style="102" bestFit="1" customWidth="1"/>
    <col min="8160" max="8160" width="16" style="102" bestFit="1" customWidth="1"/>
    <col min="8161" max="8161" width="9" style="102" bestFit="1" customWidth="1"/>
    <col min="8162" max="8162" width="7.85546875" style="102" bestFit="1" customWidth="1"/>
    <col min="8163" max="8163" width="11.7109375" style="102" bestFit="1" customWidth="1"/>
    <col min="8164" max="8164" width="14.28515625" style="102" customWidth="1"/>
    <col min="8165" max="8165" width="11.7109375" style="102" bestFit="1" customWidth="1"/>
    <col min="8166" max="8166" width="14.140625" style="102" bestFit="1" customWidth="1"/>
    <col min="8167" max="8167" width="16.7109375" style="102" customWidth="1"/>
    <col min="8168" max="8168" width="16.5703125" style="102" customWidth="1"/>
    <col min="8169" max="8170" width="7.85546875" style="102" bestFit="1" customWidth="1"/>
    <col min="8171" max="8171" width="8" style="102" bestFit="1" customWidth="1"/>
    <col min="8172" max="8173" width="7.85546875" style="102" bestFit="1" customWidth="1"/>
    <col min="8174" max="8174" width="9.7109375" style="102" customWidth="1"/>
    <col min="8175" max="8175" width="12.85546875" style="102" customWidth="1"/>
    <col min="8176" max="8412" width="9.140625" style="102"/>
    <col min="8413" max="8413" width="9" style="102" bestFit="1" customWidth="1"/>
    <col min="8414" max="8414" width="9.85546875" style="102" bestFit="1" customWidth="1"/>
    <col min="8415" max="8415" width="9.140625" style="102" bestFit="1" customWidth="1"/>
    <col min="8416" max="8416" width="16" style="102" bestFit="1" customWidth="1"/>
    <col min="8417" max="8417" width="9" style="102" bestFit="1" customWidth="1"/>
    <col min="8418" max="8418" width="7.85546875" style="102" bestFit="1" customWidth="1"/>
    <col min="8419" max="8419" width="11.7109375" style="102" bestFit="1" customWidth="1"/>
    <col min="8420" max="8420" width="14.28515625" style="102" customWidth="1"/>
    <col min="8421" max="8421" width="11.7109375" style="102" bestFit="1" customWidth="1"/>
    <col min="8422" max="8422" width="14.140625" style="102" bestFit="1" customWidth="1"/>
    <col min="8423" max="8423" width="16.7109375" style="102" customWidth="1"/>
    <col min="8424" max="8424" width="16.5703125" style="102" customWidth="1"/>
    <col min="8425" max="8426" width="7.85546875" style="102" bestFit="1" customWidth="1"/>
    <col min="8427" max="8427" width="8" style="102" bestFit="1" customWidth="1"/>
    <col min="8428" max="8429" width="7.85546875" style="102" bestFit="1" customWidth="1"/>
    <col min="8430" max="8430" width="9.7109375" style="102" customWidth="1"/>
    <col min="8431" max="8431" width="12.85546875" style="102" customWidth="1"/>
    <col min="8432" max="8668" width="9.140625" style="102"/>
    <col min="8669" max="8669" width="9" style="102" bestFit="1" customWidth="1"/>
    <col min="8670" max="8670" width="9.85546875" style="102" bestFit="1" customWidth="1"/>
    <col min="8671" max="8671" width="9.140625" style="102" bestFit="1" customWidth="1"/>
    <col min="8672" max="8672" width="16" style="102" bestFit="1" customWidth="1"/>
    <col min="8673" max="8673" width="9" style="102" bestFit="1" customWidth="1"/>
    <col min="8674" max="8674" width="7.85546875" style="102" bestFit="1" customWidth="1"/>
    <col min="8675" max="8675" width="11.7109375" style="102" bestFit="1" customWidth="1"/>
    <col min="8676" max="8676" width="14.28515625" style="102" customWidth="1"/>
    <col min="8677" max="8677" width="11.7109375" style="102" bestFit="1" customWidth="1"/>
    <col min="8678" max="8678" width="14.140625" style="102" bestFit="1" customWidth="1"/>
    <col min="8679" max="8679" width="16.7109375" style="102" customWidth="1"/>
    <col min="8680" max="8680" width="16.5703125" style="102" customWidth="1"/>
    <col min="8681" max="8682" width="7.85546875" style="102" bestFit="1" customWidth="1"/>
    <col min="8683" max="8683" width="8" style="102" bestFit="1" customWidth="1"/>
    <col min="8684" max="8685" width="7.85546875" style="102" bestFit="1" customWidth="1"/>
    <col min="8686" max="8686" width="9.7109375" style="102" customWidth="1"/>
    <col min="8687" max="8687" width="12.85546875" style="102" customWidth="1"/>
    <col min="8688" max="8924" width="9.140625" style="102"/>
    <col min="8925" max="8925" width="9" style="102" bestFit="1" customWidth="1"/>
    <col min="8926" max="8926" width="9.85546875" style="102" bestFit="1" customWidth="1"/>
    <col min="8927" max="8927" width="9.140625" style="102" bestFit="1" customWidth="1"/>
    <col min="8928" max="8928" width="16" style="102" bestFit="1" customWidth="1"/>
    <col min="8929" max="8929" width="9" style="102" bestFit="1" customWidth="1"/>
    <col min="8930" max="8930" width="7.85546875" style="102" bestFit="1" customWidth="1"/>
    <col min="8931" max="8931" width="11.7109375" style="102" bestFit="1" customWidth="1"/>
    <col min="8932" max="8932" width="14.28515625" style="102" customWidth="1"/>
    <col min="8933" max="8933" width="11.7109375" style="102" bestFit="1" customWidth="1"/>
    <col min="8934" max="8934" width="14.140625" style="102" bestFit="1" customWidth="1"/>
    <col min="8935" max="8935" width="16.7109375" style="102" customWidth="1"/>
    <col min="8936" max="8936" width="16.5703125" style="102" customWidth="1"/>
    <col min="8937" max="8938" width="7.85546875" style="102" bestFit="1" customWidth="1"/>
    <col min="8939" max="8939" width="8" style="102" bestFit="1" customWidth="1"/>
    <col min="8940" max="8941" width="7.85546875" style="102" bestFit="1" customWidth="1"/>
    <col min="8942" max="8942" width="9.7109375" style="102" customWidth="1"/>
    <col min="8943" max="8943" width="12.85546875" style="102" customWidth="1"/>
    <col min="8944" max="9180" width="9.140625" style="102"/>
    <col min="9181" max="9181" width="9" style="102" bestFit="1" customWidth="1"/>
    <col min="9182" max="9182" width="9.85546875" style="102" bestFit="1" customWidth="1"/>
    <col min="9183" max="9183" width="9.140625" style="102" bestFit="1" customWidth="1"/>
    <col min="9184" max="9184" width="16" style="102" bestFit="1" customWidth="1"/>
    <col min="9185" max="9185" width="9" style="102" bestFit="1" customWidth="1"/>
    <col min="9186" max="9186" width="7.85546875" style="102" bestFit="1" customWidth="1"/>
    <col min="9187" max="9187" width="11.7109375" style="102" bestFit="1" customWidth="1"/>
    <col min="9188" max="9188" width="14.28515625" style="102" customWidth="1"/>
    <col min="9189" max="9189" width="11.7109375" style="102" bestFit="1" customWidth="1"/>
    <col min="9190" max="9190" width="14.140625" style="102" bestFit="1" customWidth="1"/>
    <col min="9191" max="9191" width="16.7109375" style="102" customWidth="1"/>
    <col min="9192" max="9192" width="16.5703125" style="102" customWidth="1"/>
    <col min="9193" max="9194" width="7.85546875" style="102" bestFit="1" customWidth="1"/>
    <col min="9195" max="9195" width="8" style="102" bestFit="1" customWidth="1"/>
    <col min="9196" max="9197" width="7.85546875" style="102" bestFit="1" customWidth="1"/>
    <col min="9198" max="9198" width="9.7109375" style="102" customWidth="1"/>
    <col min="9199" max="9199" width="12.85546875" style="102" customWidth="1"/>
    <col min="9200" max="9436" width="9.140625" style="102"/>
    <col min="9437" max="9437" width="9" style="102" bestFit="1" customWidth="1"/>
    <col min="9438" max="9438" width="9.85546875" style="102" bestFit="1" customWidth="1"/>
    <col min="9439" max="9439" width="9.140625" style="102" bestFit="1" customWidth="1"/>
    <col min="9440" max="9440" width="16" style="102" bestFit="1" customWidth="1"/>
    <col min="9441" max="9441" width="9" style="102" bestFit="1" customWidth="1"/>
    <col min="9442" max="9442" width="7.85546875" style="102" bestFit="1" customWidth="1"/>
    <col min="9443" max="9443" width="11.7109375" style="102" bestFit="1" customWidth="1"/>
    <col min="9444" max="9444" width="14.28515625" style="102" customWidth="1"/>
    <col min="9445" max="9445" width="11.7109375" style="102" bestFit="1" customWidth="1"/>
    <col min="9446" max="9446" width="14.140625" style="102" bestFit="1" customWidth="1"/>
    <col min="9447" max="9447" width="16.7109375" style="102" customWidth="1"/>
    <col min="9448" max="9448" width="16.5703125" style="102" customWidth="1"/>
    <col min="9449" max="9450" width="7.85546875" style="102" bestFit="1" customWidth="1"/>
    <col min="9451" max="9451" width="8" style="102" bestFit="1" customWidth="1"/>
    <col min="9452" max="9453" width="7.85546875" style="102" bestFit="1" customWidth="1"/>
    <col min="9454" max="9454" width="9.7109375" style="102" customWidth="1"/>
    <col min="9455" max="9455" width="12.85546875" style="102" customWidth="1"/>
    <col min="9456" max="9692" width="9.140625" style="102"/>
    <col min="9693" max="9693" width="9" style="102" bestFit="1" customWidth="1"/>
    <col min="9694" max="9694" width="9.85546875" style="102" bestFit="1" customWidth="1"/>
    <col min="9695" max="9695" width="9.140625" style="102" bestFit="1" customWidth="1"/>
    <col min="9696" max="9696" width="16" style="102" bestFit="1" customWidth="1"/>
    <col min="9697" max="9697" width="9" style="102" bestFit="1" customWidth="1"/>
    <col min="9698" max="9698" width="7.85546875" style="102" bestFit="1" customWidth="1"/>
    <col min="9699" max="9699" width="11.7109375" style="102" bestFit="1" customWidth="1"/>
    <col min="9700" max="9700" width="14.28515625" style="102" customWidth="1"/>
    <col min="9701" max="9701" width="11.7109375" style="102" bestFit="1" customWidth="1"/>
    <col min="9702" max="9702" width="14.140625" style="102" bestFit="1" customWidth="1"/>
    <col min="9703" max="9703" width="16.7109375" style="102" customWidth="1"/>
    <col min="9704" max="9704" width="16.5703125" style="102" customWidth="1"/>
    <col min="9705" max="9706" width="7.85546875" style="102" bestFit="1" customWidth="1"/>
    <col min="9707" max="9707" width="8" style="102" bestFit="1" customWidth="1"/>
    <col min="9708" max="9709" width="7.85546875" style="102" bestFit="1" customWidth="1"/>
    <col min="9710" max="9710" width="9.7109375" style="102" customWidth="1"/>
    <col min="9711" max="9711" width="12.85546875" style="102" customWidth="1"/>
    <col min="9712" max="9948" width="9.140625" style="102"/>
    <col min="9949" max="9949" width="9" style="102" bestFit="1" customWidth="1"/>
    <col min="9950" max="9950" width="9.85546875" style="102" bestFit="1" customWidth="1"/>
    <col min="9951" max="9951" width="9.140625" style="102" bestFit="1" customWidth="1"/>
    <col min="9952" max="9952" width="16" style="102" bestFit="1" customWidth="1"/>
    <col min="9953" max="9953" width="9" style="102" bestFit="1" customWidth="1"/>
    <col min="9954" max="9954" width="7.85546875" style="102" bestFit="1" customWidth="1"/>
    <col min="9955" max="9955" width="11.7109375" style="102" bestFit="1" customWidth="1"/>
    <col min="9956" max="9956" width="14.28515625" style="102" customWidth="1"/>
    <col min="9957" max="9957" width="11.7109375" style="102" bestFit="1" customWidth="1"/>
    <col min="9958" max="9958" width="14.140625" style="102" bestFit="1" customWidth="1"/>
    <col min="9959" max="9959" width="16.7109375" style="102" customWidth="1"/>
    <col min="9960" max="9960" width="16.5703125" style="102" customWidth="1"/>
    <col min="9961" max="9962" width="7.85546875" style="102" bestFit="1" customWidth="1"/>
    <col min="9963" max="9963" width="8" style="102" bestFit="1" customWidth="1"/>
    <col min="9964" max="9965" width="7.85546875" style="102" bestFit="1" customWidth="1"/>
    <col min="9966" max="9966" width="9.7109375" style="102" customWidth="1"/>
    <col min="9967" max="9967" width="12.85546875" style="102" customWidth="1"/>
    <col min="9968" max="10204" width="9.140625" style="102"/>
    <col min="10205" max="10205" width="9" style="102" bestFit="1" customWidth="1"/>
    <col min="10206" max="10206" width="9.85546875" style="102" bestFit="1" customWidth="1"/>
    <col min="10207" max="10207" width="9.140625" style="102" bestFit="1" customWidth="1"/>
    <col min="10208" max="10208" width="16" style="102" bestFit="1" customWidth="1"/>
    <col min="10209" max="10209" width="9" style="102" bestFit="1" customWidth="1"/>
    <col min="10210" max="10210" width="7.85546875" style="102" bestFit="1" customWidth="1"/>
    <col min="10211" max="10211" width="11.7109375" style="102" bestFit="1" customWidth="1"/>
    <col min="10212" max="10212" width="14.28515625" style="102" customWidth="1"/>
    <col min="10213" max="10213" width="11.7109375" style="102" bestFit="1" customWidth="1"/>
    <col min="10214" max="10214" width="14.140625" style="102" bestFit="1" customWidth="1"/>
    <col min="10215" max="10215" width="16.7109375" style="102" customWidth="1"/>
    <col min="10216" max="10216" width="16.5703125" style="102" customWidth="1"/>
    <col min="10217" max="10218" width="7.85546875" style="102" bestFit="1" customWidth="1"/>
    <col min="10219" max="10219" width="8" style="102" bestFit="1" customWidth="1"/>
    <col min="10220" max="10221" width="7.85546875" style="102" bestFit="1" customWidth="1"/>
    <col min="10222" max="10222" width="9.7109375" style="102" customWidth="1"/>
    <col min="10223" max="10223" width="12.85546875" style="102" customWidth="1"/>
    <col min="10224" max="10460" width="9.140625" style="102"/>
    <col min="10461" max="10461" width="9" style="102" bestFit="1" customWidth="1"/>
    <col min="10462" max="10462" width="9.85546875" style="102" bestFit="1" customWidth="1"/>
    <col min="10463" max="10463" width="9.140625" style="102" bestFit="1" customWidth="1"/>
    <col min="10464" max="10464" width="16" style="102" bestFit="1" customWidth="1"/>
    <col min="10465" max="10465" width="9" style="102" bestFit="1" customWidth="1"/>
    <col min="10466" max="10466" width="7.85546875" style="102" bestFit="1" customWidth="1"/>
    <col min="10467" max="10467" width="11.7109375" style="102" bestFit="1" customWidth="1"/>
    <col min="10468" max="10468" width="14.28515625" style="102" customWidth="1"/>
    <col min="10469" max="10469" width="11.7109375" style="102" bestFit="1" customWidth="1"/>
    <col min="10470" max="10470" width="14.140625" style="102" bestFit="1" customWidth="1"/>
    <col min="10471" max="10471" width="16.7109375" style="102" customWidth="1"/>
    <col min="10472" max="10472" width="16.5703125" style="102" customWidth="1"/>
    <col min="10473" max="10474" width="7.85546875" style="102" bestFit="1" customWidth="1"/>
    <col min="10475" max="10475" width="8" style="102" bestFit="1" customWidth="1"/>
    <col min="10476" max="10477" width="7.85546875" style="102" bestFit="1" customWidth="1"/>
    <col min="10478" max="10478" width="9.7109375" style="102" customWidth="1"/>
    <col min="10479" max="10479" width="12.85546875" style="102" customWidth="1"/>
    <col min="10480" max="10716" width="9.140625" style="102"/>
    <col min="10717" max="10717" width="9" style="102" bestFit="1" customWidth="1"/>
    <col min="10718" max="10718" width="9.85546875" style="102" bestFit="1" customWidth="1"/>
    <col min="10719" max="10719" width="9.140625" style="102" bestFit="1" customWidth="1"/>
    <col min="10720" max="10720" width="16" style="102" bestFit="1" customWidth="1"/>
    <col min="10721" max="10721" width="9" style="102" bestFit="1" customWidth="1"/>
    <col min="10722" max="10722" width="7.85546875" style="102" bestFit="1" customWidth="1"/>
    <col min="10723" max="10723" width="11.7109375" style="102" bestFit="1" customWidth="1"/>
    <col min="10724" max="10724" width="14.28515625" style="102" customWidth="1"/>
    <col min="10725" max="10725" width="11.7109375" style="102" bestFit="1" customWidth="1"/>
    <col min="10726" max="10726" width="14.140625" style="102" bestFit="1" customWidth="1"/>
    <col min="10727" max="10727" width="16.7109375" style="102" customWidth="1"/>
    <col min="10728" max="10728" width="16.5703125" style="102" customWidth="1"/>
    <col min="10729" max="10730" width="7.85546875" style="102" bestFit="1" customWidth="1"/>
    <col min="10731" max="10731" width="8" style="102" bestFit="1" customWidth="1"/>
    <col min="10732" max="10733" width="7.85546875" style="102" bestFit="1" customWidth="1"/>
    <col min="10734" max="10734" width="9.7109375" style="102" customWidth="1"/>
    <col min="10735" max="10735" width="12.85546875" style="102" customWidth="1"/>
    <col min="10736" max="10972" width="9.140625" style="102"/>
    <col min="10973" max="10973" width="9" style="102" bestFit="1" customWidth="1"/>
    <col min="10974" max="10974" width="9.85546875" style="102" bestFit="1" customWidth="1"/>
    <col min="10975" max="10975" width="9.140625" style="102" bestFit="1" customWidth="1"/>
    <col min="10976" max="10976" width="16" style="102" bestFit="1" customWidth="1"/>
    <col min="10977" max="10977" width="9" style="102" bestFit="1" customWidth="1"/>
    <col min="10978" max="10978" width="7.85546875" style="102" bestFit="1" customWidth="1"/>
    <col min="10979" max="10979" width="11.7109375" style="102" bestFit="1" customWidth="1"/>
    <col min="10980" max="10980" width="14.28515625" style="102" customWidth="1"/>
    <col min="10981" max="10981" width="11.7109375" style="102" bestFit="1" customWidth="1"/>
    <col min="10982" max="10982" width="14.140625" style="102" bestFit="1" customWidth="1"/>
    <col min="10983" max="10983" width="16.7109375" style="102" customWidth="1"/>
    <col min="10984" max="10984" width="16.5703125" style="102" customWidth="1"/>
    <col min="10985" max="10986" width="7.85546875" style="102" bestFit="1" customWidth="1"/>
    <col min="10987" max="10987" width="8" style="102" bestFit="1" customWidth="1"/>
    <col min="10988" max="10989" width="7.85546875" style="102" bestFit="1" customWidth="1"/>
    <col min="10990" max="10990" width="9.7109375" style="102" customWidth="1"/>
    <col min="10991" max="10991" width="12.85546875" style="102" customWidth="1"/>
    <col min="10992" max="11228" width="9.140625" style="102"/>
    <col min="11229" max="11229" width="9" style="102" bestFit="1" customWidth="1"/>
    <col min="11230" max="11230" width="9.85546875" style="102" bestFit="1" customWidth="1"/>
    <col min="11231" max="11231" width="9.140625" style="102" bestFit="1" customWidth="1"/>
    <col min="11232" max="11232" width="16" style="102" bestFit="1" customWidth="1"/>
    <col min="11233" max="11233" width="9" style="102" bestFit="1" customWidth="1"/>
    <col min="11234" max="11234" width="7.85546875" style="102" bestFit="1" customWidth="1"/>
    <col min="11235" max="11235" width="11.7109375" style="102" bestFit="1" customWidth="1"/>
    <col min="11236" max="11236" width="14.28515625" style="102" customWidth="1"/>
    <col min="11237" max="11237" width="11.7109375" style="102" bestFit="1" customWidth="1"/>
    <col min="11238" max="11238" width="14.140625" style="102" bestFit="1" customWidth="1"/>
    <col min="11239" max="11239" width="16.7109375" style="102" customWidth="1"/>
    <col min="11240" max="11240" width="16.5703125" style="102" customWidth="1"/>
    <col min="11241" max="11242" width="7.85546875" style="102" bestFit="1" customWidth="1"/>
    <col min="11243" max="11243" width="8" style="102" bestFit="1" customWidth="1"/>
    <col min="11244" max="11245" width="7.85546875" style="102" bestFit="1" customWidth="1"/>
    <col min="11246" max="11246" width="9.7109375" style="102" customWidth="1"/>
    <col min="11247" max="11247" width="12.85546875" style="102" customWidth="1"/>
    <col min="11248" max="11484" width="9.140625" style="102"/>
    <col min="11485" max="11485" width="9" style="102" bestFit="1" customWidth="1"/>
    <col min="11486" max="11486" width="9.85546875" style="102" bestFit="1" customWidth="1"/>
    <col min="11487" max="11487" width="9.140625" style="102" bestFit="1" customWidth="1"/>
    <col min="11488" max="11488" width="16" style="102" bestFit="1" customWidth="1"/>
    <col min="11489" max="11489" width="9" style="102" bestFit="1" customWidth="1"/>
    <col min="11490" max="11490" width="7.85546875" style="102" bestFit="1" customWidth="1"/>
    <col min="11491" max="11491" width="11.7109375" style="102" bestFit="1" customWidth="1"/>
    <col min="11492" max="11492" width="14.28515625" style="102" customWidth="1"/>
    <col min="11493" max="11493" width="11.7109375" style="102" bestFit="1" customWidth="1"/>
    <col min="11494" max="11494" width="14.140625" style="102" bestFit="1" customWidth="1"/>
    <col min="11495" max="11495" width="16.7109375" style="102" customWidth="1"/>
    <col min="11496" max="11496" width="16.5703125" style="102" customWidth="1"/>
    <col min="11497" max="11498" width="7.85546875" style="102" bestFit="1" customWidth="1"/>
    <col min="11499" max="11499" width="8" style="102" bestFit="1" customWidth="1"/>
    <col min="11500" max="11501" width="7.85546875" style="102" bestFit="1" customWidth="1"/>
    <col min="11502" max="11502" width="9.7109375" style="102" customWidth="1"/>
    <col min="11503" max="11503" width="12.85546875" style="102" customWidth="1"/>
    <col min="11504" max="11740" width="9.140625" style="102"/>
    <col min="11741" max="11741" width="9" style="102" bestFit="1" customWidth="1"/>
    <col min="11742" max="11742" width="9.85546875" style="102" bestFit="1" customWidth="1"/>
    <col min="11743" max="11743" width="9.140625" style="102" bestFit="1" customWidth="1"/>
    <col min="11744" max="11744" width="16" style="102" bestFit="1" customWidth="1"/>
    <col min="11745" max="11745" width="9" style="102" bestFit="1" customWidth="1"/>
    <col min="11746" max="11746" width="7.85546875" style="102" bestFit="1" customWidth="1"/>
    <col min="11747" max="11747" width="11.7109375" style="102" bestFit="1" customWidth="1"/>
    <col min="11748" max="11748" width="14.28515625" style="102" customWidth="1"/>
    <col min="11749" max="11749" width="11.7109375" style="102" bestFit="1" customWidth="1"/>
    <col min="11750" max="11750" width="14.140625" style="102" bestFit="1" customWidth="1"/>
    <col min="11751" max="11751" width="16.7109375" style="102" customWidth="1"/>
    <col min="11752" max="11752" width="16.5703125" style="102" customWidth="1"/>
    <col min="11753" max="11754" width="7.85546875" style="102" bestFit="1" customWidth="1"/>
    <col min="11755" max="11755" width="8" style="102" bestFit="1" customWidth="1"/>
    <col min="11756" max="11757" width="7.85546875" style="102" bestFit="1" customWidth="1"/>
    <col min="11758" max="11758" width="9.7109375" style="102" customWidth="1"/>
    <col min="11759" max="11759" width="12.85546875" style="102" customWidth="1"/>
    <col min="11760" max="11996" width="9.140625" style="102"/>
    <col min="11997" max="11997" width="9" style="102" bestFit="1" customWidth="1"/>
    <col min="11998" max="11998" width="9.85546875" style="102" bestFit="1" customWidth="1"/>
    <col min="11999" max="11999" width="9.140625" style="102" bestFit="1" customWidth="1"/>
    <col min="12000" max="12000" width="16" style="102" bestFit="1" customWidth="1"/>
    <col min="12001" max="12001" width="9" style="102" bestFit="1" customWidth="1"/>
    <col min="12002" max="12002" width="7.85546875" style="102" bestFit="1" customWidth="1"/>
    <col min="12003" max="12003" width="11.7109375" style="102" bestFit="1" customWidth="1"/>
    <col min="12004" max="12004" width="14.28515625" style="102" customWidth="1"/>
    <col min="12005" max="12005" width="11.7109375" style="102" bestFit="1" customWidth="1"/>
    <col min="12006" max="12006" width="14.140625" style="102" bestFit="1" customWidth="1"/>
    <col min="12007" max="12007" width="16.7109375" style="102" customWidth="1"/>
    <col min="12008" max="12008" width="16.5703125" style="102" customWidth="1"/>
    <col min="12009" max="12010" width="7.85546875" style="102" bestFit="1" customWidth="1"/>
    <col min="12011" max="12011" width="8" style="102" bestFit="1" customWidth="1"/>
    <col min="12012" max="12013" width="7.85546875" style="102" bestFit="1" customWidth="1"/>
    <col min="12014" max="12014" width="9.7109375" style="102" customWidth="1"/>
    <col min="12015" max="12015" width="12.85546875" style="102" customWidth="1"/>
    <col min="12016" max="12252" width="9.140625" style="102"/>
    <col min="12253" max="12253" width="9" style="102" bestFit="1" customWidth="1"/>
    <col min="12254" max="12254" width="9.85546875" style="102" bestFit="1" customWidth="1"/>
    <col min="12255" max="12255" width="9.140625" style="102" bestFit="1" customWidth="1"/>
    <col min="12256" max="12256" width="16" style="102" bestFit="1" customWidth="1"/>
    <col min="12257" max="12257" width="9" style="102" bestFit="1" customWidth="1"/>
    <col min="12258" max="12258" width="7.85546875" style="102" bestFit="1" customWidth="1"/>
    <col min="12259" max="12259" width="11.7109375" style="102" bestFit="1" customWidth="1"/>
    <col min="12260" max="12260" width="14.28515625" style="102" customWidth="1"/>
    <col min="12261" max="12261" width="11.7109375" style="102" bestFit="1" customWidth="1"/>
    <col min="12262" max="12262" width="14.140625" style="102" bestFit="1" customWidth="1"/>
    <col min="12263" max="12263" width="16.7109375" style="102" customWidth="1"/>
    <col min="12264" max="12264" width="16.5703125" style="102" customWidth="1"/>
    <col min="12265" max="12266" width="7.85546875" style="102" bestFit="1" customWidth="1"/>
    <col min="12267" max="12267" width="8" style="102" bestFit="1" customWidth="1"/>
    <col min="12268" max="12269" width="7.85546875" style="102" bestFit="1" customWidth="1"/>
    <col min="12270" max="12270" width="9.7109375" style="102" customWidth="1"/>
    <col min="12271" max="12271" width="12.85546875" style="102" customWidth="1"/>
    <col min="12272" max="12508" width="9.140625" style="102"/>
    <col min="12509" max="12509" width="9" style="102" bestFit="1" customWidth="1"/>
    <col min="12510" max="12510" width="9.85546875" style="102" bestFit="1" customWidth="1"/>
    <col min="12511" max="12511" width="9.140625" style="102" bestFit="1" customWidth="1"/>
    <col min="12512" max="12512" width="16" style="102" bestFit="1" customWidth="1"/>
    <col min="12513" max="12513" width="9" style="102" bestFit="1" customWidth="1"/>
    <col min="12514" max="12514" width="7.85546875" style="102" bestFit="1" customWidth="1"/>
    <col min="12515" max="12515" width="11.7109375" style="102" bestFit="1" customWidth="1"/>
    <col min="12516" max="12516" width="14.28515625" style="102" customWidth="1"/>
    <col min="12517" max="12517" width="11.7109375" style="102" bestFit="1" customWidth="1"/>
    <col min="12518" max="12518" width="14.140625" style="102" bestFit="1" customWidth="1"/>
    <col min="12519" max="12519" width="16.7109375" style="102" customWidth="1"/>
    <col min="12520" max="12520" width="16.5703125" style="102" customWidth="1"/>
    <col min="12521" max="12522" width="7.85546875" style="102" bestFit="1" customWidth="1"/>
    <col min="12523" max="12523" width="8" style="102" bestFit="1" customWidth="1"/>
    <col min="12524" max="12525" width="7.85546875" style="102" bestFit="1" customWidth="1"/>
    <col min="12526" max="12526" width="9.7109375" style="102" customWidth="1"/>
    <col min="12527" max="12527" width="12.85546875" style="102" customWidth="1"/>
    <col min="12528" max="12764" width="9.140625" style="102"/>
    <col min="12765" max="12765" width="9" style="102" bestFit="1" customWidth="1"/>
    <col min="12766" max="12766" width="9.85546875" style="102" bestFit="1" customWidth="1"/>
    <col min="12767" max="12767" width="9.140625" style="102" bestFit="1" customWidth="1"/>
    <col min="12768" max="12768" width="16" style="102" bestFit="1" customWidth="1"/>
    <col min="12769" max="12769" width="9" style="102" bestFit="1" customWidth="1"/>
    <col min="12770" max="12770" width="7.85546875" style="102" bestFit="1" customWidth="1"/>
    <col min="12771" max="12771" width="11.7109375" style="102" bestFit="1" customWidth="1"/>
    <col min="12772" max="12772" width="14.28515625" style="102" customWidth="1"/>
    <col min="12773" max="12773" width="11.7109375" style="102" bestFit="1" customWidth="1"/>
    <col min="12774" max="12774" width="14.140625" style="102" bestFit="1" customWidth="1"/>
    <col min="12775" max="12775" width="16.7109375" style="102" customWidth="1"/>
    <col min="12776" max="12776" width="16.5703125" style="102" customWidth="1"/>
    <col min="12777" max="12778" width="7.85546875" style="102" bestFit="1" customWidth="1"/>
    <col min="12779" max="12779" width="8" style="102" bestFit="1" customWidth="1"/>
    <col min="12780" max="12781" width="7.85546875" style="102" bestFit="1" customWidth="1"/>
    <col min="12782" max="12782" width="9.7109375" style="102" customWidth="1"/>
    <col min="12783" max="12783" width="12.85546875" style="102" customWidth="1"/>
    <col min="12784" max="13020" width="9.140625" style="102"/>
    <col min="13021" max="13021" width="9" style="102" bestFit="1" customWidth="1"/>
    <col min="13022" max="13022" width="9.85546875" style="102" bestFit="1" customWidth="1"/>
    <col min="13023" max="13023" width="9.140625" style="102" bestFit="1" customWidth="1"/>
    <col min="13024" max="13024" width="16" style="102" bestFit="1" customWidth="1"/>
    <col min="13025" max="13025" width="9" style="102" bestFit="1" customWidth="1"/>
    <col min="13026" max="13026" width="7.85546875" style="102" bestFit="1" customWidth="1"/>
    <col min="13027" max="13027" width="11.7109375" style="102" bestFit="1" customWidth="1"/>
    <col min="13028" max="13028" width="14.28515625" style="102" customWidth="1"/>
    <col min="13029" max="13029" width="11.7109375" style="102" bestFit="1" customWidth="1"/>
    <col min="13030" max="13030" width="14.140625" style="102" bestFit="1" customWidth="1"/>
    <col min="13031" max="13031" width="16.7109375" style="102" customWidth="1"/>
    <col min="13032" max="13032" width="16.5703125" style="102" customWidth="1"/>
    <col min="13033" max="13034" width="7.85546875" style="102" bestFit="1" customWidth="1"/>
    <col min="13035" max="13035" width="8" style="102" bestFit="1" customWidth="1"/>
    <col min="13036" max="13037" width="7.85546875" style="102" bestFit="1" customWidth="1"/>
    <col min="13038" max="13038" width="9.7109375" style="102" customWidth="1"/>
    <col min="13039" max="13039" width="12.85546875" style="102" customWidth="1"/>
    <col min="13040" max="13276" width="9.140625" style="102"/>
    <col min="13277" max="13277" width="9" style="102" bestFit="1" customWidth="1"/>
    <col min="13278" max="13278" width="9.85546875" style="102" bestFit="1" customWidth="1"/>
    <col min="13279" max="13279" width="9.140625" style="102" bestFit="1" customWidth="1"/>
    <col min="13280" max="13280" width="16" style="102" bestFit="1" customWidth="1"/>
    <col min="13281" max="13281" width="9" style="102" bestFit="1" customWidth="1"/>
    <col min="13282" max="13282" width="7.85546875" style="102" bestFit="1" customWidth="1"/>
    <col min="13283" max="13283" width="11.7109375" style="102" bestFit="1" customWidth="1"/>
    <col min="13284" max="13284" width="14.28515625" style="102" customWidth="1"/>
    <col min="13285" max="13285" width="11.7109375" style="102" bestFit="1" customWidth="1"/>
    <col min="13286" max="13286" width="14.140625" style="102" bestFit="1" customWidth="1"/>
    <col min="13287" max="13287" width="16.7109375" style="102" customWidth="1"/>
    <col min="13288" max="13288" width="16.5703125" style="102" customWidth="1"/>
    <col min="13289" max="13290" width="7.85546875" style="102" bestFit="1" customWidth="1"/>
    <col min="13291" max="13291" width="8" style="102" bestFit="1" customWidth="1"/>
    <col min="13292" max="13293" width="7.85546875" style="102" bestFit="1" customWidth="1"/>
    <col min="13294" max="13294" width="9.7109375" style="102" customWidth="1"/>
    <col min="13295" max="13295" width="12.85546875" style="102" customWidth="1"/>
    <col min="13296" max="13532" width="9.140625" style="102"/>
    <col min="13533" max="13533" width="9" style="102" bestFit="1" customWidth="1"/>
    <col min="13534" max="13534" width="9.85546875" style="102" bestFit="1" customWidth="1"/>
    <col min="13535" max="13535" width="9.140625" style="102" bestFit="1" customWidth="1"/>
    <col min="13536" max="13536" width="16" style="102" bestFit="1" customWidth="1"/>
    <col min="13537" max="13537" width="9" style="102" bestFit="1" customWidth="1"/>
    <col min="13538" max="13538" width="7.85546875" style="102" bestFit="1" customWidth="1"/>
    <col min="13539" max="13539" width="11.7109375" style="102" bestFit="1" customWidth="1"/>
    <col min="13540" max="13540" width="14.28515625" style="102" customWidth="1"/>
    <col min="13541" max="13541" width="11.7109375" style="102" bestFit="1" customWidth="1"/>
    <col min="13542" max="13542" width="14.140625" style="102" bestFit="1" customWidth="1"/>
    <col min="13543" max="13543" width="16.7109375" style="102" customWidth="1"/>
    <col min="13544" max="13544" width="16.5703125" style="102" customWidth="1"/>
    <col min="13545" max="13546" width="7.85546875" style="102" bestFit="1" customWidth="1"/>
    <col min="13547" max="13547" width="8" style="102" bestFit="1" customWidth="1"/>
    <col min="13548" max="13549" width="7.85546875" style="102" bestFit="1" customWidth="1"/>
    <col min="13550" max="13550" width="9.7109375" style="102" customWidth="1"/>
    <col min="13551" max="13551" width="12.85546875" style="102" customWidth="1"/>
    <col min="13552" max="13788" width="9.140625" style="102"/>
    <col min="13789" max="13789" width="9" style="102" bestFit="1" customWidth="1"/>
    <col min="13790" max="13790" width="9.85546875" style="102" bestFit="1" customWidth="1"/>
    <col min="13791" max="13791" width="9.140625" style="102" bestFit="1" customWidth="1"/>
    <col min="13792" max="13792" width="16" style="102" bestFit="1" customWidth="1"/>
    <col min="13793" max="13793" width="9" style="102" bestFit="1" customWidth="1"/>
    <col min="13794" max="13794" width="7.85546875" style="102" bestFit="1" customWidth="1"/>
    <col min="13795" max="13795" width="11.7109375" style="102" bestFit="1" customWidth="1"/>
    <col min="13796" max="13796" width="14.28515625" style="102" customWidth="1"/>
    <col min="13797" max="13797" width="11.7109375" style="102" bestFit="1" customWidth="1"/>
    <col min="13798" max="13798" width="14.140625" style="102" bestFit="1" customWidth="1"/>
    <col min="13799" max="13799" width="16.7109375" style="102" customWidth="1"/>
    <col min="13800" max="13800" width="16.5703125" style="102" customWidth="1"/>
    <col min="13801" max="13802" width="7.85546875" style="102" bestFit="1" customWidth="1"/>
    <col min="13803" max="13803" width="8" style="102" bestFit="1" customWidth="1"/>
    <col min="13804" max="13805" width="7.85546875" style="102" bestFit="1" customWidth="1"/>
    <col min="13806" max="13806" width="9.7109375" style="102" customWidth="1"/>
    <col min="13807" max="13807" width="12.85546875" style="102" customWidth="1"/>
    <col min="13808" max="14044" width="9.140625" style="102"/>
    <col min="14045" max="14045" width="9" style="102" bestFit="1" customWidth="1"/>
    <col min="14046" max="14046" width="9.85546875" style="102" bestFit="1" customWidth="1"/>
    <col min="14047" max="14047" width="9.140625" style="102" bestFit="1" customWidth="1"/>
    <col min="14048" max="14048" width="16" style="102" bestFit="1" customWidth="1"/>
    <col min="14049" max="14049" width="9" style="102" bestFit="1" customWidth="1"/>
    <col min="14050" max="14050" width="7.85546875" style="102" bestFit="1" customWidth="1"/>
    <col min="14051" max="14051" width="11.7109375" style="102" bestFit="1" customWidth="1"/>
    <col min="14052" max="14052" width="14.28515625" style="102" customWidth="1"/>
    <col min="14053" max="14053" width="11.7109375" style="102" bestFit="1" customWidth="1"/>
    <col min="14054" max="14054" width="14.140625" style="102" bestFit="1" customWidth="1"/>
    <col min="14055" max="14055" width="16.7109375" style="102" customWidth="1"/>
    <col min="14056" max="14056" width="16.5703125" style="102" customWidth="1"/>
    <col min="14057" max="14058" width="7.85546875" style="102" bestFit="1" customWidth="1"/>
    <col min="14059" max="14059" width="8" style="102" bestFit="1" customWidth="1"/>
    <col min="14060" max="14061" width="7.85546875" style="102" bestFit="1" customWidth="1"/>
    <col min="14062" max="14062" width="9.7109375" style="102" customWidth="1"/>
    <col min="14063" max="14063" width="12.85546875" style="102" customWidth="1"/>
    <col min="14064" max="14300" width="9.140625" style="102"/>
    <col min="14301" max="14301" width="9" style="102" bestFit="1" customWidth="1"/>
    <col min="14302" max="14302" width="9.85546875" style="102" bestFit="1" customWidth="1"/>
    <col min="14303" max="14303" width="9.140625" style="102" bestFit="1" customWidth="1"/>
    <col min="14304" max="14304" width="16" style="102" bestFit="1" customWidth="1"/>
    <col min="14305" max="14305" width="9" style="102" bestFit="1" customWidth="1"/>
    <col min="14306" max="14306" width="7.85546875" style="102" bestFit="1" customWidth="1"/>
    <col min="14307" max="14307" width="11.7109375" style="102" bestFit="1" customWidth="1"/>
    <col min="14308" max="14308" width="14.28515625" style="102" customWidth="1"/>
    <col min="14309" max="14309" width="11.7109375" style="102" bestFit="1" customWidth="1"/>
    <col min="14310" max="14310" width="14.140625" style="102" bestFit="1" customWidth="1"/>
    <col min="14311" max="14311" width="16.7109375" style="102" customWidth="1"/>
    <col min="14312" max="14312" width="16.5703125" style="102" customWidth="1"/>
    <col min="14313" max="14314" width="7.85546875" style="102" bestFit="1" customWidth="1"/>
    <col min="14315" max="14315" width="8" style="102" bestFit="1" customWidth="1"/>
    <col min="14316" max="14317" width="7.85546875" style="102" bestFit="1" customWidth="1"/>
    <col min="14318" max="14318" width="9.7109375" style="102" customWidth="1"/>
    <col min="14319" max="14319" width="12.85546875" style="102" customWidth="1"/>
    <col min="14320" max="14556" width="9.140625" style="102"/>
    <col min="14557" max="14557" width="9" style="102" bestFit="1" customWidth="1"/>
    <col min="14558" max="14558" width="9.85546875" style="102" bestFit="1" customWidth="1"/>
    <col min="14559" max="14559" width="9.140625" style="102" bestFit="1" customWidth="1"/>
    <col min="14560" max="14560" width="16" style="102" bestFit="1" customWidth="1"/>
    <col min="14561" max="14561" width="9" style="102" bestFit="1" customWidth="1"/>
    <col min="14562" max="14562" width="7.85546875" style="102" bestFit="1" customWidth="1"/>
    <col min="14563" max="14563" width="11.7109375" style="102" bestFit="1" customWidth="1"/>
    <col min="14564" max="14564" width="14.28515625" style="102" customWidth="1"/>
    <col min="14565" max="14565" width="11.7109375" style="102" bestFit="1" customWidth="1"/>
    <col min="14566" max="14566" width="14.140625" style="102" bestFit="1" customWidth="1"/>
    <col min="14567" max="14567" width="16.7109375" style="102" customWidth="1"/>
    <col min="14568" max="14568" width="16.5703125" style="102" customWidth="1"/>
    <col min="14569" max="14570" width="7.85546875" style="102" bestFit="1" customWidth="1"/>
    <col min="14571" max="14571" width="8" style="102" bestFit="1" customWidth="1"/>
    <col min="14572" max="14573" width="7.85546875" style="102" bestFit="1" customWidth="1"/>
    <col min="14574" max="14574" width="9.7109375" style="102" customWidth="1"/>
    <col min="14575" max="14575" width="12.85546875" style="102" customWidth="1"/>
    <col min="14576" max="14812" width="9.140625" style="102"/>
    <col min="14813" max="14813" width="9" style="102" bestFit="1" customWidth="1"/>
    <col min="14814" max="14814" width="9.85546875" style="102" bestFit="1" customWidth="1"/>
    <col min="14815" max="14815" width="9.140625" style="102" bestFit="1" customWidth="1"/>
    <col min="14816" max="14816" width="16" style="102" bestFit="1" customWidth="1"/>
    <col min="14817" max="14817" width="9" style="102" bestFit="1" customWidth="1"/>
    <col min="14818" max="14818" width="7.85546875" style="102" bestFit="1" customWidth="1"/>
    <col min="14819" max="14819" width="11.7109375" style="102" bestFit="1" customWidth="1"/>
    <col min="14820" max="14820" width="14.28515625" style="102" customWidth="1"/>
    <col min="14821" max="14821" width="11.7109375" style="102" bestFit="1" customWidth="1"/>
    <col min="14822" max="14822" width="14.140625" style="102" bestFit="1" customWidth="1"/>
    <col min="14823" max="14823" width="16.7109375" style="102" customWidth="1"/>
    <col min="14824" max="14824" width="16.5703125" style="102" customWidth="1"/>
    <col min="14825" max="14826" width="7.85546875" style="102" bestFit="1" customWidth="1"/>
    <col min="14827" max="14827" width="8" style="102" bestFit="1" customWidth="1"/>
    <col min="14828" max="14829" width="7.85546875" style="102" bestFit="1" customWidth="1"/>
    <col min="14830" max="14830" width="9.7109375" style="102" customWidth="1"/>
    <col min="14831" max="14831" width="12.85546875" style="102" customWidth="1"/>
    <col min="14832" max="15068" width="9.140625" style="102"/>
    <col min="15069" max="15069" width="9" style="102" bestFit="1" customWidth="1"/>
    <col min="15070" max="15070" width="9.85546875" style="102" bestFit="1" customWidth="1"/>
    <col min="15071" max="15071" width="9.140625" style="102" bestFit="1" customWidth="1"/>
    <col min="15072" max="15072" width="16" style="102" bestFit="1" customWidth="1"/>
    <col min="15073" max="15073" width="9" style="102" bestFit="1" customWidth="1"/>
    <col min="15074" max="15074" width="7.85546875" style="102" bestFit="1" customWidth="1"/>
    <col min="15075" max="15075" width="11.7109375" style="102" bestFit="1" customWidth="1"/>
    <col min="15076" max="15076" width="14.28515625" style="102" customWidth="1"/>
    <col min="15077" max="15077" width="11.7109375" style="102" bestFit="1" customWidth="1"/>
    <col min="15078" max="15078" width="14.140625" style="102" bestFit="1" customWidth="1"/>
    <col min="15079" max="15079" width="16.7109375" style="102" customWidth="1"/>
    <col min="15080" max="15080" width="16.5703125" style="102" customWidth="1"/>
    <col min="15081" max="15082" width="7.85546875" style="102" bestFit="1" customWidth="1"/>
    <col min="15083" max="15083" width="8" style="102" bestFit="1" customWidth="1"/>
    <col min="15084" max="15085" width="7.85546875" style="102" bestFit="1" customWidth="1"/>
    <col min="15086" max="15086" width="9.7109375" style="102" customWidth="1"/>
    <col min="15087" max="15087" width="12.85546875" style="102" customWidth="1"/>
    <col min="15088" max="15324" width="9.140625" style="102"/>
    <col min="15325" max="15325" width="9" style="102" bestFit="1" customWidth="1"/>
    <col min="15326" max="15326" width="9.85546875" style="102" bestFit="1" customWidth="1"/>
    <col min="15327" max="15327" width="9.140625" style="102" bestFit="1" customWidth="1"/>
    <col min="15328" max="15328" width="16" style="102" bestFit="1" customWidth="1"/>
    <col min="15329" max="15329" width="9" style="102" bestFit="1" customWidth="1"/>
    <col min="15330" max="15330" width="7.85546875" style="102" bestFit="1" customWidth="1"/>
    <col min="15331" max="15331" width="11.7109375" style="102" bestFit="1" customWidth="1"/>
    <col min="15332" max="15332" width="14.28515625" style="102" customWidth="1"/>
    <col min="15333" max="15333" width="11.7109375" style="102" bestFit="1" customWidth="1"/>
    <col min="15334" max="15334" width="14.140625" style="102" bestFit="1" customWidth="1"/>
    <col min="15335" max="15335" width="16.7109375" style="102" customWidth="1"/>
    <col min="15336" max="15336" width="16.5703125" style="102" customWidth="1"/>
    <col min="15337" max="15338" width="7.85546875" style="102" bestFit="1" customWidth="1"/>
    <col min="15339" max="15339" width="8" style="102" bestFit="1" customWidth="1"/>
    <col min="15340" max="15341" width="7.85546875" style="102" bestFit="1" customWidth="1"/>
    <col min="15342" max="15342" width="9.7109375" style="102" customWidth="1"/>
    <col min="15343" max="15343" width="12.85546875" style="102" customWidth="1"/>
    <col min="15344" max="15580" width="9.140625" style="102"/>
    <col min="15581" max="15581" width="9" style="102" bestFit="1" customWidth="1"/>
    <col min="15582" max="15582" width="9.85546875" style="102" bestFit="1" customWidth="1"/>
    <col min="15583" max="15583" width="9.140625" style="102" bestFit="1" customWidth="1"/>
    <col min="15584" max="15584" width="16" style="102" bestFit="1" customWidth="1"/>
    <col min="15585" max="15585" width="9" style="102" bestFit="1" customWidth="1"/>
    <col min="15586" max="15586" width="7.85546875" style="102" bestFit="1" customWidth="1"/>
    <col min="15587" max="15587" width="11.7109375" style="102" bestFit="1" customWidth="1"/>
    <col min="15588" max="15588" width="14.28515625" style="102" customWidth="1"/>
    <col min="15589" max="15589" width="11.7109375" style="102" bestFit="1" customWidth="1"/>
    <col min="15590" max="15590" width="14.140625" style="102" bestFit="1" customWidth="1"/>
    <col min="15591" max="15591" width="16.7109375" style="102" customWidth="1"/>
    <col min="15592" max="15592" width="16.5703125" style="102" customWidth="1"/>
    <col min="15593" max="15594" width="7.85546875" style="102" bestFit="1" customWidth="1"/>
    <col min="15595" max="15595" width="8" style="102" bestFit="1" customWidth="1"/>
    <col min="15596" max="15597" width="7.85546875" style="102" bestFit="1" customWidth="1"/>
    <col min="15598" max="15598" width="9.7109375" style="102" customWidth="1"/>
    <col min="15599" max="15599" width="12.85546875" style="102" customWidth="1"/>
    <col min="15600" max="15836" width="9.140625" style="102"/>
    <col min="15837" max="15837" width="9" style="102" bestFit="1" customWidth="1"/>
    <col min="15838" max="15838" width="9.85546875" style="102" bestFit="1" customWidth="1"/>
    <col min="15839" max="15839" width="9.140625" style="102" bestFit="1" customWidth="1"/>
    <col min="15840" max="15840" width="16" style="102" bestFit="1" customWidth="1"/>
    <col min="15841" max="15841" width="9" style="102" bestFit="1" customWidth="1"/>
    <col min="15842" max="15842" width="7.85546875" style="102" bestFit="1" customWidth="1"/>
    <col min="15843" max="15843" width="11.7109375" style="102" bestFit="1" customWidth="1"/>
    <col min="15844" max="15844" width="14.28515625" style="102" customWidth="1"/>
    <col min="15845" max="15845" width="11.7109375" style="102" bestFit="1" customWidth="1"/>
    <col min="15846" max="15846" width="14.140625" style="102" bestFit="1" customWidth="1"/>
    <col min="15847" max="15847" width="16.7109375" style="102" customWidth="1"/>
    <col min="15848" max="15848" width="16.5703125" style="102" customWidth="1"/>
    <col min="15849" max="15850" width="7.85546875" style="102" bestFit="1" customWidth="1"/>
    <col min="15851" max="15851" width="8" style="102" bestFit="1" customWidth="1"/>
    <col min="15852" max="15853" width="7.85546875" style="102" bestFit="1" customWidth="1"/>
    <col min="15854" max="15854" width="9.7109375" style="102" customWidth="1"/>
    <col min="15855" max="15855" width="12.85546875" style="102" customWidth="1"/>
    <col min="15856" max="16092" width="9.140625" style="102"/>
    <col min="16093" max="16093" width="9" style="102" bestFit="1" customWidth="1"/>
    <col min="16094" max="16094" width="9.85546875" style="102" bestFit="1" customWidth="1"/>
    <col min="16095" max="16095" width="9.140625" style="102" bestFit="1" customWidth="1"/>
    <col min="16096" max="16096" width="16" style="102" bestFit="1" customWidth="1"/>
    <col min="16097" max="16097" width="9" style="102" bestFit="1" customWidth="1"/>
    <col min="16098" max="16098" width="7.85546875" style="102" bestFit="1" customWidth="1"/>
    <col min="16099" max="16099" width="11.7109375" style="102" bestFit="1" customWidth="1"/>
    <col min="16100" max="16100" width="14.28515625" style="102" customWidth="1"/>
    <col min="16101" max="16101" width="11.7109375" style="102" bestFit="1" customWidth="1"/>
    <col min="16102" max="16102" width="14.140625" style="102" bestFit="1" customWidth="1"/>
    <col min="16103" max="16103" width="16.7109375" style="102" customWidth="1"/>
    <col min="16104" max="16104" width="16.5703125" style="102" customWidth="1"/>
    <col min="16105" max="16106" width="7.85546875" style="102" bestFit="1" customWidth="1"/>
    <col min="16107" max="16107" width="8" style="102" bestFit="1" customWidth="1"/>
    <col min="16108" max="16109" width="7.85546875" style="102" bestFit="1" customWidth="1"/>
    <col min="16110" max="16110" width="9.7109375" style="102" customWidth="1"/>
    <col min="16111" max="16111" width="12.85546875" style="102" customWidth="1"/>
    <col min="16112" max="16384" width="9.140625" style="102"/>
  </cols>
  <sheetData>
    <row r="1" spans="1:22" s="104" customFormat="1" ht="15.75" customHeight="1">
      <c r="A1" s="485" t="s">
        <v>1</v>
      </c>
      <c r="B1" s="616" t="s">
        <v>0</v>
      </c>
      <c r="C1" s="615" t="s">
        <v>151</v>
      </c>
      <c r="D1" s="615"/>
      <c r="E1" s="615"/>
      <c r="F1" s="630" t="s">
        <v>29</v>
      </c>
      <c r="G1" s="631"/>
      <c r="H1" s="631"/>
      <c r="I1" s="631"/>
      <c r="J1" s="631"/>
      <c r="K1" s="631"/>
      <c r="L1" s="631"/>
      <c r="M1" s="631"/>
      <c r="N1" s="631"/>
      <c r="O1" s="631"/>
      <c r="P1" s="631"/>
      <c r="Q1" s="631"/>
      <c r="R1" s="631"/>
      <c r="S1" s="631"/>
      <c r="T1" s="631"/>
      <c r="U1" s="631"/>
      <c r="V1" s="632"/>
    </row>
    <row r="2" spans="1:22" ht="16.5" thickBot="1">
      <c r="A2" s="486"/>
      <c r="B2" s="617"/>
      <c r="C2" s="105" t="s">
        <v>23</v>
      </c>
      <c r="D2" s="110" t="s">
        <v>9</v>
      </c>
      <c r="E2" s="113" t="s">
        <v>33</v>
      </c>
      <c r="F2" s="315">
        <v>61</v>
      </c>
      <c r="G2" s="315">
        <v>62</v>
      </c>
      <c r="H2" s="315">
        <v>63</v>
      </c>
      <c r="I2" s="316">
        <v>64</v>
      </c>
      <c r="J2" s="317" t="s">
        <v>459</v>
      </c>
      <c r="K2" s="317" t="s">
        <v>460</v>
      </c>
      <c r="L2" s="317" t="s">
        <v>461</v>
      </c>
      <c r="M2" s="318">
        <v>65</v>
      </c>
      <c r="N2" s="319" t="s">
        <v>462</v>
      </c>
      <c r="O2" s="319" t="s">
        <v>463</v>
      </c>
      <c r="P2" s="319" t="s">
        <v>464</v>
      </c>
      <c r="Q2" s="319" t="s">
        <v>465</v>
      </c>
      <c r="R2" s="319" t="s">
        <v>466</v>
      </c>
      <c r="S2" s="315">
        <v>67</v>
      </c>
      <c r="T2" s="187"/>
      <c r="U2" s="187"/>
      <c r="V2" s="314"/>
    </row>
    <row r="3" spans="1:22" s="143" customFormat="1">
      <c r="A3" s="448" t="str">
        <f>'1-συμβολαια'!A3</f>
        <v>???</v>
      </c>
      <c r="B3" s="415" t="str">
        <f>'1-συμβολαια'!C3</f>
        <v>μίσθωση αγροτεμαχίων [οικοδομήσιμα] ,  [15 έτη</v>
      </c>
      <c r="C3" s="386"/>
      <c r="D3" s="416"/>
      <c r="E3" s="416"/>
      <c r="F3" s="381"/>
      <c r="G3" s="381"/>
      <c r="H3" s="417"/>
      <c r="I3" s="418"/>
      <c r="J3" s="418"/>
      <c r="K3" s="418"/>
      <c r="L3" s="418"/>
      <c r="M3" s="418"/>
      <c r="N3" s="381"/>
      <c r="O3" s="381"/>
      <c r="P3" s="381"/>
      <c r="Q3" s="381"/>
      <c r="R3" s="381"/>
      <c r="S3" s="381"/>
      <c r="T3" s="381"/>
      <c r="U3" s="381"/>
      <c r="V3" s="381"/>
    </row>
    <row r="4" spans="1:22" s="143" customFormat="1">
      <c r="A4" s="448">
        <f>'1-συμβολαια'!A4</f>
        <v>0</v>
      </c>
      <c r="B4" s="415" t="str">
        <f>'1-συμβολαια'!C4</f>
        <v>μίσθωση - πάγια κλπ {μέσω ΕΣΠΑ (κτιριακά = 680,93μ2</v>
      </c>
      <c r="C4" s="386"/>
      <c r="D4" s="416"/>
      <c r="E4" s="416"/>
      <c r="F4" s="381"/>
      <c r="G4" s="381"/>
      <c r="H4" s="417"/>
      <c r="I4" s="418"/>
      <c r="J4" s="418"/>
      <c r="K4" s="418"/>
      <c r="L4" s="418"/>
      <c r="M4" s="418"/>
      <c r="N4" s="419"/>
      <c r="O4" s="419"/>
      <c r="P4" s="419"/>
      <c r="Q4" s="419"/>
      <c r="R4" s="419"/>
      <c r="S4" s="419"/>
      <c r="T4" s="419"/>
      <c r="U4" s="419"/>
      <c r="V4" s="381"/>
    </row>
    <row r="5" spans="1:22" ht="15.75">
      <c r="A5" s="501" t="s">
        <v>47</v>
      </c>
      <c r="B5" s="502"/>
      <c r="C5" s="111">
        <f>SUM(C3:C4)</f>
        <v>0</v>
      </c>
      <c r="D5" s="111">
        <f>SUM(D3:D4)</f>
        <v>0</v>
      </c>
      <c r="E5" s="111">
        <f>SUM(E3:E4)</f>
        <v>0</v>
      </c>
      <c r="I5" s="71">
        <f t="shared" ref="I5:T5" si="0">SUM(I3:I4)</f>
        <v>0</v>
      </c>
      <c r="J5" s="71">
        <f t="shared" si="0"/>
        <v>0</v>
      </c>
      <c r="K5" s="71">
        <f t="shared" si="0"/>
        <v>0</v>
      </c>
      <c r="L5" s="71">
        <f t="shared" si="0"/>
        <v>0</v>
      </c>
      <c r="M5" s="71">
        <f t="shared" si="0"/>
        <v>0</v>
      </c>
      <c r="N5" s="71">
        <f t="shared" si="0"/>
        <v>0</v>
      </c>
      <c r="O5" s="71">
        <f t="shared" si="0"/>
        <v>0</v>
      </c>
      <c r="P5" s="71">
        <f t="shared" si="0"/>
        <v>0</v>
      </c>
      <c r="Q5" s="71">
        <f t="shared" si="0"/>
        <v>0</v>
      </c>
      <c r="R5" s="71">
        <f t="shared" si="0"/>
        <v>0</v>
      </c>
      <c r="S5" s="71">
        <f t="shared" si="0"/>
        <v>0</v>
      </c>
      <c r="T5" s="71">
        <f t="shared" si="0"/>
        <v>0</v>
      </c>
    </row>
    <row r="6" spans="1:22"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</row>
    <row r="7" spans="1:22" ht="15.75">
      <c r="F7" s="163" t="s">
        <v>256</v>
      </c>
      <c r="G7" s="131"/>
      <c r="H7" s="320"/>
      <c r="I7" s="320"/>
      <c r="J7" s="320"/>
      <c r="K7" s="320"/>
      <c r="L7" s="320"/>
      <c r="M7" s="320"/>
      <c r="N7" s="320"/>
      <c r="O7" s="320"/>
      <c r="P7" s="320"/>
      <c r="Q7" s="320"/>
      <c r="R7" s="320"/>
      <c r="S7" s="320"/>
      <c r="T7" s="320"/>
      <c r="U7" s="320"/>
      <c r="V7" s="321"/>
    </row>
    <row r="8" spans="1:22" ht="15.75">
      <c r="F8" s="322"/>
      <c r="G8" s="146" t="s">
        <v>257</v>
      </c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1"/>
    </row>
    <row r="9" spans="1:22" ht="15.75">
      <c r="F9" s="321"/>
      <c r="G9" s="321"/>
      <c r="H9" s="163" t="s">
        <v>258</v>
      </c>
      <c r="I9" s="131"/>
      <c r="J9" s="131"/>
      <c r="K9" s="131"/>
      <c r="L9" s="320"/>
      <c r="M9" s="320"/>
      <c r="N9" s="320"/>
      <c r="O9" s="320"/>
      <c r="P9" s="320"/>
      <c r="Q9" s="320"/>
      <c r="R9" s="320"/>
      <c r="S9" s="320"/>
      <c r="T9" s="320"/>
      <c r="U9" s="320"/>
      <c r="V9" s="321"/>
    </row>
    <row r="10" spans="1:22" ht="15.75">
      <c r="F10" s="321"/>
      <c r="G10" s="322"/>
      <c r="H10" s="321"/>
      <c r="I10" s="146" t="s">
        <v>282</v>
      </c>
      <c r="J10" s="146"/>
      <c r="K10" s="146"/>
      <c r="L10" s="323"/>
      <c r="M10" s="323"/>
      <c r="N10" s="323"/>
      <c r="O10" s="323"/>
      <c r="P10" s="323"/>
      <c r="Q10" s="323"/>
      <c r="R10" s="323"/>
      <c r="S10" s="323"/>
      <c r="T10" s="323"/>
      <c r="U10" s="320"/>
      <c r="V10" s="321"/>
    </row>
    <row r="11" spans="1:22" ht="15.75">
      <c r="F11" s="321"/>
      <c r="G11" s="322"/>
      <c r="H11" s="321"/>
      <c r="I11" s="146"/>
      <c r="J11" s="163" t="s">
        <v>467</v>
      </c>
      <c r="K11" s="146"/>
      <c r="L11" s="323"/>
      <c r="M11" s="323"/>
      <c r="N11" s="323"/>
      <c r="O11" s="323"/>
      <c r="P11" s="323"/>
      <c r="Q11" s="323"/>
      <c r="R11" s="323"/>
      <c r="S11" s="323"/>
      <c r="T11" s="323"/>
      <c r="U11" s="320"/>
      <c r="V11" s="321"/>
    </row>
    <row r="12" spans="1:22" ht="15.75">
      <c r="F12" s="321"/>
      <c r="G12" s="322"/>
      <c r="H12" s="321"/>
      <c r="I12" s="146"/>
      <c r="J12" s="146"/>
      <c r="K12" s="146" t="s">
        <v>468</v>
      </c>
      <c r="L12" s="323"/>
      <c r="M12" s="323"/>
      <c r="N12" s="323"/>
      <c r="O12" s="323"/>
      <c r="P12" s="323"/>
      <c r="Q12" s="323"/>
      <c r="R12" s="323"/>
      <c r="S12" s="323"/>
      <c r="T12" s="323"/>
      <c r="U12" s="320"/>
      <c r="V12" s="321"/>
    </row>
    <row r="13" spans="1:22" ht="15.75">
      <c r="F13" s="321"/>
      <c r="G13" s="321"/>
      <c r="H13" s="320"/>
      <c r="I13" s="323"/>
      <c r="J13" s="323"/>
      <c r="K13" s="323"/>
      <c r="L13" s="163" t="s">
        <v>469</v>
      </c>
      <c r="M13" s="323"/>
      <c r="N13" s="323"/>
      <c r="O13" s="323"/>
      <c r="P13" s="323"/>
      <c r="Q13" s="323"/>
      <c r="R13" s="323"/>
      <c r="S13" s="323"/>
      <c r="T13" s="323"/>
      <c r="U13" s="320"/>
      <c r="V13" s="321"/>
    </row>
    <row r="14" spans="1:22" ht="15.75">
      <c r="C14" s="109">
        <f>SUM(C6:C7)</f>
        <v>0</v>
      </c>
      <c r="F14" s="320"/>
      <c r="G14" s="320"/>
      <c r="H14" s="320"/>
      <c r="I14" s="323"/>
      <c r="J14" s="323"/>
      <c r="K14" s="323"/>
      <c r="L14" s="323"/>
      <c r="M14" s="146" t="s">
        <v>283</v>
      </c>
      <c r="N14" s="323"/>
      <c r="O14" s="323"/>
      <c r="P14" s="323"/>
      <c r="Q14" s="323"/>
      <c r="R14" s="323"/>
      <c r="S14" s="323"/>
      <c r="T14" s="323"/>
      <c r="U14" s="320"/>
      <c r="V14" s="321"/>
    </row>
    <row r="15" spans="1:22" ht="15.75">
      <c r="F15" s="321"/>
      <c r="G15" s="321"/>
      <c r="H15" s="320"/>
      <c r="I15" s="323"/>
      <c r="J15" s="323"/>
      <c r="K15" s="323"/>
      <c r="L15" s="323"/>
      <c r="M15" s="323"/>
      <c r="N15" s="163" t="s">
        <v>470</v>
      </c>
      <c r="O15" s="323"/>
      <c r="P15" s="323"/>
      <c r="Q15" s="323"/>
      <c r="R15" s="323"/>
      <c r="S15" s="323"/>
      <c r="T15" s="323"/>
      <c r="U15" s="320"/>
      <c r="V15" s="321"/>
    </row>
    <row r="16" spans="1:22" ht="15.75">
      <c r="F16" s="321"/>
      <c r="G16" s="321"/>
      <c r="H16" s="320"/>
      <c r="I16" s="323"/>
      <c r="J16" s="323"/>
      <c r="K16" s="323"/>
      <c r="L16" s="323"/>
      <c r="M16" s="323"/>
      <c r="N16" s="323"/>
      <c r="O16" s="146" t="s">
        <v>471</v>
      </c>
      <c r="P16" s="323"/>
      <c r="Q16" s="323"/>
      <c r="R16" s="323"/>
      <c r="S16" s="323"/>
      <c r="T16" s="323"/>
      <c r="U16" s="320"/>
      <c r="V16" s="321"/>
    </row>
    <row r="17" spans="3:22" ht="15.75">
      <c r="F17" s="321"/>
      <c r="G17" s="321"/>
      <c r="H17" s="320"/>
      <c r="I17" s="323"/>
      <c r="J17" s="323"/>
      <c r="K17" s="323"/>
      <c r="L17" s="323"/>
      <c r="M17" s="323"/>
      <c r="N17" s="323"/>
      <c r="O17" s="323"/>
      <c r="P17" s="163" t="s">
        <v>284</v>
      </c>
      <c r="Q17" s="323"/>
      <c r="R17" s="323"/>
      <c r="S17" s="323"/>
      <c r="T17" s="323"/>
      <c r="U17" s="320"/>
      <c r="V17" s="321"/>
    </row>
    <row r="18" spans="3:22" ht="15.75">
      <c r="F18" s="321"/>
      <c r="G18" s="321"/>
      <c r="H18" s="320"/>
      <c r="I18" s="323"/>
      <c r="J18" s="323"/>
      <c r="K18" s="323"/>
      <c r="L18" s="323"/>
      <c r="M18" s="323"/>
      <c r="N18" s="323"/>
      <c r="O18" s="323"/>
      <c r="P18" s="323"/>
      <c r="Q18" s="146" t="s">
        <v>285</v>
      </c>
      <c r="R18" s="146"/>
      <c r="S18" s="146"/>
      <c r="T18" s="323"/>
      <c r="U18" s="320"/>
      <c r="V18" s="321"/>
    </row>
    <row r="19" spans="3:22" ht="15.75">
      <c r="F19" s="321"/>
      <c r="G19" s="321"/>
      <c r="H19" s="320"/>
      <c r="I19" s="323"/>
      <c r="J19" s="323"/>
      <c r="K19" s="323"/>
      <c r="L19" s="323"/>
      <c r="M19" s="323"/>
      <c r="N19" s="323"/>
      <c r="O19" s="323"/>
      <c r="P19" s="323"/>
      <c r="Q19" s="323"/>
      <c r="R19" s="163" t="s">
        <v>286</v>
      </c>
      <c r="S19" s="323"/>
      <c r="T19" s="323"/>
      <c r="U19" s="320"/>
      <c r="V19" s="321"/>
    </row>
    <row r="20" spans="3:22" ht="15.75">
      <c r="F20" s="321"/>
      <c r="G20" s="321"/>
      <c r="H20" s="320"/>
      <c r="I20" s="323"/>
      <c r="J20" s="323"/>
      <c r="K20" s="323"/>
      <c r="L20" s="323"/>
      <c r="M20" s="323"/>
      <c r="N20" s="323"/>
      <c r="O20" s="323"/>
      <c r="P20" s="323"/>
      <c r="Q20" s="323"/>
      <c r="R20" s="323"/>
      <c r="S20" s="146" t="s">
        <v>287</v>
      </c>
      <c r="T20" s="323"/>
      <c r="U20" s="320"/>
      <c r="V20" s="321"/>
    </row>
    <row r="21" spans="3:22" ht="15.75">
      <c r="F21" s="321"/>
      <c r="G21" s="321"/>
      <c r="H21" s="320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163" t="s">
        <v>472</v>
      </c>
      <c r="U21" s="320"/>
      <c r="V21" s="321"/>
    </row>
    <row r="22" spans="3:22">
      <c r="F22" s="321"/>
      <c r="G22" s="321"/>
      <c r="H22" s="320"/>
      <c r="I22" s="320"/>
      <c r="J22" s="320"/>
      <c r="K22" s="320"/>
      <c r="L22" s="320"/>
      <c r="M22" s="320"/>
      <c r="N22" s="320"/>
      <c r="O22" s="320"/>
      <c r="P22" s="320"/>
      <c r="Q22" s="320"/>
      <c r="R22" s="320"/>
      <c r="S22" s="320"/>
      <c r="T22" s="320"/>
      <c r="U22" s="320"/>
      <c r="V22" s="321"/>
    </row>
    <row r="23" spans="3:22" ht="15.75" customHeight="1">
      <c r="C23" s="354"/>
      <c r="E23" s="355"/>
      <c r="F23" s="355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</row>
    <row r="24" spans="3:22" ht="15.75" customHeight="1">
      <c r="C24" s="114"/>
      <c r="E24" s="355"/>
      <c r="F24" s="355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</row>
    <row r="25" spans="3:22"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</row>
    <row r="26" spans="3:22"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</row>
    <row r="27" spans="3:22"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</row>
    <row r="28" spans="3:22"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</row>
    <row r="29" spans="3:22"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</row>
    <row r="30" spans="3:22"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</row>
    <row r="31" spans="3:22"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</row>
    <row r="32" spans="3:22"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</row>
    <row r="33" spans="8:21"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</row>
    <row r="34" spans="8:21"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B32"/>
  <sheetViews>
    <sheetView workbookViewId="0">
      <pane ySplit="2" topLeftCell="A3" activePane="bottomLeft" state="frozen"/>
      <selection pane="bottomLeft" activeCell="D11" sqref="D11"/>
    </sheetView>
  </sheetViews>
  <sheetFormatPr defaultRowHeight="11.25"/>
  <cols>
    <col min="1" max="1" width="7.28515625" style="8" bestFit="1" customWidth="1"/>
    <col min="2" max="2" width="40.7109375" style="149" bestFit="1" customWidth="1"/>
    <col min="3" max="4" width="7.28515625" style="2" bestFit="1" customWidth="1"/>
    <col min="5" max="5" width="7.28515625" style="84" bestFit="1" customWidth="1"/>
    <col min="6" max="6" width="8.140625" style="84" bestFit="1" customWidth="1"/>
    <col min="7" max="7" width="10.7109375" style="84" customWidth="1"/>
    <col min="8" max="8" width="7.28515625" style="84" bestFit="1" customWidth="1"/>
    <col min="9" max="10" width="7.85546875" style="84" customWidth="1"/>
    <col min="11" max="11" width="7.42578125" style="84" customWidth="1"/>
    <col min="12" max="12" width="6.85546875" style="84" customWidth="1"/>
    <col min="13" max="25" width="7.140625" style="84" customWidth="1"/>
    <col min="26" max="26" width="6.140625" style="84" customWidth="1"/>
    <col min="27" max="27" width="7.140625" style="84" customWidth="1"/>
    <col min="28" max="31" width="6.140625" style="84" customWidth="1"/>
    <col min="32" max="32" width="7.85546875" style="84" customWidth="1"/>
    <col min="33" max="33" width="16.28515625" style="84" customWidth="1"/>
    <col min="34" max="35" width="7.140625" style="84" customWidth="1"/>
    <col min="36" max="36" width="8.140625" style="84" customWidth="1"/>
    <col min="37" max="37" width="7.7109375" style="84" customWidth="1"/>
    <col min="38" max="38" width="7" style="84" customWidth="1"/>
    <col min="39" max="39" width="6.140625" style="84" customWidth="1"/>
    <col min="40" max="44" width="7.85546875" style="84" customWidth="1"/>
    <col min="45" max="47" width="6.140625" style="84" customWidth="1"/>
    <col min="48" max="48" width="8.28515625" style="84" customWidth="1"/>
    <col min="49" max="49" width="7.5703125" style="84" customWidth="1"/>
    <col min="50" max="53" width="6.140625" style="84" customWidth="1"/>
    <col min="54" max="54" width="8" style="84" customWidth="1"/>
    <col min="55" max="56" width="6.140625" style="84" customWidth="1"/>
    <col min="57" max="57" width="7.42578125" style="84" customWidth="1"/>
    <col min="58" max="58" width="8.5703125" style="84" customWidth="1"/>
    <col min="59" max="68" width="6.140625" style="84" customWidth="1"/>
    <col min="69" max="69" width="5.5703125" style="84" customWidth="1"/>
    <col min="70" max="77" width="10.5703125" style="84" customWidth="1"/>
    <col min="78" max="79" width="12.42578125" style="84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460" t="s">
        <v>1</v>
      </c>
      <c r="B1" s="643" t="s">
        <v>0</v>
      </c>
      <c r="C1" s="646" t="s">
        <v>99</v>
      </c>
      <c r="D1" s="647"/>
      <c r="E1" s="634" t="s">
        <v>100</v>
      </c>
      <c r="F1" s="634"/>
      <c r="G1" s="634"/>
      <c r="H1" s="635" t="s">
        <v>180</v>
      </c>
      <c r="I1" s="635"/>
      <c r="J1" s="635"/>
      <c r="K1" s="634" t="s">
        <v>184</v>
      </c>
      <c r="L1" s="634"/>
      <c r="M1" s="634"/>
      <c r="N1" s="634"/>
      <c r="O1" s="634"/>
      <c r="P1" s="634"/>
      <c r="Q1" s="634"/>
      <c r="R1" s="634"/>
      <c r="S1" s="634"/>
      <c r="T1" s="634"/>
      <c r="U1" s="634"/>
      <c r="V1" s="634"/>
      <c r="W1" s="634"/>
      <c r="X1" s="634"/>
      <c r="Y1" s="634"/>
      <c r="Z1" s="634"/>
      <c r="AA1" s="634"/>
      <c r="AB1" s="634"/>
      <c r="AC1" s="634"/>
      <c r="AD1" s="634"/>
      <c r="AE1" s="634"/>
      <c r="AF1" s="634"/>
      <c r="AG1" s="634"/>
      <c r="AH1" s="645" t="s">
        <v>185</v>
      </c>
      <c r="AI1" s="645"/>
      <c r="AJ1" s="645"/>
      <c r="AK1" s="645"/>
      <c r="AL1" s="645"/>
      <c r="AM1" s="645"/>
      <c r="AN1" s="645"/>
      <c r="AO1" s="645"/>
      <c r="AP1" s="645"/>
      <c r="AQ1" s="645"/>
      <c r="AR1" s="645"/>
      <c r="AS1" s="645"/>
      <c r="AT1" s="645"/>
      <c r="AU1" s="645"/>
      <c r="AV1" s="645"/>
      <c r="AW1" s="636" t="s">
        <v>201</v>
      </c>
      <c r="AX1" s="637"/>
      <c r="AY1" s="637"/>
      <c r="AZ1" s="637"/>
      <c r="BA1" s="637"/>
      <c r="BB1" s="638"/>
      <c r="BC1" s="639" t="s">
        <v>205</v>
      </c>
      <c r="BD1" s="640"/>
      <c r="BE1" s="640"/>
      <c r="BF1" s="641"/>
      <c r="BG1" s="642" t="s">
        <v>193</v>
      </c>
      <c r="BH1" s="642"/>
      <c r="BI1" s="642"/>
      <c r="BJ1" s="642"/>
      <c r="BK1" s="642"/>
      <c r="BL1" s="642"/>
      <c r="BM1" s="642"/>
      <c r="BN1" s="642"/>
      <c r="BO1" s="642"/>
      <c r="BP1" s="642"/>
      <c r="BQ1" s="642"/>
      <c r="BR1" s="642"/>
      <c r="BS1" s="648" t="s">
        <v>531</v>
      </c>
      <c r="BT1" s="649"/>
      <c r="BU1" s="649"/>
      <c r="BV1" s="649"/>
      <c r="BW1" s="649"/>
      <c r="BX1" s="650"/>
      <c r="BY1" s="651" t="s">
        <v>535</v>
      </c>
      <c r="BZ1" s="633" t="s">
        <v>309</v>
      </c>
      <c r="CA1" s="633"/>
      <c r="CB1" s="633"/>
    </row>
    <row r="2" spans="1:80" ht="23.25" thickBot="1">
      <c r="A2" s="461"/>
      <c r="B2" s="644"/>
      <c r="C2" s="170"/>
      <c r="D2" s="198" t="s">
        <v>97</v>
      </c>
      <c r="E2" s="152"/>
      <c r="F2" s="199" t="s">
        <v>97</v>
      </c>
      <c r="G2" s="151" t="s">
        <v>179</v>
      </c>
      <c r="H2" s="152"/>
      <c r="I2" s="199" t="s">
        <v>97</v>
      </c>
      <c r="J2" s="153" t="s">
        <v>178</v>
      </c>
      <c r="K2" s="152" t="s">
        <v>259</v>
      </c>
      <c r="L2" s="152" t="s">
        <v>260</v>
      </c>
      <c r="M2" s="152" t="s">
        <v>261</v>
      </c>
      <c r="N2" s="152" t="s">
        <v>262</v>
      </c>
      <c r="O2" s="152" t="s">
        <v>263</v>
      </c>
      <c r="P2" s="152" t="s">
        <v>490</v>
      </c>
      <c r="Q2" s="152" t="s">
        <v>514</v>
      </c>
      <c r="R2" s="152" t="s">
        <v>518</v>
      </c>
      <c r="S2" s="152" t="s">
        <v>264</v>
      </c>
      <c r="T2" s="152" t="s">
        <v>455</v>
      </c>
      <c r="U2" s="152" t="s">
        <v>456</v>
      </c>
      <c r="V2" s="152" t="s">
        <v>484</v>
      </c>
      <c r="W2" s="152" t="s">
        <v>493</v>
      </c>
      <c r="X2" s="152" t="s">
        <v>265</v>
      </c>
      <c r="Y2" s="152" t="s">
        <v>266</v>
      </c>
      <c r="Z2" s="152" t="s">
        <v>267</v>
      </c>
      <c r="AA2" s="152" t="s">
        <v>302</v>
      </c>
      <c r="AB2" s="152" t="s">
        <v>300</v>
      </c>
      <c r="AC2" s="152" t="s">
        <v>301</v>
      </c>
      <c r="AD2" s="152"/>
      <c r="AE2" s="152"/>
      <c r="AF2" s="152" t="s">
        <v>47</v>
      </c>
      <c r="AG2" s="150" t="s">
        <v>29</v>
      </c>
      <c r="AH2" s="152" t="s">
        <v>186</v>
      </c>
      <c r="AI2" s="152" t="s">
        <v>187</v>
      </c>
      <c r="AJ2" s="152" t="s">
        <v>188</v>
      </c>
      <c r="AK2" s="152" t="s">
        <v>190</v>
      </c>
      <c r="AL2" s="152" t="s">
        <v>191</v>
      </c>
      <c r="AM2" s="152" t="s">
        <v>192</v>
      </c>
      <c r="AN2" s="152" t="s">
        <v>288</v>
      </c>
      <c r="AO2" s="152" t="s">
        <v>289</v>
      </c>
      <c r="AP2" s="152" t="s">
        <v>290</v>
      </c>
      <c r="AQ2" s="152" t="s">
        <v>521</v>
      </c>
      <c r="AR2" s="152" t="s">
        <v>486</v>
      </c>
      <c r="AS2" s="152" t="s">
        <v>487</v>
      </c>
      <c r="AT2" s="152"/>
      <c r="AU2" s="152"/>
      <c r="AV2" s="155" t="s">
        <v>47</v>
      </c>
      <c r="AW2" s="152" t="s">
        <v>198</v>
      </c>
      <c r="AX2" s="152" t="s">
        <v>199</v>
      </c>
      <c r="AY2" s="152" t="s">
        <v>202</v>
      </c>
      <c r="AZ2" s="152" t="s">
        <v>200</v>
      </c>
      <c r="BA2" s="152" t="s">
        <v>204</v>
      </c>
      <c r="BB2" s="150" t="s">
        <v>47</v>
      </c>
      <c r="BC2" s="152" t="s">
        <v>209</v>
      </c>
      <c r="BD2" s="152" t="s">
        <v>210</v>
      </c>
      <c r="BE2" s="152" t="s">
        <v>211</v>
      </c>
      <c r="BF2" s="153" t="s">
        <v>47</v>
      </c>
      <c r="BG2" s="152" t="s">
        <v>220</v>
      </c>
      <c r="BH2" s="152" t="s">
        <v>221</v>
      </c>
      <c r="BI2" s="152" t="s">
        <v>224</v>
      </c>
      <c r="BJ2" s="152" t="s">
        <v>229</v>
      </c>
      <c r="BK2" s="152" t="s">
        <v>230</v>
      </c>
      <c r="BL2" s="152" t="s">
        <v>231</v>
      </c>
      <c r="BM2" s="152" t="s">
        <v>303</v>
      </c>
      <c r="BN2" s="152" t="s">
        <v>304</v>
      </c>
      <c r="BO2" s="152" t="s">
        <v>473</v>
      </c>
      <c r="BP2" s="152" t="s">
        <v>474</v>
      </c>
      <c r="BQ2" s="152"/>
      <c r="BR2" s="150" t="s">
        <v>47</v>
      </c>
      <c r="BS2" s="152"/>
      <c r="BT2" s="152"/>
      <c r="BU2" s="152"/>
      <c r="BV2" s="152"/>
      <c r="BW2" s="152"/>
      <c r="BX2" s="155" t="s">
        <v>527</v>
      </c>
      <c r="BY2" s="652"/>
      <c r="BZ2" s="170" t="s">
        <v>146</v>
      </c>
      <c r="CA2" s="351" t="s">
        <v>513</v>
      </c>
      <c r="CB2" s="196" t="s">
        <v>308</v>
      </c>
    </row>
    <row r="3" spans="1:80" s="5" customFormat="1">
      <c r="A3" s="421" t="str">
        <f>'1-συμβολαια'!A3</f>
        <v>???</v>
      </c>
      <c r="B3" s="420" t="str">
        <f>'1-συμβολαια'!C3</f>
        <v>μίσθωση αγροτεμαχίων [οικοδομήσιμα] ,  [15 έτη</v>
      </c>
      <c r="C3" s="394">
        <f>'5-αντίγρ'!AN3</f>
        <v>33.56</v>
      </c>
      <c r="D3" s="394">
        <f>'5-αντίγρ'!AM3</f>
        <v>12.32</v>
      </c>
      <c r="E3" s="349">
        <f>'6-μεταγρ'!Q3</f>
        <v>11.74</v>
      </c>
      <c r="F3" s="349">
        <f>'6-μεταγρ'!O3</f>
        <v>1.98</v>
      </c>
      <c r="G3" s="349">
        <f>'6-μεταγρ'!R3</f>
        <v>0</v>
      </c>
      <c r="H3" s="349">
        <f>'7-προςΔΟΥ'!Q3</f>
        <v>32.25</v>
      </c>
      <c r="I3" s="308">
        <f>'7-προςΔΟΥ'!K3</f>
        <v>0</v>
      </c>
      <c r="J3" s="308"/>
      <c r="K3" s="309">
        <v>14.97</v>
      </c>
      <c r="L3" s="309"/>
      <c r="M3" s="309">
        <v>14.97</v>
      </c>
      <c r="N3" s="309"/>
      <c r="O3" s="309"/>
      <c r="P3" s="309"/>
      <c r="Q3" s="309"/>
      <c r="R3" s="309"/>
      <c r="S3" s="309">
        <f>2*14.97</f>
        <v>29.94</v>
      </c>
      <c r="T3" s="309">
        <v>14.97</v>
      </c>
      <c r="U3" s="309"/>
      <c r="V3" s="309">
        <v>14.97</v>
      </c>
      <c r="W3" s="309"/>
      <c r="X3" s="309"/>
      <c r="Y3" s="307"/>
      <c r="Z3" s="307"/>
      <c r="AA3" s="309"/>
      <c r="AB3" s="309"/>
      <c r="AC3" s="307"/>
      <c r="AD3" s="307"/>
      <c r="AE3" s="307"/>
      <c r="AF3" s="309">
        <f t="shared" ref="AF3:AF4" si="0">SUM(K3:AE3)</f>
        <v>89.820000000000007</v>
      </c>
      <c r="AG3" s="307"/>
      <c r="AH3" s="309">
        <f>3.23*2</f>
        <v>6.46</v>
      </c>
      <c r="AI3" s="309">
        <f>3.23*2</f>
        <v>6.46</v>
      </c>
      <c r="AJ3" s="309">
        <f>3.23*2</f>
        <v>6.46</v>
      </c>
      <c r="AK3" s="309"/>
      <c r="AL3" s="309"/>
      <c r="AM3" s="309"/>
      <c r="AN3" s="309">
        <f>3.23*2</f>
        <v>6.46</v>
      </c>
      <c r="AO3" s="309">
        <v>3.23</v>
      </c>
      <c r="AP3" s="309"/>
      <c r="AQ3" s="309">
        <f>3.23*2</f>
        <v>6.46</v>
      </c>
      <c r="AR3" s="309">
        <v>3.23</v>
      </c>
      <c r="AS3" s="309">
        <v>3.23</v>
      </c>
      <c r="AT3" s="307"/>
      <c r="AU3" s="307"/>
      <c r="AV3" s="309">
        <f t="shared" ref="AV3:AV4" si="1">SUM(AH3:AU3)</f>
        <v>41.989999999999995</v>
      </c>
      <c r="AW3" s="309">
        <v>5.87</v>
      </c>
      <c r="AX3" s="307"/>
      <c r="AY3" s="307"/>
      <c r="AZ3" s="307"/>
      <c r="BA3" s="307"/>
      <c r="BB3" s="309">
        <f t="shared" ref="BB3:BB4" si="2">SUM(AW3:BA3)</f>
        <v>5.87</v>
      </c>
      <c r="BC3" s="309">
        <f>3.23*2</f>
        <v>6.46</v>
      </c>
      <c r="BD3" s="307"/>
      <c r="BE3" s="309">
        <f>3.23*2</f>
        <v>6.46</v>
      </c>
      <c r="BF3" s="309">
        <f t="shared" ref="BF3:BF4" si="3">SUM(BC3:BE3)</f>
        <v>12.92</v>
      </c>
      <c r="BG3" s="307"/>
      <c r="BH3" s="307"/>
      <c r="BI3" s="307"/>
      <c r="BJ3" s="307"/>
      <c r="BK3" s="307"/>
      <c r="BL3" s="307"/>
      <c r="BM3" s="307"/>
      <c r="BN3" s="309">
        <v>1.98</v>
      </c>
      <c r="BO3" s="309">
        <v>0.3</v>
      </c>
      <c r="BP3" s="309">
        <v>0.6</v>
      </c>
      <c r="BQ3" s="303"/>
      <c r="BR3" s="309">
        <f t="shared" ref="BR3:BR4" si="4">SUM(BG3:BQ3)</f>
        <v>2.88</v>
      </c>
      <c r="BS3" s="349"/>
      <c r="BT3" s="349"/>
      <c r="BU3" s="349"/>
      <c r="BV3" s="349"/>
      <c r="BW3" s="349"/>
      <c r="BX3" s="349">
        <f t="shared" ref="BX3:BX4" si="5">SUM(BS3:BW3)</f>
        <v>0</v>
      </c>
      <c r="BY3" s="349"/>
      <c r="BZ3" s="310">
        <f t="shared" ref="BZ3:BZ4" si="6">C3+E3+G3+H3+J3+AF3+AV3+BB3+BF3+BR3+BS3+BT3+BU3+BV3+BY3</f>
        <v>231.03</v>
      </c>
      <c r="CA3" s="310">
        <f t="shared" ref="CA3:CA4" si="7">D3+F3+I3+BW3</f>
        <v>14.3</v>
      </c>
      <c r="CB3" s="270"/>
    </row>
    <row r="4" spans="1:80" s="5" customFormat="1">
      <c r="A4" s="421">
        <f>'1-συμβολαια'!A4</f>
        <v>0</v>
      </c>
      <c r="B4" s="420" t="str">
        <f>'1-συμβολαια'!C4</f>
        <v>μίσθωση - πάγια κλπ {μέσω ΕΣΠΑ (κτιριακά = 680,93μ2</v>
      </c>
      <c r="C4" s="394">
        <f>'5-αντίγρ'!AN4</f>
        <v>0</v>
      </c>
      <c r="D4" s="394">
        <f>'5-αντίγρ'!AM4</f>
        <v>0</v>
      </c>
      <c r="E4" s="349">
        <f>'6-μεταγρ'!Q4</f>
        <v>0</v>
      </c>
      <c r="F4" s="349">
        <f>'6-μεταγρ'!O4</f>
        <v>1.98</v>
      </c>
      <c r="G4" s="349">
        <f>'6-μεταγρ'!R4</f>
        <v>0</v>
      </c>
      <c r="H4" s="349">
        <f>'7-προςΔΟΥ'!Q4</f>
        <v>0</v>
      </c>
      <c r="I4" s="308">
        <f>'7-προςΔΟΥ'!K4</f>
        <v>0</v>
      </c>
      <c r="J4" s="308"/>
      <c r="K4" s="309"/>
      <c r="L4" s="309"/>
      <c r="M4" s="309"/>
      <c r="N4" s="309"/>
      <c r="O4" s="309"/>
      <c r="P4" s="309"/>
      <c r="Q4" s="309"/>
      <c r="R4" s="309"/>
      <c r="S4" s="309"/>
      <c r="T4" s="309"/>
      <c r="U4" s="309"/>
      <c r="V4" s="309"/>
      <c r="W4" s="309"/>
      <c r="X4" s="309"/>
      <c r="Y4" s="307"/>
      <c r="Z4" s="307"/>
      <c r="AA4" s="309"/>
      <c r="AB4" s="309"/>
      <c r="AC4" s="307"/>
      <c r="AD4" s="307"/>
      <c r="AE4" s="307"/>
      <c r="AF4" s="309">
        <f t="shared" si="0"/>
        <v>0</v>
      </c>
      <c r="AG4" s="307"/>
      <c r="AH4" s="309"/>
      <c r="AI4" s="309"/>
      <c r="AJ4" s="309"/>
      <c r="AK4" s="309"/>
      <c r="AL4" s="309"/>
      <c r="AM4" s="309"/>
      <c r="AN4" s="309"/>
      <c r="AO4" s="309"/>
      <c r="AP4" s="309"/>
      <c r="AQ4" s="309"/>
      <c r="AR4" s="309"/>
      <c r="AS4" s="309"/>
      <c r="AT4" s="307"/>
      <c r="AU4" s="307"/>
      <c r="AV4" s="309">
        <f t="shared" si="1"/>
        <v>0</v>
      </c>
      <c r="AW4" s="309"/>
      <c r="AX4" s="307"/>
      <c r="AY4" s="307"/>
      <c r="AZ4" s="307"/>
      <c r="BA4" s="307"/>
      <c r="BB4" s="309">
        <f t="shared" si="2"/>
        <v>0</v>
      </c>
      <c r="BC4" s="307"/>
      <c r="BD4" s="307"/>
      <c r="BE4" s="307"/>
      <c r="BF4" s="307">
        <f t="shared" si="3"/>
        <v>0</v>
      </c>
      <c r="BG4" s="307"/>
      <c r="BH4" s="307"/>
      <c r="BI4" s="307"/>
      <c r="BJ4" s="307"/>
      <c r="BK4" s="307"/>
      <c r="BL4" s="307"/>
      <c r="BM4" s="307"/>
      <c r="BN4" s="307"/>
      <c r="BO4" s="309"/>
      <c r="BP4" s="309"/>
      <c r="BQ4" s="303"/>
      <c r="BR4" s="309">
        <f t="shared" si="4"/>
        <v>0</v>
      </c>
      <c r="BS4" s="349"/>
      <c r="BT4" s="349"/>
      <c r="BU4" s="349"/>
      <c r="BV4" s="349"/>
      <c r="BW4" s="349"/>
      <c r="BX4" s="349">
        <f t="shared" si="5"/>
        <v>0</v>
      </c>
      <c r="BY4" s="349"/>
      <c r="BZ4" s="310">
        <f t="shared" si="6"/>
        <v>0</v>
      </c>
      <c r="CA4" s="310">
        <f t="shared" si="7"/>
        <v>1.98</v>
      </c>
      <c r="CB4" s="270"/>
    </row>
    <row r="5" spans="1:80">
      <c r="A5" s="458" t="s">
        <v>47</v>
      </c>
      <c r="B5" s="459"/>
      <c r="C5" s="38">
        <f t="shared" ref="C5:AF5" si="8">SUM(C3:C4)</f>
        <v>33.56</v>
      </c>
      <c r="D5" s="38">
        <f t="shared" si="8"/>
        <v>12.32</v>
      </c>
      <c r="E5" s="38">
        <f t="shared" si="8"/>
        <v>11.74</v>
      </c>
      <c r="F5" s="38">
        <f t="shared" si="8"/>
        <v>3.96</v>
      </c>
      <c r="G5" s="38">
        <f t="shared" si="8"/>
        <v>0</v>
      </c>
      <c r="H5" s="38">
        <f t="shared" si="8"/>
        <v>32.25</v>
      </c>
      <c r="I5" s="38">
        <f t="shared" si="8"/>
        <v>0</v>
      </c>
      <c r="J5" s="264">
        <f t="shared" si="8"/>
        <v>0</v>
      </c>
      <c r="K5" s="38">
        <f t="shared" si="8"/>
        <v>14.97</v>
      </c>
      <c r="L5" s="38">
        <f t="shared" si="8"/>
        <v>0</v>
      </c>
      <c r="M5" s="38">
        <f t="shared" si="8"/>
        <v>14.97</v>
      </c>
      <c r="N5" s="38">
        <f t="shared" si="8"/>
        <v>0</v>
      </c>
      <c r="O5" s="38">
        <f t="shared" si="8"/>
        <v>0</v>
      </c>
      <c r="P5" s="38">
        <f t="shared" si="8"/>
        <v>0</v>
      </c>
      <c r="Q5" s="38">
        <f t="shared" si="8"/>
        <v>0</v>
      </c>
      <c r="R5" s="38">
        <f t="shared" si="8"/>
        <v>0</v>
      </c>
      <c r="S5" s="38">
        <f t="shared" si="8"/>
        <v>29.94</v>
      </c>
      <c r="T5" s="38">
        <f t="shared" si="8"/>
        <v>14.97</v>
      </c>
      <c r="U5" s="38">
        <f t="shared" si="8"/>
        <v>0</v>
      </c>
      <c r="V5" s="38">
        <f t="shared" si="8"/>
        <v>14.97</v>
      </c>
      <c r="W5" s="38">
        <f t="shared" si="8"/>
        <v>0</v>
      </c>
      <c r="X5" s="38">
        <f t="shared" si="8"/>
        <v>0</v>
      </c>
      <c r="Y5" s="38">
        <f t="shared" si="8"/>
        <v>0</v>
      </c>
      <c r="Z5" s="38">
        <f t="shared" si="8"/>
        <v>0</v>
      </c>
      <c r="AA5" s="38">
        <f t="shared" si="8"/>
        <v>0</v>
      </c>
      <c r="AB5" s="38">
        <f t="shared" si="8"/>
        <v>0</v>
      </c>
      <c r="AC5" s="38">
        <f t="shared" si="8"/>
        <v>0</v>
      </c>
      <c r="AD5" s="38">
        <f t="shared" si="8"/>
        <v>0</v>
      </c>
      <c r="AE5" s="38">
        <f t="shared" si="8"/>
        <v>0</v>
      </c>
      <c r="AF5" s="38">
        <f t="shared" si="8"/>
        <v>89.820000000000007</v>
      </c>
      <c r="AG5" s="38"/>
      <c r="AH5" s="38">
        <f t="shared" ref="AH5:AS5" si="9">SUM(AH3:AH4)</f>
        <v>6.46</v>
      </c>
      <c r="AI5" s="38">
        <f t="shared" si="9"/>
        <v>6.46</v>
      </c>
      <c r="AJ5" s="38">
        <f t="shared" si="9"/>
        <v>6.46</v>
      </c>
      <c r="AK5" s="38">
        <f t="shared" si="9"/>
        <v>0</v>
      </c>
      <c r="AL5" s="38">
        <f t="shared" si="9"/>
        <v>0</v>
      </c>
      <c r="AM5" s="266">
        <f t="shared" si="9"/>
        <v>0</v>
      </c>
      <c r="AN5" s="38">
        <f t="shared" si="9"/>
        <v>6.46</v>
      </c>
      <c r="AO5" s="38">
        <f t="shared" si="9"/>
        <v>3.23</v>
      </c>
      <c r="AP5" s="38">
        <f t="shared" si="9"/>
        <v>0</v>
      </c>
      <c r="AQ5" s="38">
        <f t="shared" si="9"/>
        <v>6.46</v>
      </c>
      <c r="AR5" s="38">
        <f t="shared" si="9"/>
        <v>3.23</v>
      </c>
      <c r="AS5" s="38">
        <f t="shared" si="9"/>
        <v>3.23</v>
      </c>
      <c r="AT5" s="38"/>
      <c r="AU5" s="38">
        <f t="shared" ref="AU5:BN5" si="10">SUM(AU3:AU4)</f>
        <v>0</v>
      </c>
      <c r="AV5" s="38">
        <f t="shared" si="10"/>
        <v>41.989999999999995</v>
      </c>
      <c r="AW5" s="38">
        <f t="shared" si="10"/>
        <v>5.87</v>
      </c>
      <c r="AX5" s="271">
        <f t="shared" si="10"/>
        <v>0</v>
      </c>
      <c r="AY5" s="271">
        <f t="shared" si="10"/>
        <v>0</v>
      </c>
      <c r="AZ5" s="271">
        <f t="shared" si="10"/>
        <v>0</v>
      </c>
      <c r="BA5" s="271">
        <f t="shared" si="10"/>
        <v>0</v>
      </c>
      <c r="BB5" s="38">
        <f t="shared" si="10"/>
        <v>5.87</v>
      </c>
      <c r="BC5" s="38">
        <f t="shared" si="10"/>
        <v>6.46</v>
      </c>
      <c r="BD5" s="271">
        <f t="shared" si="10"/>
        <v>0</v>
      </c>
      <c r="BE5" s="38">
        <f t="shared" si="10"/>
        <v>6.46</v>
      </c>
      <c r="BF5" s="38">
        <f t="shared" si="10"/>
        <v>12.92</v>
      </c>
      <c r="BG5" s="38">
        <f t="shared" si="10"/>
        <v>0</v>
      </c>
      <c r="BH5" s="38">
        <f t="shared" si="10"/>
        <v>0</v>
      </c>
      <c r="BI5" s="38">
        <f t="shared" si="10"/>
        <v>0</v>
      </c>
      <c r="BJ5" s="38">
        <f t="shared" si="10"/>
        <v>0</v>
      </c>
      <c r="BK5" s="38">
        <f t="shared" si="10"/>
        <v>0</v>
      </c>
      <c r="BL5" s="38">
        <f t="shared" si="10"/>
        <v>0</v>
      </c>
      <c r="BM5" s="38">
        <f t="shared" si="10"/>
        <v>0</v>
      </c>
      <c r="BN5" s="38">
        <f t="shared" si="10"/>
        <v>1.98</v>
      </c>
      <c r="BO5" s="38"/>
      <c r="BP5" s="38"/>
      <c r="BQ5" s="38">
        <f>SUM(BQ3:BQ4)</f>
        <v>0</v>
      </c>
      <c r="BR5" s="38">
        <f>SUM(BR3:BR4)</f>
        <v>2.88</v>
      </c>
      <c r="BS5" s="38"/>
      <c r="BT5" s="38"/>
      <c r="BU5" s="38"/>
      <c r="BV5" s="38"/>
      <c r="BW5" s="38"/>
      <c r="BX5" s="38"/>
      <c r="BY5" s="38"/>
      <c r="BZ5" s="38">
        <f>SUM(BZ3:BZ4)</f>
        <v>231.03</v>
      </c>
      <c r="CA5" s="38">
        <f>SUM(CA3:CA4)</f>
        <v>16.28</v>
      </c>
      <c r="CB5" s="271"/>
    </row>
    <row r="6" spans="1:80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</row>
    <row r="7" spans="1:80" ht="11.25" customHeight="1">
      <c r="C7" s="134"/>
      <c r="D7" s="134"/>
      <c r="E7" s="2"/>
      <c r="F7" s="2"/>
      <c r="G7" s="2"/>
      <c r="H7" s="2"/>
      <c r="I7" s="2"/>
      <c r="J7" s="2"/>
      <c r="K7" s="167" t="s">
        <v>434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2"/>
      <c r="AG7" s="2"/>
      <c r="AH7" s="19" t="s">
        <v>444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159" t="s">
        <v>194</v>
      </c>
      <c r="AX7" s="2"/>
      <c r="AY7" s="2"/>
      <c r="AZ7" s="2"/>
      <c r="BA7" s="2"/>
      <c r="BB7" s="2"/>
      <c r="BC7" s="159" t="s">
        <v>206</v>
      </c>
      <c r="BD7" s="2"/>
      <c r="BE7" s="2"/>
      <c r="BF7" s="2"/>
      <c r="BG7" s="159" t="s">
        <v>219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 t="s">
        <v>528</v>
      </c>
      <c r="BT7" s="2"/>
      <c r="BU7" s="2"/>
      <c r="BV7" s="2"/>
      <c r="BW7" s="2"/>
      <c r="BX7" s="2"/>
      <c r="BY7" s="2"/>
      <c r="BZ7" s="2"/>
      <c r="CA7" s="2"/>
      <c r="CB7" s="2"/>
    </row>
    <row r="8" spans="1:80" ht="11.25" customHeight="1">
      <c r="C8" s="134"/>
      <c r="D8" s="134"/>
      <c r="E8" s="2"/>
      <c r="F8" s="2"/>
      <c r="G8" s="2"/>
      <c r="H8" s="2"/>
      <c r="I8" s="2"/>
      <c r="J8" s="2"/>
      <c r="K8" s="4"/>
      <c r="L8" s="352" t="s">
        <v>435</v>
      </c>
      <c r="M8" s="353"/>
      <c r="N8" s="353"/>
      <c r="O8" s="353"/>
      <c r="P8" s="353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2"/>
      <c r="AG8" s="2"/>
      <c r="AH8" s="2"/>
      <c r="AI8" s="167" t="s">
        <v>189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69" t="s">
        <v>197</v>
      </c>
      <c r="AY8" s="2"/>
      <c r="AZ8" s="2"/>
      <c r="BA8" s="2"/>
      <c r="BB8" s="2"/>
      <c r="BC8" s="2"/>
      <c r="BD8" s="268" t="s">
        <v>207</v>
      </c>
      <c r="BE8" s="2"/>
      <c r="BF8" s="2"/>
      <c r="BG8" s="2"/>
      <c r="BH8" s="178" t="s">
        <v>222</v>
      </c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 t="s">
        <v>529</v>
      </c>
      <c r="BU8" s="2"/>
      <c r="BV8" s="2"/>
      <c r="BW8" s="2"/>
      <c r="BX8" s="2"/>
      <c r="BY8" s="2"/>
      <c r="BZ8" s="2"/>
      <c r="CA8" s="2"/>
      <c r="CB8" s="2"/>
    </row>
    <row r="9" spans="1:80" ht="11.25" customHeight="1">
      <c r="C9" s="134"/>
      <c r="D9" s="134"/>
      <c r="E9" s="2"/>
      <c r="F9" s="2"/>
      <c r="G9" s="2"/>
      <c r="H9" s="2"/>
      <c r="I9" s="2"/>
      <c r="J9" s="2"/>
      <c r="K9" s="4"/>
      <c r="L9" s="353"/>
      <c r="M9" s="352" t="s">
        <v>436</v>
      </c>
      <c r="N9" s="353"/>
      <c r="O9" s="353"/>
      <c r="P9" s="353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  <c r="AG9" s="2"/>
      <c r="AH9" s="2"/>
      <c r="AI9" s="2"/>
      <c r="AJ9" s="19" t="s">
        <v>445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68" t="s">
        <v>195</v>
      </c>
      <c r="AZ9" s="2"/>
      <c r="BA9" s="2"/>
      <c r="BB9" s="2"/>
      <c r="BC9" s="2"/>
      <c r="BD9" s="2"/>
      <c r="BE9" s="159" t="s">
        <v>208</v>
      </c>
      <c r="BF9" s="2"/>
      <c r="BG9" s="2"/>
      <c r="BH9" s="2"/>
      <c r="BI9" s="159" t="s">
        <v>223</v>
      </c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 t="s">
        <v>31</v>
      </c>
      <c r="BV9" s="2"/>
      <c r="BW9" s="2"/>
      <c r="BX9" s="2"/>
      <c r="BY9" s="2"/>
      <c r="BZ9" s="2"/>
      <c r="CA9" s="2"/>
      <c r="CB9" s="2"/>
    </row>
    <row r="10" spans="1:80" ht="11.25" customHeight="1">
      <c r="C10" s="134"/>
      <c r="D10" s="134"/>
      <c r="E10" s="2"/>
      <c r="F10" s="2"/>
      <c r="G10" s="2"/>
      <c r="H10" s="2"/>
      <c r="I10" s="2"/>
      <c r="J10" s="2"/>
      <c r="K10" s="4"/>
      <c r="L10" s="353"/>
      <c r="M10" s="353"/>
      <c r="N10" s="353" t="s">
        <v>437</v>
      </c>
      <c r="O10" s="353"/>
      <c r="P10" s="353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2"/>
      <c r="AG10" s="2"/>
      <c r="AH10" s="2"/>
      <c r="AI10" s="2"/>
      <c r="AJ10" s="2"/>
      <c r="AK10" s="119" t="s">
        <v>446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69" t="s">
        <v>196</v>
      </c>
      <c r="BA10" s="2"/>
      <c r="BB10" s="2"/>
      <c r="BC10" s="2"/>
      <c r="BD10" s="2"/>
      <c r="BE10" s="2"/>
      <c r="BF10" s="2"/>
      <c r="BG10" s="2"/>
      <c r="BH10" s="2"/>
      <c r="BI10" s="2"/>
      <c r="BJ10" s="178" t="s">
        <v>225</v>
      </c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 t="s">
        <v>530</v>
      </c>
      <c r="BW10" s="2"/>
      <c r="BX10" s="2"/>
      <c r="BY10" s="2"/>
      <c r="BZ10" s="2"/>
      <c r="CA10" s="2"/>
      <c r="CB10" s="2"/>
    </row>
    <row r="11" spans="1:80" ht="11.25" customHeight="1">
      <c r="C11" s="134"/>
      <c r="D11" s="134"/>
      <c r="E11" s="2"/>
      <c r="F11" s="2"/>
      <c r="G11" s="2"/>
      <c r="H11" s="2"/>
      <c r="I11" s="2"/>
      <c r="J11" s="2"/>
      <c r="K11" s="4"/>
      <c r="L11" s="4"/>
      <c r="M11" s="4"/>
      <c r="N11" s="4"/>
      <c r="O11" s="4" t="s">
        <v>438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2"/>
      <c r="AI11" s="2"/>
      <c r="AJ11" s="2"/>
      <c r="AK11" s="2"/>
      <c r="AL11" s="19" t="s">
        <v>447</v>
      </c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68" t="s">
        <v>203</v>
      </c>
      <c r="BB11" s="2"/>
      <c r="BC11" s="2"/>
      <c r="BD11" s="2"/>
      <c r="BE11" s="2"/>
      <c r="BF11" s="2"/>
      <c r="BG11" s="2"/>
      <c r="BH11" s="2"/>
      <c r="BI11" s="2"/>
      <c r="BJ11" s="2"/>
      <c r="BK11" s="159" t="s">
        <v>226</v>
      </c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 t="s">
        <v>59</v>
      </c>
      <c r="BX11" s="2"/>
      <c r="BY11" s="2"/>
      <c r="BZ11" s="3"/>
      <c r="CA11" s="3"/>
    </row>
    <row r="12" spans="1:80" ht="11.25" customHeight="1">
      <c r="C12" s="134"/>
      <c r="D12" s="134"/>
      <c r="E12" s="2"/>
      <c r="F12" s="2"/>
      <c r="G12" s="2"/>
      <c r="H12" s="2"/>
      <c r="I12" s="2"/>
      <c r="J12" s="2"/>
      <c r="K12" s="4"/>
      <c r="L12" s="4"/>
      <c r="M12" s="4"/>
      <c r="N12" s="4"/>
      <c r="O12" s="4"/>
      <c r="P12" s="4" t="s">
        <v>491</v>
      </c>
      <c r="Q12" s="4"/>
      <c r="R12" s="4"/>
      <c r="S12" s="4"/>
      <c r="T12" s="181"/>
      <c r="U12" s="181"/>
      <c r="V12" s="181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2"/>
      <c r="AJ12" s="2"/>
      <c r="AK12" s="2"/>
      <c r="AL12" s="2"/>
      <c r="AM12" s="267" t="s">
        <v>448</v>
      </c>
      <c r="AN12" s="119"/>
      <c r="AO12" s="119"/>
      <c r="AP12" s="119"/>
      <c r="AQ12" s="119"/>
      <c r="AR12" s="119"/>
      <c r="AS12" s="119"/>
      <c r="AT12" s="119"/>
      <c r="AU12" s="119"/>
      <c r="AV12" s="2"/>
      <c r="AW12" s="2"/>
      <c r="AX12" s="2"/>
      <c r="AY12" s="2"/>
      <c r="AZ12" s="2"/>
      <c r="BA12" s="2"/>
      <c r="BB12" s="2"/>
      <c r="BC12" s="2"/>
      <c r="BD12" s="2"/>
      <c r="BE12" s="159" t="s">
        <v>214</v>
      </c>
      <c r="BF12" s="2"/>
      <c r="BG12" s="2"/>
      <c r="BH12" s="2"/>
      <c r="BI12" s="2"/>
      <c r="BJ12" s="2"/>
      <c r="BK12" s="2"/>
      <c r="BL12" s="178" t="s">
        <v>227</v>
      </c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3"/>
      <c r="CA12" s="3"/>
    </row>
    <row r="13" spans="1:80" ht="11.25" customHeight="1">
      <c r="C13" s="134"/>
      <c r="D13" s="134"/>
      <c r="E13" s="2"/>
      <c r="F13" s="2"/>
      <c r="G13" s="2"/>
      <c r="H13" s="2"/>
      <c r="I13" s="2"/>
      <c r="J13" s="2"/>
      <c r="K13" s="4"/>
      <c r="L13" s="4"/>
      <c r="M13" s="4"/>
      <c r="N13" s="4"/>
      <c r="O13" s="4"/>
      <c r="P13" s="4"/>
      <c r="Q13" s="4" t="s">
        <v>515</v>
      </c>
      <c r="R13" s="4"/>
      <c r="S13" s="4"/>
      <c r="T13" s="181"/>
      <c r="U13" s="181"/>
      <c r="V13" s="181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2"/>
      <c r="AK13" s="2"/>
      <c r="AL13" s="2"/>
      <c r="AM13" s="2"/>
      <c r="AN13" s="166" t="s">
        <v>449</v>
      </c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69" t="s">
        <v>212</v>
      </c>
      <c r="BF13" s="2"/>
      <c r="BG13" s="2"/>
      <c r="BH13" s="2"/>
      <c r="BI13" s="2"/>
      <c r="BJ13" s="2"/>
      <c r="BK13" s="2"/>
      <c r="BL13" s="178"/>
      <c r="BM13" s="159" t="s">
        <v>228</v>
      </c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3"/>
      <c r="CA13" s="3"/>
    </row>
    <row r="14" spans="1:80" ht="11.25" customHeight="1">
      <c r="C14" s="134"/>
      <c r="D14" s="134"/>
      <c r="E14" s="2"/>
      <c r="F14" s="2"/>
      <c r="G14" s="2"/>
      <c r="H14" s="2"/>
      <c r="I14" s="2"/>
      <c r="J14" s="2"/>
      <c r="K14" s="4"/>
      <c r="L14" s="4"/>
      <c r="M14" s="4"/>
      <c r="N14" s="4"/>
      <c r="O14" s="4"/>
      <c r="P14" s="4"/>
      <c r="Q14" s="4"/>
      <c r="R14" s="159" t="s">
        <v>519</v>
      </c>
      <c r="S14" s="4"/>
      <c r="T14" s="181"/>
      <c r="U14" s="181"/>
      <c r="V14" s="181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2"/>
      <c r="AL14" s="2"/>
      <c r="AM14" s="2"/>
      <c r="AN14" s="2"/>
      <c r="AO14" s="119" t="s">
        <v>488</v>
      </c>
      <c r="AP14" s="119"/>
      <c r="AQ14" s="119"/>
      <c r="AR14" s="119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159" t="s">
        <v>213</v>
      </c>
      <c r="BF14" s="2"/>
      <c r="BG14" s="2"/>
      <c r="BH14" s="2"/>
      <c r="BI14" s="2"/>
      <c r="BJ14" s="2"/>
      <c r="BK14" s="2"/>
      <c r="BL14" s="178"/>
      <c r="BM14" s="4"/>
      <c r="BN14" s="178" t="s">
        <v>305</v>
      </c>
      <c r="BO14" s="178"/>
      <c r="BP14" s="178"/>
      <c r="BQ14" s="2"/>
      <c r="BR14" s="2"/>
      <c r="BS14" s="2"/>
      <c r="BT14" s="2"/>
      <c r="BU14" s="2"/>
      <c r="BV14" s="2"/>
      <c r="BW14" s="2"/>
      <c r="BX14" s="2"/>
      <c r="BY14" s="2"/>
      <c r="BZ14" s="3"/>
      <c r="CA14" s="3"/>
    </row>
    <row r="15" spans="1:80">
      <c r="C15" s="84"/>
      <c r="D15" s="84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/>
      <c r="R15" s="4"/>
      <c r="S15" s="181" t="s">
        <v>439</v>
      </c>
      <c r="T15" s="181"/>
      <c r="U15" s="181"/>
      <c r="V15" s="181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166" t="s">
        <v>489</v>
      </c>
      <c r="AQ15" s="2"/>
      <c r="AR15" s="166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178" t="s">
        <v>215</v>
      </c>
      <c r="BF15" s="2"/>
      <c r="BG15" s="2"/>
      <c r="BH15" s="2"/>
      <c r="BI15" s="2"/>
      <c r="BJ15" s="2"/>
      <c r="BK15" s="2"/>
      <c r="BL15" s="2"/>
      <c r="BM15" s="2"/>
      <c r="BN15" s="2"/>
      <c r="BO15" s="159" t="s">
        <v>476</v>
      </c>
      <c r="BP15" s="159"/>
      <c r="BQ15" s="2"/>
      <c r="BR15" s="2"/>
      <c r="BS15" s="2"/>
      <c r="BT15" s="2"/>
      <c r="BU15" s="2"/>
      <c r="BV15" s="2"/>
      <c r="BW15" s="2"/>
      <c r="BX15" s="2"/>
      <c r="BY15" s="2"/>
      <c r="BZ15" s="3"/>
      <c r="CA15" s="3"/>
    </row>
    <row r="16" spans="1:80">
      <c r="C16" s="84"/>
      <c r="D16" s="84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4"/>
      <c r="S16" s="4"/>
      <c r="T16" s="4" t="s">
        <v>457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"/>
      <c r="AN16" s="2"/>
      <c r="AO16" s="89"/>
      <c r="AP16" s="89"/>
      <c r="AQ16" s="119" t="s">
        <v>520</v>
      </c>
      <c r="AR16" s="119"/>
      <c r="AS16" s="89"/>
      <c r="AT16" s="89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190" t="s">
        <v>268</v>
      </c>
      <c r="BF16" s="2"/>
      <c r="BG16" s="2"/>
      <c r="BH16" s="2"/>
      <c r="BI16" s="2"/>
      <c r="BJ16" s="2"/>
      <c r="BK16" s="2"/>
      <c r="BL16" s="2"/>
      <c r="BM16" s="2"/>
      <c r="BN16" s="89"/>
      <c r="BO16" s="89"/>
      <c r="BP16" s="181" t="s">
        <v>475</v>
      </c>
      <c r="BQ16" s="2"/>
      <c r="BR16" s="2"/>
      <c r="BS16" s="2"/>
      <c r="BT16" s="2"/>
      <c r="BU16" s="2"/>
      <c r="BV16" s="2"/>
      <c r="BW16" s="2"/>
      <c r="BX16" s="2"/>
      <c r="BY16" s="2"/>
      <c r="BZ16" s="3"/>
      <c r="CA16" s="3"/>
    </row>
    <row r="17" spans="3:79">
      <c r="C17" s="84"/>
      <c r="D17" s="84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/>
      <c r="S17" s="4"/>
      <c r="T17" s="4"/>
      <c r="U17" s="353" t="s">
        <v>458</v>
      </c>
      <c r="V17" s="181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89"/>
      <c r="AO17" s="89"/>
      <c r="AP17" s="89"/>
      <c r="AQ17" s="2"/>
      <c r="AR17" s="119" t="s">
        <v>516</v>
      </c>
      <c r="AS17" s="119"/>
      <c r="AT17" s="89"/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191" t="s">
        <v>269</v>
      </c>
      <c r="BF17" s="2"/>
      <c r="BG17" s="2"/>
      <c r="BH17" s="2"/>
      <c r="BI17" s="2"/>
      <c r="BJ17" s="2"/>
      <c r="BK17" s="2"/>
      <c r="BL17" s="2"/>
      <c r="BM17" s="89"/>
      <c r="BN17" s="89"/>
      <c r="BO17" s="89"/>
      <c r="BP17" s="89"/>
      <c r="BQ17" s="159" t="s">
        <v>526</v>
      </c>
      <c r="BR17" s="89"/>
      <c r="BS17" s="89"/>
      <c r="BT17" s="89"/>
      <c r="BU17" s="89"/>
      <c r="BV17" s="89"/>
      <c r="BW17" s="89"/>
      <c r="BX17" s="89"/>
      <c r="BY17" s="89"/>
      <c r="BZ17" s="89"/>
      <c r="CA17" s="3"/>
    </row>
    <row r="18" spans="3:79">
      <c r="C18" s="84"/>
      <c r="D18" s="84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4"/>
      <c r="P18" s="4"/>
      <c r="Q18" s="4"/>
      <c r="R18" s="4"/>
      <c r="S18" s="4"/>
      <c r="T18" s="4"/>
      <c r="U18" s="4"/>
      <c r="V18" s="159" t="s">
        <v>485</v>
      </c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89"/>
      <c r="AK18" s="89"/>
      <c r="AL18" s="89"/>
      <c r="AM18" s="89"/>
      <c r="AN18" s="89"/>
      <c r="AO18" s="89"/>
      <c r="AP18" s="89"/>
      <c r="AQ18" s="2"/>
      <c r="AR18" s="2"/>
      <c r="AS18" s="166" t="s">
        <v>517</v>
      </c>
      <c r="AT18" s="2"/>
      <c r="AU18" s="2"/>
      <c r="AV18" s="2"/>
      <c r="AW18" s="89"/>
      <c r="AX18" s="89"/>
      <c r="AY18" s="89"/>
      <c r="AZ18" s="89"/>
      <c r="BA18" s="89"/>
      <c r="BB18" s="89"/>
      <c r="BC18" s="89"/>
      <c r="BD18" s="89"/>
      <c r="BE18" s="190" t="s">
        <v>270</v>
      </c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3"/>
      <c r="CA18" s="3"/>
    </row>
    <row r="19" spans="3:79">
      <c r="C19" s="84"/>
      <c r="D19" s="84"/>
      <c r="K19" s="89"/>
      <c r="L19" s="89"/>
      <c r="M19" s="89"/>
      <c r="N19" s="89"/>
      <c r="O19" s="89"/>
      <c r="P19" s="89"/>
      <c r="Q19" s="89"/>
      <c r="R19" s="89"/>
      <c r="S19" s="4"/>
      <c r="T19" s="4"/>
      <c r="U19" s="4"/>
      <c r="V19" s="4"/>
      <c r="W19" s="181" t="s">
        <v>492</v>
      </c>
      <c r="X19" s="4"/>
      <c r="Y19" s="4"/>
      <c r="Z19" s="4"/>
      <c r="AA19" s="4"/>
      <c r="AB19" s="4"/>
      <c r="AC19" s="4"/>
      <c r="AD19" s="4"/>
      <c r="AE19" s="4"/>
      <c r="AF19" s="2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  <c r="BN19" s="89"/>
      <c r="BO19" s="89"/>
      <c r="BP19" s="89"/>
      <c r="BQ19" s="89"/>
      <c r="BR19" s="89"/>
      <c r="BS19" s="89"/>
      <c r="BT19" s="89"/>
      <c r="BU19" s="89"/>
      <c r="BV19" s="89"/>
      <c r="BW19" s="89"/>
      <c r="BX19" s="89"/>
      <c r="BY19" s="89"/>
      <c r="BZ19" s="3"/>
      <c r="CA19" s="3"/>
    </row>
    <row r="20" spans="3:79">
      <c r="C20" s="84"/>
      <c r="D20" s="84"/>
      <c r="M20" s="89"/>
      <c r="N20" s="89"/>
      <c r="O20" s="89"/>
      <c r="P20" s="89"/>
      <c r="Q20" s="89"/>
      <c r="R20" s="89"/>
      <c r="S20" s="4"/>
      <c r="T20" s="4"/>
      <c r="U20" s="4"/>
      <c r="V20" s="4"/>
      <c r="W20" s="4"/>
      <c r="X20" s="181" t="s">
        <v>440</v>
      </c>
      <c r="Y20" s="4"/>
      <c r="Z20" s="4"/>
      <c r="AA20" s="4"/>
      <c r="AB20" s="4"/>
      <c r="AC20" s="4"/>
      <c r="AD20" s="4"/>
      <c r="AE20" s="4"/>
      <c r="AF20" s="2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3"/>
      <c r="CA20" s="3"/>
    </row>
    <row r="21" spans="3:79">
      <c r="C21" s="84"/>
      <c r="D21" s="84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4"/>
      <c r="X21" s="4"/>
      <c r="Y21" s="4" t="s">
        <v>441</v>
      </c>
      <c r="Z21" s="4"/>
      <c r="AA21" s="4"/>
      <c r="AB21" s="4"/>
      <c r="AC21" s="4"/>
      <c r="AD21" s="4"/>
      <c r="AE21" s="4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3"/>
      <c r="CA21" s="3"/>
    </row>
    <row r="22" spans="3:79">
      <c r="C22" s="84"/>
      <c r="D22" s="84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4"/>
      <c r="X22" s="4"/>
      <c r="Y22" s="4"/>
      <c r="Z22" s="179" t="s">
        <v>442</v>
      </c>
      <c r="AA22" s="4"/>
      <c r="AB22" s="4"/>
      <c r="AC22" s="4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3"/>
      <c r="CA22" s="3"/>
    </row>
    <row r="23" spans="3:79"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4"/>
      <c r="X23" s="4"/>
      <c r="Y23" s="4"/>
      <c r="Z23" s="4"/>
      <c r="AA23" s="181" t="s">
        <v>523</v>
      </c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</row>
    <row r="24" spans="3:79">
      <c r="L24" s="3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159" t="s">
        <v>524</v>
      </c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</row>
    <row r="25" spans="3:79">
      <c r="L25" s="3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181" t="s">
        <v>443</v>
      </c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</row>
    <row r="26" spans="3:79">
      <c r="L26" s="3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</row>
    <row r="27" spans="3:79"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</row>
    <row r="28" spans="3:79"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</row>
    <row r="29" spans="3:79"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</row>
    <row r="30" spans="3:79"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  <c r="BN30" s="89"/>
      <c r="BO30" s="89"/>
      <c r="BP30" s="89"/>
      <c r="BQ30" s="89"/>
      <c r="BR30" s="89"/>
      <c r="BS30" s="89"/>
      <c r="BT30" s="89"/>
      <c r="BU30" s="89"/>
      <c r="BV30" s="89"/>
      <c r="BW30" s="89"/>
      <c r="BX30" s="89"/>
      <c r="BY30" s="89"/>
    </row>
    <row r="31" spans="3:79"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</row>
    <row r="32" spans="3:79"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</row>
  </sheetData>
  <mergeCells count="14">
    <mergeCell ref="BZ1:CB1"/>
    <mergeCell ref="A5:B5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3"/>
  <sheetViews>
    <sheetView workbookViewId="0">
      <pane ySplit="2" topLeftCell="A3" activePane="bottomLeft" state="frozen"/>
      <selection pane="bottomLeft" activeCell="R17" sqref="R17"/>
    </sheetView>
  </sheetViews>
  <sheetFormatPr defaultRowHeight="11.25"/>
  <cols>
    <col min="1" max="1" width="10.42578125" style="8" bestFit="1" customWidth="1"/>
    <col min="2" max="2" width="8.140625" style="142" bestFit="1" customWidth="1"/>
    <col min="3" max="3" width="40.7109375" style="92" bestFit="1" customWidth="1"/>
    <col min="4" max="4" width="11.140625" style="2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2" width="8.140625" style="2" bestFit="1" customWidth="1"/>
    <col min="13" max="13" width="7.28515625" style="2" bestFit="1" customWidth="1"/>
    <col min="14" max="14" width="9.7109375" style="2" bestFit="1" customWidth="1"/>
    <col min="15" max="15" width="10.5703125" style="2" bestFit="1" customWidth="1"/>
    <col min="16" max="16" width="8.140625" style="2" bestFit="1" customWidth="1"/>
    <col min="17" max="17" width="9.42578125" style="2" bestFit="1" customWidth="1"/>
    <col min="18" max="18" width="4.7109375" style="2" bestFit="1" customWidth="1"/>
    <col min="19" max="19" width="8.85546875" style="2" bestFit="1" customWidth="1"/>
    <col min="20" max="20" width="8.140625" style="2" bestFit="1" customWidth="1"/>
    <col min="21" max="21" width="10.28515625" style="2" bestFit="1" customWidth="1"/>
    <col min="22" max="22" width="7.7109375" style="86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67" t="s">
        <v>1</v>
      </c>
      <c r="B1" s="669" t="s">
        <v>2</v>
      </c>
      <c r="C1" s="671" t="s">
        <v>0</v>
      </c>
      <c r="D1" s="673" t="s">
        <v>7</v>
      </c>
      <c r="E1" s="662" t="s">
        <v>6</v>
      </c>
      <c r="F1" s="663"/>
      <c r="G1" s="664" t="s">
        <v>5</v>
      </c>
      <c r="H1" s="665"/>
      <c r="I1" s="662" t="s">
        <v>65</v>
      </c>
      <c r="J1" s="663"/>
      <c r="K1" s="660" t="s">
        <v>9</v>
      </c>
      <c r="L1" s="468" t="s">
        <v>450</v>
      </c>
      <c r="M1" s="657"/>
      <c r="N1" s="658" t="s">
        <v>83</v>
      </c>
      <c r="O1" s="468" t="s">
        <v>87</v>
      </c>
      <c r="P1" s="469"/>
      <c r="Q1" s="469"/>
      <c r="R1" s="469"/>
      <c r="S1" s="469"/>
      <c r="T1" s="469"/>
      <c r="U1" s="657"/>
      <c r="V1" s="653" t="s">
        <v>89</v>
      </c>
      <c r="W1" s="653"/>
      <c r="X1" s="653"/>
      <c r="Y1" s="653"/>
      <c r="Z1" s="653"/>
      <c r="AA1" s="653"/>
      <c r="AB1" s="653"/>
    </row>
    <row r="2" spans="1:32" ht="15.75" customHeight="1" thickBot="1">
      <c r="A2" s="668"/>
      <c r="B2" s="670"/>
      <c r="C2" s="672"/>
      <c r="D2" s="467"/>
      <c r="E2" s="62"/>
      <c r="F2" s="37" t="s">
        <v>9</v>
      </c>
      <c r="G2" s="62"/>
      <c r="H2" s="63" t="s">
        <v>9</v>
      </c>
      <c r="I2" s="62"/>
      <c r="J2" s="37" t="s">
        <v>9</v>
      </c>
      <c r="K2" s="661"/>
      <c r="L2" s="361"/>
      <c r="M2" s="362" t="s">
        <v>9</v>
      </c>
      <c r="N2" s="659"/>
      <c r="O2" s="192" t="s">
        <v>147</v>
      </c>
      <c r="P2" s="192" t="s">
        <v>450</v>
      </c>
      <c r="Q2" s="192" t="s">
        <v>385</v>
      </c>
      <c r="R2" s="192" t="s">
        <v>62</v>
      </c>
      <c r="S2" s="192" t="s">
        <v>59</v>
      </c>
      <c r="T2" s="192" t="s">
        <v>146</v>
      </c>
      <c r="U2" s="193" t="s">
        <v>307</v>
      </c>
      <c r="V2" s="654" t="s">
        <v>454</v>
      </c>
      <c r="W2" s="655"/>
      <c r="X2" s="655"/>
      <c r="Y2" s="655"/>
      <c r="Z2" s="655"/>
      <c r="AA2" s="656"/>
      <c r="AB2" s="194" t="s">
        <v>47</v>
      </c>
    </row>
    <row r="3" spans="1:32" s="5" customFormat="1">
      <c r="A3" s="421" t="str">
        <f>'1-συμβολαια'!A3</f>
        <v>???</v>
      </c>
      <c r="B3" s="422">
        <f>'1-συμβολαια'!B3</f>
        <v>38203</v>
      </c>
      <c r="C3" s="420" t="str">
        <f>'1-συμβολαια'!C3</f>
        <v>μίσθωση αγροτεμαχίων [οικοδομήσιμα] ,  [15 έτη</v>
      </c>
      <c r="D3" s="423">
        <f>'1-συμβολαια'!D3</f>
        <v>2500</v>
      </c>
      <c r="E3" s="399"/>
      <c r="F3" s="399"/>
      <c r="G3" s="399"/>
      <c r="H3" s="399"/>
      <c r="I3" s="399"/>
      <c r="J3" s="399"/>
      <c r="K3" s="366">
        <f>'1-συμβολαια'!N3</f>
        <v>107.940708</v>
      </c>
      <c r="L3" s="366">
        <f>'2-δικαιώμ'!O3+'5-αντίγρ'!O3</f>
        <v>12.339292</v>
      </c>
      <c r="M3" s="366">
        <v>12.34</v>
      </c>
      <c r="N3" s="424"/>
      <c r="O3" s="366">
        <f>'1-συμβολαια'!O3</f>
        <v>-6.7567200000000014</v>
      </c>
      <c r="P3" s="366"/>
      <c r="Q3" s="366">
        <f>'8-κ-15-17'!AG3</f>
        <v>0</v>
      </c>
      <c r="R3" s="424"/>
      <c r="S3" s="366">
        <f>'11-χαρτόσ'!K3</f>
        <v>0</v>
      </c>
      <c r="T3" s="366">
        <f>'13-ντιΜιΧο'!BZ3+'13-ντιΜιΧο'!CA3</f>
        <v>245.33</v>
      </c>
      <c r="U3" s="424"/>
      <c r="V3" s="311"/>
      <c r="W3" s="302"/>
      <c r="X3" s="302"/>
      <c r="Y3" s="302"/>
      <c r="Z3" s="302"/>
      <c r="AA3" s="302"/>
      <c r="AB3" s="305"/>
    </row>
    <row r="4" spans="1:32" s="5" customFormat="1">
      <c r="A4" s="421">
        <f>'1-συμβολαια'!A4</f>
        <v>0</v>
      </c>
      <c r="B4" s="422"/>
      <c r="C4" s="420" t="str">
        <f>'1-συμβολαια'!C4</f>
        <v>μίσθωση - πάγια κλπ {μέσω ΕΣΠΑ (κτιριακά = 680,93μ2</v>
      </c>
      <c r="D4" s="426">
        <f>'1-συμβολαια'!D4</f>
        <v>222222</v>
      </c>
      <c r="E4" s="399"/>
      <c r="F4" s="399"/>
      <c r="G4" s="399"/>
      <c r="H4" s="399"/>
      <c r="I4" s="399"/>
      <c r="J4" s="399"/>
      <c r="K4" s="366"/>
      <c r="L4" s="366">
        <f>'2-δικαιώμ'!O4+'5-αντίγρ'!O4</f>
        <v>402.15409199999999</v>
      </c>
      <c r="M4" s="366"/>
      <c r="N4" s="424"/>
      <c r="O4" s="366">
        <f>'1-συμβολαια'!O4</f>
        <v>2299.5831879999996</v>
      </c>
      <c r="P4" s="366">
        <f t="shared" ref="P4" si="0">L4-M4</f>
        <v>402.15409199999999</v>
      </c>
      <c r="Q4" s="366">
        <f>'8-κ-15-17'!AG4</f>
        <v>2888.8860000000004</v>
      </c>
      <c r="R4" s="424"/>
      <c r="S4" s="366">
        <f>'11-χαρτόσ'!K4</f>
        <v>0</v>
      </c>
      <c r="T4" s="366">
        <f>'13-ντιΜιΧο'!BZ4+'13-ντιΜιΧο'!CA4</f>
        <v>1.98</v>
      </c>
      <c r="U4" s="424"/>
      <c r="V4" s="311"/>
      <c r="W4" s="302"/>
      <c r="X4" s="302"/>
      <c r="Y4" s="302"/>
      <c r="Z4" s="302"/>
      <c r="AA4" s="302"/>
      <c r="AB4" s="305"/>
    </row>
    <row r="5" spans="1:32">
      <c r="A5" s="666" t="s">
        <v>56</v>
      </c>
      <c r="B5" s="666"/>
      <c r="C5" s="666"/>
      <c r="D5" s="666"/>
      <c r="E5" s="11">
        <f t="shared" ref="E5:Q5" si="1">SUM(E3:E4)</f>
        <v>0</v>
      </c>
      <c r="F5" s="11">
        <f t="shared" si="1"/>
        <v>0</v>
      </c>
      <c r="G5" s="11">
        <f t="shared" si="1"/>
        <v>0</v>
      </c>
      <c r="H5" s="11">
        <f t="shared" si="1"/>
        <v>0</v>
      </c>
      <c r="I5" s="11">
        <f t="shared" si="1"/>
        <v>0</v>
      </c>
      <c r="J5" s="11">
        <f t="shared" si="1"/>
        <v>0</v>
      </c>
      <c r="K5" s="11">
        <f t="shared" si="1"/>
        <v>107.940708</v>
      </c>
      <c r="L5" s="11">
        <f t="shared" si="1"/>
        <v>414.49338399999999</v>
      </c>
      <c r="M5" s="11">
        <f t="shared" si="1"/>
        <v>12.34</v>
      </c>
      <c r="N5" s="425">
        <f t="shared" si="1"/>
        <v>0</v>
      </c>
      <c r="O5" s="11">
        <f t="shared" si="1"/>
        <v>2292.8264679999997</v>
      </c>
      <c r="P5" s="11">
        <f t="shared" si="1"/>
        <v>402.15409199999999</v>
      </c>
      <c r="Q5" s="11">
        <f t="shared" si="1"/>
        <v>2888.8860000000004</v>
      </c>
      <c r="R5" s="425"/>
      <c r="S5" s="11">
        <f t="shared" ref="S5:AB5" si="2">SUM(S3:S4)</f>
        <v>0</v>
      </c>
      <c r="T5" s="11">
        <f t="shared" si="2"/>
        <v>247.31</v>
      </c>
      <c r="U5" s="425">
        <f t="shared" si="2"/>
        <v>0</v>
      </c>
      <c r="V5" s="312">
        <f t="shared" si="2"/>
        <v>0</v>
      </c>
      <c r="W5" s="312">
        <f t="shared" si="2"/>
        <v>0</v>
      </c>
      <c r="X5" s="312">
        <f t="shared" si="2"/>
        <v>0</v>
      </c>
      <c r="Y5" s="312">
        <f t="shared" si="2"/>
        <v>0</v>
      </c>
      <c r="Z5" s="312">
        <f t="shared" si="2"/>
        <v>0</v>
      </c>
      <c r="AA5" s="312">
        <f t="shared" si="2"/>
        <v>0</v>
      </c>
      <c r="AB5" s="313">
        <f t="shared" si="2"/>
        <v>0</v>
      </c>
    </row>
    <row r="7" spans="1:32" ht="15.75" customHeight="1">
      <c r="E7" s="64"/>
      <c r="F7" s="64"/>
      <c r="G7" s="64"/>
      <c r="H7" s="64"/>
      <c r="I7" s="64"/>
      <c r="J7" s="64"/>
      <c r="K7" s="65">
        <f>E5+G5+K5</f>
        <v>107.940708</v>
      </c>
      <c r="L7" s="65"/>
      <c r="M7" s="65"/>
      <c r="V7" s="2"/>
      <c r="W7" s="2"/>
      <c r="X7" s="2"/>
      <c r="Y7" s="2"/>
      <c r="Z7" s="2"/>
    </row>
    <row r="8" spans="1:32">
      <c r="W8" s="86"/>
      <c r="X8" s="86"/>
      <c r="Y8" s="86"/>
      <c r="Z8" s="86"/>
      <c r="AA8" s="86"/>
      <c r="AB8" s="86"/>
      <c r="AC8" s="86"/>
      <c r="AD8" s="86"/>
      <c r="AE8" s="86"/>
      <c r="AF8" s="86"/>
    </row>
    <row r="9" spans="1:32">
      <c r="W9" s="86"/>
      <c r="X9" s="86"/>
      <c r="Y9" s="86"/>
      <c r="Z9" s="86"/>
      <c r="AA9" s="86"/>
      <c r="AB9" s="86"/>
      <c r="AC9" s="86"/>
      <c r="AD9" s="86"/>
      <c r="AE9" s="86"/>
      <c r="AF9" s="86"/>
    </row>
    <row r="10" spans="1:32" s="5" customFormat="1">
      <c r="A10" s="58"/>
      <c r="B10" s="115"/>
      <c r="C10" s="116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</row>
    <row r="11" spans="1:32">
      <c r="L11" s="4"/>
    </row>
    <row r="12" spans="1:32">
      <c r="L12" s="4"/>
    </row>
    <row r="13" spans="1:32">
      <c r="L13" s="4"/>
    </row>
  </sheetData>
  <mergeCells count="14">
    <mergeCell ref="E1:F1"/>
    <mergeCell ref="G1:H1"/>
    <mergeCell ref="I1:J1"/>
    <mergeCell ref="A5:D5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188"/>
  <sheetViews>
    <sheetView workbookViewId="0">
      <pane ySplit="2" topLeftCell="A3" activePane="bottomLeft" state="frozen"/>
      <selection pane="bottomLeft" activeCell="M22" sqref="M2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676" t="s">
        <v>77</v>
      </c>
      <c r="B1" s="676"/>
      <c r="C1" s="676"/>
      <c r="D1" s="676"/>
      <c r="E1" s="676"/>
      <c r="F1" s="676"/>
      <c r="G1" s="676"/>
      <c r="H1" s="676"/>
      <c r="I1" s="676"/>
      <c r="J1" s="676"/>
      <c r="K1" s="676"/>
      <c r="L1" s="676"/>
      <c r="M1" s="676"/>
      <c r="N1" s="676"/>
      <c r="O1" s="676"/>
      <c r="P1" s="676"/>
      <c r="Q1" s="676"/>
    </row>
    <row r="2" spans="1:17" s="9" customFormat="1" ht="23.25" customHeight="1" thickBot="1">
      <c r="A2" s="277" t="s">
        <v>19</v>
      </c>
      <c r="B2" s="677" t="s">
        <v>29</v>
      </c>
      <c r="C2" s="678"/>
      <c r="D2" s="679"/>
      <c r="E2" s="680" t="s">
        <v>89</v>
      </c>
      <c r="F2" s="681"/>
      <c r="G2" s="681"/>
      <c r="H2" s="682"/>
      <c r="I2" s="683" t="s">
        <v>89</v>
      </c>
      <c r="J2" s="684"/>
      <c r="K2" s="684"/>
      <c r="L2" s="685"/>
      <c r="M2" s="278" t="s">
        <v>38</v>
      </c>
      <c r="N2" s="278" t="s">
        <v>39</v>
      </c>
      <c r="O2" s="278" t="s">
        <v>40</v>
      </c>
      <c r="P2" s="278" t="s">
        <v>41</v>
      </c>
      <c r="Q2" s="278" t="s">
        <v>42</v>
      </c>
    </row>
    <row r="3" spans="1:17" s="19" customFormat="1">
      <c r="A3" s="275" t="e">
        <f>'1-συμβολαια'!#REF!</f>
        <v>#REF!</v>
      </c>
      <c r="B3" s="276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</row>
    <row r="4" spans="1:17" s="19" customFormat="1">
      <c r="A4" s="31" t="e">
        <f>'1-συμβολαια'!#REF!</f>
        <v>#REF!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17" s="19" customFormat="1">
      <c r="A5" s="31" t="e">
        <f>'1-συμβολαια'!#REF!</f>
        <v>#REF!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17" s="19" customFormat="1">
      <c r="A6" s="31" t="e">
        <f>'1-συμβολαια'!#REF!</f>
        <v>#REF!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17" s="19" customFormat="1">
      <c r="A7" s="31" t="e">
        <f>'1-συμβολαια'!#REF!</f>
        <v>#REF!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17" s="19" customFormat="1">
      <c r="A8" s="31" t="e">
        <f>'1-συμβολαια'!#REF!</f>
        <v>#REF!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 spans="1:17" s="19" customFormat="1">
      <c r="A9" s="31" t="e">
        <f>'1-συμβολαια'!#REF!</f>
        <v>#REF!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 spans="1:17" s="19" customFormat="1">
      <c r="A10" s="31" t="e">
        <f>'1-συμβολαια'!#REF!</f>
        <v>#REF!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1" spans="1:17" s="19" customFormat="1">
      <c r="A11" s="31" t="e">
        <f>'1-συμβολαια'!#REF!</f>
        <v>#REF!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7" s="19" customFormat="1">
      <c r="A12" s="31" t="e">
        <f>'1-συμβολαια'!#REF!</f>
        <v>#REF!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  <row r="13" spans="1:17" s="19" customFormat="1">
      <c r="A13" s="31" t="e">
        <f>'1-συμβολαια'!#REF!</f>
        <v>#REF!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 spans="1:17" s="19" customFormat="1">
      <c r="A14" s="31" t="e">
        <f>'1-συμβολαια'!#REF!</f>
        <v>#REF!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 spans="1:17" s="19" customFormat="1">
      <c r="A15" s="31" t="e">
        <f>'1-συμβολαια'!#REF!</f>
        <v>#REF!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  <row r="16" spans="1:17" s="19" customFormat="1">
      <c r="A16" s="31" t="e">
        <f>'1-συμβολαια'!#REF!</f>
        <v>#REF!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</row>
    <row r="17" spans="1:17" s="19" customFormat="1">
      <c r="A17" s="31" t="e">
        <f>'1-συμβολαια'!#REF!</f>
        <v>#REF!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</row>
    <row r="18" spans="1:17" s="19" customFormat="1">
      <c r="A18" s="31" t="e">
        <f>'1-συμβολαια'!#REF!</f>
        <v>#REF!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1:17" s="19" customFormat="1">
      <c r="A19" s="31" t="e">
        <f>'1-συμβολαια'!#REF!</f>
        <v>#REF!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1:17" s="19" customFormat="1">
      <c r="A20" s="31" t="e">
        <f>'1-συμβολαια'!#REF!</f>
        <v>#REF!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1:17" s="19" customFormat="1">
      <c r="A21" s="31" t="e">
        <f>'1-συμβολαια'!#REF!</f>
        <v>#REF!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1:17" s="19" customFormat="1">
      <c r="A22" s="31" t="e">
        <f>'1-συμβολαια'!#REF!</f>
        <v>#REF!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1:17" s="19" customFormat="1">
      <c r="A23" s="31" t="e">
        <f>'1-συμβολαια'!#REF!</f>
        <v>#REF!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spans="1:17" s="19" customFormat="1">
      <c r="A24" s="31" t="e">
        <f>'1-συμβολαια'!#REF!</f>
        <v>#REF!</v>
      </c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spans="1:17" s="19" customFormat="1">
      <c r="A25" s="31" t="e">
        <f>'1-συμβολαια'!#REF!</f>
        <v>#REF!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</row>
    <row r="26" spans="1:17" s="19" customFormat="1">
      <c r="A26" s="31" t="e">
        <f>'1-συμβολαια'!#REF!</f>
        <v>#REF!</v>
      </c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</row>
    <row r="27" spans="1:17" s="19" customFormat="1">
      <c r="A27" s="31" t="e">
        <f>'1-συμβολαια'!#REF!</f>
        <v>#REF!</v>
      </c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</row>
    <row r="28" spans="1:17" s="19" customFormat="1">
      <c r="A28" s="31" t="e">
        <f>'1-συμβολαια'!#REF!</f>
        <v>#REF!</v>
      </c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pans="1:17" s="19" customFormat="1">
      <c r="A29" s="31" t="e">
        <f>'1-συμβολαια'!#REF!</f>
        <v>#REF!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spans="1:17" s="19" customFormat="1">
      <c r="A30" s="31" t="e">
        <f>'1-συμβολαια'!#REF!</f>
        <v>#REF!</v>
      </c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1:17" s="19" customFormat="1">
      <c r="A31" s="31" t="e">
        <f>'1-συμβολαια'!#REF!</f>
        <v>#REF!</v>
      </c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1:17" s="19" customFormat="1">
      <c r="A32" s="31" t="e">
        <f>'1-συμβολαια'!#REF!</f>
        <v>#REF!</v>
      </c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1:17" s="19" customFormat="1">
      <c r="A33" s="31" t="e">
        <f>'1-συμβολαια'!#REF!</f>
        <v>#REF!</v>
      </c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1:17" s="19" customFormat="1">
      <c r="A34" s="31" t="e">
        <f>'1-συμβολαια'!#REF!</f>
        <v>#REF!</v>
      </c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1:17" s="19" customFormat="1">
      <c r="A35" s="31" t="e">
        <f>'1-συμβολαια'!#REF!</f>
        <v>#REF!</v>
      </c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1:17" s="19" customFormat="1">
      <c r="A36" s="31" t="e">
        <f>'1-συμβολαια'!#REF!</f>
        <v>#REF!</v>
      </c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1:17" s="19" customFormat="1">
      <c r="A37" s="31" t="e">
        <f>'1-συμβολαια'!#REF!</f>
        <v>#REF!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1:17" s="19" customFormat="1">
      <c r="A38" s="31" t="e">
        <f>'1-συμβολαια'!#REF!</f>
        <v>#REF!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1:17" s="19" customFormat="1">
      <c r="A39" s="31" t="e">
        <f>'1-συμβολαια'!#REF!</f>
        <v>#REF!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1:17" s="19" customFormat="1">
      <c r="A40" s="31" t="e">
        <f>'1-συμβολαια'!#REF!</f>
        <v>#REF!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1:17" s="19" customFormat="1">
      <c r="A41" s="31" t="e">
        <f>'1-συμβολαια'!#REF!</f>
        <v>#REF!</v>
      </c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1:17" s="19" customFormat="1">
      <c r="A42" s="31" t="e">
        <f>'1-συμβολαια'!#REF!</f>
        <v>#REF!</v>
      </c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1:17" s="19" customFormat="1">
      <c r="A43" s="31" t="e">
        <f>'1-συμβολαια'!#REF!</f>
        <v>#REF!</v>
      </c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1:17" s="19" customFormat="1">
      <c r="A44" s="31" t="e">
        <f>'1-συμβολαια'!#REF!</f>
        <v>#REF!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spans="1:17" s="19" customFormat="1">
      <c r="A45" s="31" t="e">
        <f>'1-συμβολαια'!#REF!</f>
        <v>#REF!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spans="1:17" s="19" customFormat="1">
      <c r="A46" s="31" t="e">
        <f>'1-συμβολαια'!#REF!</f>
        <v>#REF!</v>
      </c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spans="1:17" s="19" customFormat="1">
      <c r="A47" s="31" t="e">
        <f>'1-συμβολαια'!#REF!</f>
        <v>#REF!</v>
      </c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spans="1:17" s="19" customFormat="1">
      <c r="A48" s="31" t="e">
        <f>'1-συμβολαια'!#REF!</f>
        <v>#REF!</v>
      </c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spans="1:17" s="19" customFormat="1">
      <c r="A49" s="31" t="e">
        <f>'1-συμβολαια'!#REF!</f>
        <v>#REF!</v>
      </c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spans="1:17" s="19" customFormat="1">
      <c r="A50" s="31" t="e">
        <f>'1-συμβολαια'!#REF!</f>
        <v>#REF!</v>
      </c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spans="1:17" s="19" customFormat="1">
      <c r="A51" s="31" t="e">
        <f>'1-συμβολαια'!#REF!</f>
        <v>#REF!</v>
      </c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1:17" s="19" customFormat="1">
      <c r="A52" s="31" t="e">
        <f>'1-συμβολαια'!#REF!</f>
        <v>#REF!</v>
      </c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spans="1:17" s="19" customFormat="1">
      <c r="A53" s="31" t="e">
        <f>'1-συμβολαια'!#REF!</f>
        <v>#REF!</v>
      </c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spans="1:17" s="19" customFormat="1">
      <c r="A54" s="31" t="e">
        <f>'1-συμβολαια'!#REF!</f>
        <v>#REF!</v>
      </c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</row>
    <row r="55" spans="1:17" s="19" customFormat="1">
      <c r="A55" s="31" t="e">
        <f>'1-συμβολαια'!#REF!</f>
        <v>#REF!</v>
      </c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</row>
    <row r="56" spans="1:17" s="19" customFormat="1">
      <c r="A56" s="31" t="e">
        <f>'1-συμβολαια'!#REF!</f>
        <v>#REF!</v>
      </c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</row>
    <row r="57" spans="1:17" s="19" customFormat="1">
      <c r="A57" s="31" t="e">
        <f>'1-συμβολαια'!#REF!</f>
        <v>#REF!</v>
      </c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</row>
    <row r="58" spans="1:17" s="19" customFormat="1">
      <c r="A58" s="31" t="e">
        <f>'1-συμβολαια'!#REF!</f>
        <v>#REF!</v>
      </c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</row>
    <row r="59" spans="1:17" s="19" customFormat="1">
      <c r="A59" s="31" t="e">
        <f>'1-συμβολαια'!#REF!</f>
        <v>#REF!</v>
      </c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</row>
    <row r="60" spans="1:17" s="19" customFormat="1">
      <c r="A60" s="31" t="e">
        <f>'1-συμβολαια'!#REF!</f>
        <v>#REF!</v>
      </c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</row>
    <row r="61" spans="1:17" s="19" customFormat="1">
      <c r="A61" s="31" t="e">
        <f>'1-συμβολαια'!#REF!</f>
        <v>#REF!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</row>
    <row r="62" spans="1:17" s="19" customFormat="1">
      <c r="A62" s="31" t="e">
        <f>'1-συμβολαια'!#REF!</f>
        <v>#REF!</v>
      </c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</row>
    <row r="63" spans="1:17" s="19" customFormat="1">
      <c r="A63" s="31" t="e">
        <f>'1-συμβολαια'!#REF!</f>
        <v>#REF!</v>
      </c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</row>
    <row r="64" spans="1:17" s="19" customFormat="1">
      <c r="A64" s="31" t="e">
        <f>'1-συμβολαια'!#REF!</f>
        <v>#REF!</v>
      </c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</row>
    <row r="65" spans="1:17" s="19" customFormat="1">
      <c r="A65" s="31" t="e">
        <f>'1-συμβολαια'!#REF!</f>
        <v>#REF!</v>
      </c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</row>
    <row r="66" spans="1:17" s="19" customFormat="1">
      <c r="A66" s="31" t="e">
        <f>'1-συμβολαια'!#REF!</f>
        <v>#REF!</v>
      </c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</row>
    <row r="67" spans="1:17" s="19" customFormat="1">
      <c r="A67" s="31" t="e">
        <f>'1-συμβολαια'!#REF!</f>
        <v>#REF!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</row>
    <row r="68" spans="1:17" s="19" customFormat="1">
      <c r="A68" s="31" t="e">
        <f>'1-συμβολαια'!#REF!</f>
        <v>#REF!</v>
      </c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</row>
    <row r="69" spans="1:17" s="19" customFormat="1">
      <c r="A69" s="31" t="e">
        <f>'1-συμβολαια'!#REF!</f>
        <v>#REF!</v>
      </c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</row>
    <row r="70" spans="1:17" s="19" customFormat="1">
      <c r="A70" s="31" t="e">
        <f>'1-συμβολαια'!#REF!</f>
        <v>#REF!</v>
      </c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</row>
    <row r="71" spans="1:17" s="19" customFormat="1">
      <c r="A71" s="31" t="e">
        <f>'1-συμβολαια'!#REF!</f>
        <v>#REF!</v>
      </c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</row>
    <row r="72" spans="1:17" s="19" customFormat="1">
      <c r="A72" s="31" t="e">
        <f>'1-συμβολαια'!#REF!</f>
        <v>#REF!</v>
      </c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</row>
    <row r="73" spans="1:17" s="19" customFormat="1">
      <c r="A73" s="31" t="e">
        <f>'1-συμβολαια'!#REF!</f>
        <v>#REF!</v>
      </c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</row>
    <row r="74" spans="1:17" s="19" customFormat="1">
      <c r="A74" s="31" t="e">
        <f>'1-συμβολαια'!#REF!</f>
        <v>#REF!</v>
      </c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</row>
    <row r="75" spans="1:17" s="19" customFormat="1">
      <c r="A75" s="31" t="e">
        <f>'1-συμβολαια'!#REF!</f>
        <v>#REF!</v>
      </c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</row>
    <row r="76" spans="1:17" s="19" customFormat="1">
      <c r="A76" s="31" t="e">
        <f>'1-συμβολαια'!#REF!</f>
        <v>#REF!</v>
      </c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</row>
    <row r="77" spans="1:17" s="19" customFormat="1">
      <c r="A77" s="31" t="e">
        <f>'1-συμβολαια'!#REF!</f>
        <v>#REF!</v>
      </c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</row>
    <row r="78" spans="1:17" s="19" customFormat="1">
      <c r="A78" s="31" t="e">
        <f>'1-συμβολαια'!#REF!</f>
        <v>#REF!</v>
      </c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</row>
    <row r="79" spans="1:17" s="19" customFormat="1">
      <c r="A79" s="31" t="e">
        <f>'1-συμβολαια'!#REF!</f>
        <v>#REF!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</row>
    <row r="80" spans="1:17" s="19" customFormat="1">
      <c r="A80" s="31" t="e">
        <f>'1-συμβολαια'!#REF!</f>
        <v>#REF!</v>
      </c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</row>
    <row r="81" spans="1:17" s="19" customFormat="1">
      <c r="A81" s="31" t="e">
        <f>'1-συμβολαια'!#REF!</f>
        <v>#REF!</v>
      </c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</row>
    <row r="82" spans="1:17" s="19" customFormat="1">
      <c r="A82" s="31" t="e">
        <f>'1-συμβολαια'!#REF!</f>
        <v>#REF!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</row>
    <row r="83" spans="1:17" s="19" customFormat="1">
      <c r="A83" s="31" t="e">
        <f>'1-συμβολαια'!#REF!</f>
        <v>#REF!</v>
      </c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</row>
    <row r="84" spans="1:17" s="19" customFormat="1">
      <c r="A84" s="31" t="e">
        <f>'1-συμβολαια'!#REF!</f>
        <v>#REF!</v>
      </c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</row>
    <row r="85" spans="1:17" s="19" customFormat="1">
      <c r="A85" s="31" t="e">
        <f>'1-συμβολαια'!#REF!</f>
        <v>#REF!</v>
      </c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</row>
    <row r="86" spans="1:17" s="19" customFormat="1">
      <c r="A86" s="31" t="e">
        <f>'1-συμβολαια'!#REF!</f>
        <v>#REF!</v>
      </c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</row>
    <row r="87" spans="1:17" s="19" customFormat="1">
      <c r="A87" s="31" t="e">
        <f>'1-συμβολαια'!#REF!</f>
        <v>#REF!</v>
      </c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</row>
    <row r="88" spans="1:17" s="19" customFormat="1">
      <c r="A88" s="31" t="e">
        <f>'1-συμβολαια'!#REF!</f>
        <v>#REF!</v>
      </c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</row>
    <row r="89" spans="1:17" s="19" customFormat="1">
      <c r="A89" s="31" t="e">
        <f>'1-συμβολαια'!#REF!</f>
        <v>#REF!</v>
      </c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</row>
    <row r="90" spans="1:17" s="19" customFormat="1">
      <c r="A90" s="31" t="e">
        <f>'1-συμβολαια'!#REF!</f>
        <v>#REF!</v>
      </c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</row>
    <row r="91" spans="1:17" s="19" customFormat="1">
      <c r="A91" s="31" t="e">
        <f>'1-συμβολαια'!#REF!</f>
        <v>#REF!</v>
      </c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</row>
    <row r="92" spans="1:17" s="19" customFormat="1">
      <c r="A92" s="31" t="e">
        <f>'1-συμβολαια'!#REF!</f>
        <v>#REF!</v>
      </c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</row>
    <row r="93" spans="1:17" s="19" customFormat="1">
      <c r="A93" s="31" t="e">
        <f>'1-συμβολαια'!#REF!</f>
        <v>#REF!</v>
      </c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</row>
    <row r="94" spans="1:17" s="19" customFormat="1">
      <c r="A94" s="31" t="e">
        <f>'1-συμβολαια'!#REF!</f>
        <v>#REF!</v>
      </c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</row>
    <row r="95" spans="1:17" s="19" customFormat="1">
      <c r="A95" s="31" t="e">
        <f>'1-συμβολαια'!#REF!</f>
        <v>#REF!</v>
      </c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</row>
    <row r="96" spans="1:17" s="19" customFormat="1">
      <c r="A96" s="31" t="e">
        <f>'1-συμβολαια'!#REF!</f>
        <v>#REF!</v>
      </c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</row>
    <row r="97" spans="1:17" s="19" customFormat="1">
      <c r="A97" s="31" t="e">
        <f>'1-συμβολαια'!#REF!</f>
        <v>#REF!</v>
      </c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</row>
    <row r="98" spans="1:17" s="19" customFormat="1">
      <c r="A98" s="31" t="e">
        <f>'1-συμβολαια'!#REF!</f>
        <v>#REF!</v>
      </c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</row>
    <row r="99" spans="1:17" s="19" customFormat="1">
      <c r="A99" s="31" t="e">
        <f>'1-συμβολαια'!#REF!</f>
        <v>#REF!</v>
      </c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</row>
    <row r="100" spans="1:17" s="19" customFormat="1">
      <c r="A100" s="31" t="e">
        <f>'1-συμβολαια'!#REF!</f>
        <v>#REF!</v>
      </c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</row>
    <row r="101" spans="1:17" s="19" customFormat="1">
      <c r="A101" s="31" t="e">
        <f>'1-συμβολαια'!#REF!</f>
        <v>#REF!</v>
      </c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</row>
    <row r="102" spans="1:17" s="19" customFormat="1">
      <c r="A102" s="31" t="e">
        <f>'1-συμβολαια'!#REF!</f>
        <v>#REF!</v>
      </c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</row>
    <row r="103" spans="1:17" s="19" customFormat="1">
      <c r="A103" s="31" t="e">
        <f>'1-συμβολαια'!#REF!</f>
        <v>#REF!</v>
      </c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</row>
    <row r="104" spans="1:17" s="19" customFormat="1">
      <c r="A104" s="31" t="e">
        <f>'1-συμβολαια'!#REF!</f>
        <v>#REF!</v>
      </c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</row>
    <row r="105" spans="1:17" s="19" customFormat="1">
      <c r="A105" s="31" t="e">
        <f>'1-συμβολαια'!#REF!</f>
        <v>#REF!</v>
      </c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</row>
    <row r="106" spans="1:17" s="19" customFormat="1">
      <c r="A106" s="31" t="e">
        <f>'1-συμβολαια'!#REF!</f>
        <v>#REF!</v>
      </c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</row>
    <row r="107" spans="1:17" s="19" customFormat="1">
      <c r="A107" s="31" t="e">
        <f>'1-συμβολαια'!#REF!</f>
        <v>#REF!</v>
      </c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</row>
    <row r="108" spans="1:17" s="19" customFormat="1">
      <c r="A108" s="31" t="e">
        <f>'1-συμβολαια'!#REF!</f>
        <v>#REF!</v>
      </c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</row>
    <row r="109" spans="1:17" s="19" customFormat="1">
      <c r="A109" s="31" t="e">
        <f>'1-συμβολαια'!#REF!</f>
        <v>#REF!</v>
      </c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</row>
    <row r="110" spans="1:17" s="19" customFormat="1">
      <c r="A110" s="31" t="e">
        <f>'1-συμβολαια'!#REF!</f>
        <v>#REF!</v>
      </c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</row>
    <row r="111" spans="1:17" s="19" customFormat="1">
      <c r="A111" s="31" t="e">
        <f>'1-συμβολαια'!#REF!</f>
        <v>#REF!</v>
      </c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</row>
    <row r="112" spans="1:17" s="19" customFormat="1">
      <c r="A112" s="31" t="e">
        <f>'1-συμβολαια'!#REF!</f>
        <v>#REF!</v>
      </c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</row>
    <row r="113" spans="1:17" s="19" customFormat="1">
      <c r="A113" s="31" t="e">
        <f>'1-συμβολαια'!#REF!</f>
        <v>#REF!</v>
      </c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</row>
    <row r="114" spans="1:17" s="19" customFormat="1">
      <c r="A114" s="31" t="e">
        <f>'1-συμβολαια'!#REF!</f>
        <v>#REF!</v>
      </c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</row>
    <row r="115" spans="1:17" s="19" customFormat="1">
      <c r="A115" s="31" t="e">
        <f>'1-συμβολαια'!#REF!</f>
        <v>#REF!</v>
      </c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</row>
    <row r="116" spans="1:17" s="19" customFormat="1">
      <c r="A116" s="31" t="e">
        <f>'1-συμβολαια'!#REF!</f>
        <v>#REF!</v>
      </c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</row>
    <row r="117" spans="1:17" s="19" customFormat="1">
      <c r="A117" s="31" t="e">
        <f>'1-συμβολαια'!#REF!</f>
        <v>#REF!</v>
      </c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18" spans="1:17" s="19" customFormat="1">
      <c r="A118" s="31" t="e">
        <f>'1-συμβολαια'!#REF!</f>
        <v>#REF!</v>
      </c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</row>
    <row r="119" spans="1:17" s="19" customFormat="1">
      <c r="A119" s="31" t="e">
        <f>'1-συμβολαια'!#REF!</f>
        <v>#REF!</v>
      </c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</row>
    <row r="120" spans="1:17" s="19" customFormat="1">
      <c r="A120" s="31" t="e">
        <f>'1-συμβολαια'!#REF!</f>
        <v>#REF!</v>
      </c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</row>
    <row r="121" spans="1:17" s="19" customFormat="1">
      <c r="A121" s="31" t="e">
        <f>'1-συμβολαια'!#REF!</f>
        <v>#REF!</v>
      </c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</row>
    <row r="122" spans="1:17" s="19" customFormat="1">
      <c r="A122" s="31" t="e">
        <f>'1-συμβολαια'!#REF!</f>
        <v>#REF!</v>
      </c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</row>
    <row r="123" spans="1:17" s="19" customFormat="1">
      <c r="A123" s="31" t="e">
        <f>'1-συμβολαια'!#REF!</f>
        <v>#REF!</v>
      </c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</row>
    <row r="124" spans="1:17" s="19" customFormat="1">
      <c r="A124" s="31" t="e">
        <f>'1-συμβολαια'!#REF!</f>
        <v>#REF!</v>
      </c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</row>
    <row r="125" spans="1:17" s="19" customFormat="1">
      <c r="A125" s="31" t="e">
        <f>'1-συμβολαια'!#REF!</f>
        <v>#REF!</v>
      </c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</row>
    <row r="126" spans="1:17" s="19" customFormat="1">
      <c r="A126" s="31" t="e">
        <f>'1-συμβολαια'!#REF!</f>
        <v>#REF!</v>
      </c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</row>
    <row r="127" spans="1:17" s="19" customFormat="1">
      <c r="A127" s="31" t="e">
        <f>'1-συμβολαια'!#REF!</f>
        <v>#REF!</v>
      </c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</row>
    <row r="128" spans="1:17" s="19" customFormat="1">
      <c r="A128" s="31" t="e">
        <f>'1-συμβολαια'!#REF!</f>
        <v>#REF!</v>
      </c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</row>
    <row r="129" spans="1:17" s="19" customFormat="1">
      <c r="A129" s="31" t="e">
        <f>'1-συμβολαια'!#REF!</f>
        <v>#REF!</v>
      </c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</row>
    <row r="130" spans="1:17" s="19" customFormat="1">
      <c r="A130" s="31" t="e">
        <f>'1-συμβολαια'!#REF!</f>
        <v>#REF!</v>
      </c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1" spans="1:17" s="19" customFormat="1">
      <c r="A131" s="31" t="e">
        <f>'1-συμβολαια'!#REF!</f>
        <v>#REF!</v>
      </c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2" spans="1:17" s="19" customFormat="1">
      <c r="A132" s="31" t="e">
        <f>'1-συμβολαια'!#REF!</f>
        <v>#REF!</v>
      </c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</row>
    <row r="133" spans="1:17" s="19" customFormat="1">
      <c r="A133" s="31" t="e">
        <f>'1-συμβολαια'!#REF!</f>
        <v>#REF!</v>
      </c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</row>
    <row r="134" spans="1:17" s="19" customFormat="1">
      <c r="A134" s="31" t="e">
        <f>'1-συμβολαια'!#REF!</f>
        <v>#REF!</v>
      </c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</row>
    <row r="135" spans="1:17" s="19" customFormat="1">
      <c r="A135" s="31" t="e">
        <f>'1-συμβολαια'!#REF!</f>
        <v>#REF!</v>
      </c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</row>
    <row r="136" spans="1:17" s="19" customFormat="1">
      <c r="A136" s="31" t="e">
        <f>'1-συμβολαια'!#REF!</f>
        <v>#REF!</v>
      </c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</row>
    <row r="137" spans="1:17" s="19" customFormat="1">
      <c r="A137" s="31" t="e">
        <f>'1-συμβολαια'!#REF!</f>
        <v>#REF!</v>
      </c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</row>
    <row r="138" spans="1:17" s="19" customFormat="1">
      <c r="A138" s="31" t="e">
        <f>'1-συμβολαια'!#REF!</f>
        <v>#REF!</v>
      </c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</row>
    <row r="139" spans="1:17" s="19" customFormat="1">
      <c r="A139" s="31" t="e">
        <f>'1-συμβολαια'!#REF!</f>
        <v>#REF!</v>
      </c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</row>
    <row r="140" spans="1:17" s="19" customFormat="1">
      <c r="A140" s="31" t="e">
        <f>'1-συμβολαια'!#REF!</f>
        <v>#REF!</v>
      </c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</row>
    <row r="141" spans="1:17" s="19" customFormat="1">
      <c r="A141" s="31" t="e">
        <f>'1-συμβολαια'!#REF!</f>
        <v>#REF!</v>
      </c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</row>
    <row r="142" spans="1:17" s="19" customFormat="1">
      <c r="A142" s="31" t="e">
        <f>'1-συμβολαια'!#REF!</f>
        <v>#REF!</v>
      </c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</row>
    <row r="143" spans="1:17" s="19" customFormat="1">
      <c r="A143" s="31" t="e">
        <f>'1-συμβολαια'!#REF!</f>
        <v>#REF!</v>
      </c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</row>
    <row r="144" spans="1:17" s="19" customFormat="1">
      <c r="A144" s="31" t="e">
        <f>'1-συμβολαια'!#REF!</f>
        <v>#REF!</v>
      </c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5" spans="1:17" s="19" customFormat="1">
      <c r="A145" s="31" t="e">
        <f>'1-συμβολαια'!#REF!</f>
        <v>#REF!</v>
      </c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</row>
    <row r="146" spans="1:17" s="19" customFormat="1">
      <c r="A146" s="31" t="e">
        <f>'1-συμβολαια'!#REF!</f>
        <v>#REF!</v>
      </c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</row>
    <row r="147" spans="1:17" s="19" customFormat="1">
      <c r="A147" s="31" t="e">
        <f>'1-συμβολαια'!#REF!</f>
        <v>#REF!</v>
      </c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</row>
    <row r="148" spans="1:17" s="19" customFormat="1">
      <c r="A148" s="31" t="e">
        <f>'1-συμβολαια'!#REF!</f>
        <v>#REF!</v>
      </c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</row>
    <row r="149" spans="1:17" s="19" customFormat="1">
      <c r="A149" s="31" t="e">
        <f>'1-συμβολαια'!#REF!</f>
        <v>#REF!</v>
      </c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</row>
    <row r="150" spans="1:17" s="19" customFormat="1">
      <c r="A150" s="31" t="e">
        <f>'1-συμβολαια'!#REF!</f>
        <v>#REF!</v>
      </c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</row>
    <row r="151" spans="1:17" s="19" customFormat="1">
      <c r="A151" s="31" t="e">
        <f>'1-συμβολαια'!#REF!</f>
        <v>#REF!</v>
      </c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</row>
    <row r="152" spans="1:17" s="19" customFormat="1">
      <c r="A152" s="31" t="e">
        <f>'1-συμβολαια'!#REF!</f>
        <v>#REF!</v>
      </c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</row>
    <row r="153" spans="1:17" s="19" customFormat="1">
      <c r="A153" s="31" t="e">
        <f>'1-συμβολαια'!#REF!</f>
        <v>#REF!</v>
      </c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</row>
    <row r="154" spans="1:17" s="19" customFormat="1">
      <c r="A154" s="31" t="e">
        <f>'1-συμβολαια'!#REF!</f>
        <v>#REF!</v>
      </c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</row>
    <row r="155" spans="1:17" s="19" customFormat="1">
      <c r="A155" s="31" t="e">
        <f>'1-συμβολαια'!#REF!</f>
        <v>#REF!</v>
      </c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</row>
    <row r="156" spans="1:17" s="19" customFormat="1">
      <c r="A156" s="31" t="e">
        <f>'1-συμβολαια'!#REF!</f>
        <v>#REF!</v>
      </c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</row>
    <row r="157" spans="1:17" s="19" customFormat="1">
      <c r="A157" s="31" t="e">
        <f>'1-συμβολαια'!#REF!</f>
        <v>#REF!</v>
      </c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</row>
    <row r="158" spans="1:17" s="19" customFormat="1">
      <c r="A158" s="31" t="e">
        <f>'1-συμβολαια'!#REF!</f>
        <v>#REF!</v>
      </c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</row>
    <row r="159" spans="1:17" s="19" customFormat="1">
      <c r="A159" s="31" t="e">
        <f>'1-συμβολαια'!#REF!</f>
        <v>#REF!</v>
      </c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</row>
    <row r="160" spans="1:17" s="19" customFormat="1">
      <c r="A160" s="31" t="e">
        <f>'1-συμβολαια'!#REF!</f>
        <v>#REF!</v>
      </c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</row>
    <row r="161" spans="1:17" s="19" customFormat="1">
      <c r="A161" s="31" t="e">
        <f>'1-συμβολαια'!#REF!</f>
        <v>#REF!</v>
      </c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</row>
    <row r="162" spans="1:17" s="19" customFormat="1">
      <c r="A162" s="31" t="e">
        <f>'1-συμβολαια'!#REF!</f>
        <v>#REF!</v>
      </c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</row>
    <row r="163" spans="1:17" s="19" customFormat="1">
      <c r="A163" s="31" t="e">
        <f>'1-συμβολαια'!#REF!</f>
        <v>#REF!</v>
      </c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</row>
    <row r="164" spans="1:17" s="19" customFormat="1">
      <c r="A164" s="31" t="e">
        <f>'1-συμβολαια'!#REF!</f>
        <v>#REF!</v>
      </c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</row>
    <row r="165" spans="1:17" s="19" customFormat="1">
      <c r="A165" s="31" t="e">
        <f>'1-συμβολαια'!#REF!</f>
        <v>#REF!</v>
      </c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</row>
    <row r="166" spans="1:17" s="19" customFormat="1">
      <c r="A166" s="31" t="str">
        <f>'1-συμβολαια'!A3</f>
        <v>???</v>
      </c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</row>
    <row r="167" spans="1:17" s="19" customFormat="1">
      <c r="A167" s="31">
        <f>'1-συμβολαια'!A4</f>
        <v>0</v>
      </c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</row>
    <row r="168" spans="1:17" s="19" customFormat="1">
      <c r="A168" s="31" t="e">
        <f>'1-συμβολαια'!#REF!</f>
        <v>#REF!</v>
      </c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</row>
    <row r="169" spans="1:17" s="19" customFormat="1">
      <c r="A169" s="31" t="e">
        <f>'1-συμβολαια'!#REF!</f>
        <v>#REF!</v>
      </c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</row>
    <row r="170" spans="1:17" s="19" customFormat="1">
      <c r="A170" s="31" t="e">
        <f>'1-συμβολαια'!#REF!</f>
        <v>#REF!</v>
      </c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</row>
    <row r="171" spans="1:17" s="19" customFormat="1">
      <c r="A171" s="31" t="e">
        <f>'1-συμβολαια'!#REF!</f>
        <v>#REF!</v>
      </c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</row>
    <row r="172" spans="1:17" s="19" customFormat="1">
      <c r="A172" s="31" t="e">
        <f>'1-συμβολαια'!#REF!</f>
        <v>#REF!</v>
      </c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</row>
    <row r="173" spans="1:17" s="19" customFormat="1">
      <c r="A173" s="31" t="e">
        <f>'1-συμβολαια'!#REF!</f>
        <v>#REF!</v>
      </c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</row>
    <row r="175" spans="1:17" ht="15.75" customHeight="1">
      <c r="B175" s="674" t="s">
        <v>111</v>
      </c>
      <c r="C175" s="674"/>
      <c r="D175" s="674"/>
      <c r="E175" s="674"/>
      <c r="F175" s="674"/>
      <c r="G175" s="674"/>
      <c r="H175" s="674"/>
      <c r="I175" s="674"/>
      <c r="J175" s="674"/>
      <c r="K175" s="674"/>
      <c r="L175" s="3"/>
      <c r="M175" s="3"/>
      <c r="N175" s="3"/>
      <c r="O175" s="3"/>
      <c r="P175" s="3"/>
      <c r="Q175" s="3"/>
    </row>
    <row r="176" spans="1:17" ht="15.75" customHeight="1">
      <c r="C176" s="675" t="s">
        <v>112</v>
      </c>
      <c r="D176" s="675"/>
      <c r="E176" s="675"/>
      <c r="F176" s="675"/>
      <c r="G176" s="675"/>
      <c r="H176" s="675"/>
      <c r="I176" s="675"/>
      <c r="J176" s="675"/>
      <c r="K176" s="675"/>
      <c r="L176" s="3"/>
      <c r="M176" s="3"/>
      <c r="N176" s="3"/>
      <c r="O176" s="3"/>
      <c r="P176" s="3"/>
      <c r="Q176" s="3"/>
    </row>
    <row r="177" spans="1:23" ht="15.75" customHeight="1">
      <c r="D177" s="674" t="s">
        <v>306</v>
      </c>
      <c r="E177" s="674"/>
      <c r="F177" s="674"/>
      <c r="G177" s="674"/>
      <c r="H177" s="674"/>
      <c r="I177" s="674"/>
      <c r="J177" s="674"/>
      <c r="K177" s="674"/>
      <c r="L177" s="674"/>
      <c r="M177" s="674"/>
      <c r="N177" s="674"/>
      <c r="O177" s="674"/>
      <c r="P177" s="3"/>
      <c r="Q177" s="3"/>
    </row>
    <row r="178" spans="1:23" s="5" customFormat="1" ht="15.75" customHeight="1">
      <c r="A178" s="58"/>
      <c r="B178" s="273"/>
      <c r="C178" s="273"/>
      <c r="D178" s="274"/>
      <c r="E178" s="675" t="s">
        <v>451</v>
      </c>
      <c r="F178" s="675"/>
      <c r="G178" s="675"/>
      <c r="H178" s="675"/>
      <c r="I178" s="675"/>
      <c r="J178" s="675"/>
      <c r="K178" s="675"/>
      <c r="L178" s="675"/>
      <c r="M178" s="675"/>
      <c r="N178" s="3"/>
      <c r="O178" s="3"/>
      <c r="P178" s="3"/>
      <c r="Q178" s="3"/>
    </row>
    <row r="179" spans="1:23" s="5" customFormat="1" ht="15.75" customHeight="1">
      <c r="A179" s="58"/>
      <c r="B179" s="273"/>
      <c r="C179" s="273"/>
      <c r="D179" s="274"/>
      <c r="E179" s="6"/>
      <c r="F179" s="674" t="s">
        <v>134</v>
      </c>
      <c r="G179" s="674"/>
      <c r="H179" s="674"/>
      <c r="I179" s="674"/>
      <c r="J179" s="674"/>
      <c r="K179" s="674"/>
      <c r="L179" s="674"/>
      <c r="M179" s="674"/>
      <c r="N179" s="674"/>
      <c r="O179" s="674"/>
      <c r="P179" s="674"/>
      <c r="Q179" s="3"/>
    </row>
    <row r="180" spans="1:23" s="5" customFormat="1" ht="15.75" customHeight="1">
      <c r="A180" s="58"/>
      <c r="B180" s="273"/>
      <c r="C180" s="273"/>
      <c r="D180" s="274"/>
      <c r="E180" s="6"/>
      <c r="F180" s="6"/>
      <c r="G180" s="675" t="s">
        <v>452</v>
      </c>
      <c r="H180" s="675"/>
      <c r="I180" s="675"/>
      <c r="J180" s="675"/>
      <c r="K180" s="675"/>
      <c r="L180" s="675"/>
      <c r="M180" s="675"/>
      <c r="N180" s="675"/>
      <c r="O180" s="675"/>
      <c r="P180" s="675"/>
      <c r="Q180" s="675"/>
    </row>
    <row r="181" spans="1:23" s="5" customFormat="1" ht="15.75" customHeight="1">
      <c r="A181" s="58"/>
      <c r="B181" s="273"/>
      <c r="C181" s="273"/>
      <c r="D181" s="274"/>
      <c r="E181" s="6"/>
      <c r="F181" s="6"/>
      <c r="G181" s="265"/>
      <c r="H181" s="674" t="s">
        <v>113</v>
      </c>
      <c r="I181" s="674"/>
      <c r="J181" s="674"/>
      <c r="K181" s="674"/>
      <c r="L181" s="674"/>
      <c r="M181" s="674"/>
      <c r="N181" s="674"/>
      <c r="O181" s="3"/>
      <c r="P181" s="3"/>
      <c r="Q181" s="3"/>
      <c r="R181" s="3"/>
      <c r="S181" s="3"/>
      <c r="T181" s="3"/>
      <c r="U181" s="3"/>
      <c r="V181" s="3"/>
      <c r="W181" s="3"/>
    </row>
    <row r="182" spans="1:23" s="5" customFormat="1" ht="15.75" customHeight="1">
      <c r="A182" s="58"/>
      <c r="B182" s="273"/>
      <c r="C182" s="273"/>
      <c r="D182" s="274"/>
      <c r="E182" s="6"/>
      <c r="F182" s="6"/>
      <c r="G182" s="265"/>
      <c r="H182" s="6"/>
      <c r="I182" s="675" t="s">
        <v>114</v>
      </c>
      <c r="J182" s="675"/>
      <c r="K182" s="675"/>
      <c r="L182" s="675"/>
      <c r="M182" s="675"/>
      <c r="N182" s="675"/>
      <c r="O182" s="675"/>
      <c r="P182" s="675"/>
      <c r="Q182" s="675"/>
      <c r="R182" s="675"/>
      <c r="S182" s="3"/>
      <c r="T182" s="3"/>
      <c r="U182" s="3"/>
      <c r="V182" s="3"/>
      <c r="W182" s="3"/>
    </row>
    <row r="183" spans="1:23" s="5" customFormat="1" ht="15.75" customHeight="1">
      <c r="A183" s="58"/>
      <c r="B183" s="273"/>
      <c r="C183" s="273"/>
      <c r="D183" s="274"/>
      <c r="E183" s="6"/>
      <c r="F183" s="6"/>
      <c r="G183" s="265"/>
      <c r="H183" s="6"/>
      <c r="I183" s="6"/>
      <c r="J183" s="674" t="s">
        <v>115</v>
      </c>
      <c r="K183" s="674"/>
      <c r="L183" s="674"/>
      <c r="M183" s="674"/>
      <c r="N183" s="674"/>
      <c r="O183" s="674"/>
      <c r="P183" s="674"/>
      <c r="Q183" s="674"/>
      <c r="R183" s="3"/>
      <c r="S183" s="3"/>
      <c r="T183" s="3"/>
      <c r="U183" s="3"/>
      <c r="V183" s="3"/>
      <c r="W183" s="3"/>
    </row>
    <row r="184" spans="1:23" s="5" customFormat="1" ht="15.75" customHeight="1">
      <c r="A184" s="58"/>
      <c r="B184" s="273"/>
      <c r="C184" s="273"/>
      <c r="D184" s="274"/>
      <c r="E184" s="6"/>
      <c r="F184" s="6"/>
      <c r="G184" s="265"/>
      <c r="H184" s="6"/>
      <c r="I184" s="6"/>
      <c r="J184" s="6"/>
      <c r="K184" s="686" t="s">
        <v>135</v>
      </c>
      <c r="L184" s="686"/>
      <c r="M184" s="686"/>
      <c r="N184" s="686"/>
      <c r="O184" s="686"/>
      <c r="P184" s="686"/>
      <c r="Q184" s="686"/>
      <c r="R184" s="686"/>
      <c r="S184" s="686"/>
      <c r="T184" s="686"/>
      <c r="U184" s="686"/>
      <c r="V184" s="3"/>
      <c r="W184" s="3"/>
    </row>
    <row r="185" spans="1:23" s="5" customFormat="1" ht="15.75" customHeight="1">
      <c r="A185" s="58"/>
      <c r="B185" s="273"/>
      <c r="C185" s="273"/>
      <c r="D185" s="274"/>
      <c r="E185" s="6"/>
      <c r="F185" s="6"/>
      <c r="G185" s="265"/>
      <c r="H185" s="6"/>
      <c r="I185" s="6"/>
      <c r="J185" s="6"/>
      <c r="K185" s="6"/>
      <c r="L185" s="674" t="s">
        <v>116</v>
      </c>
      <c r="M185" s="674"/>
      <c r="N185" s="674"/>
      <c r="O185" s="674"/>
      <c r="P185" s="674"/>
      <c r="Q185" s="674"/>
      <c r="R185" s="674"/>
      <c r="S185" s="674"/>
      <c r="T185" s="3"/>
      <c r="U185" s="3"/>
      <c r="V185" s="3"/>
      <c r="W185" s="3"/>
    </row>
    <row r="186" spans="1:23" s="5" customFormat="1" ht="15.75" customHeight="1">
      <c r="A186" s="58"/>
      <c r="B186" s="273"/>
      <c r="C186" s="273"/>
      <c r="D186" s="274"/>
      <c r="E186" s="6"/>
      <c r="F186" s="6"/>
      <c r="G186" s="265"/>
      <c r="H186" s="6"/>
      <c r="I186" s="6"/>
      <c r="J186" s="6"/>
      <c r="K186" s="6"/>
      <c r="L186" s="3"/>
      <c r="M186" s="675" t="s">
        <v>117</v>
      </c>
      <c r="N186" s="675"/>
      <c r="O186" s="675"/>
      <c r="P186" s="675"/>
      <c r="Q186" s="675"/>
      <c r="R186" s="675"/>
      <c r="S186" s="675"/>
      <c r="T186" s="675"/>
      <c r="U186" s="3"/>
      <c r="V186" s="3"/>
      <c r="W186" s="3"/>
    </row>
    <row r="187" spans="1:23" s="5" customFormat="1" ht="15.75" customHeight="1">
      <c r="A187" s="58"/>
      <c r="B187" s="273"/>
      <c r="C187" s="273"/>
      <c r="D187" s="274"/>
      <c r="E187" s="6"/>
      <c r="F187" s="6"/>
      <c r="G187" s="265"/>
      <c r="H187" s="6"/>
      <c r="I187" s="6"/>
      <c r="J187" s="6"/>
      <c r="K187" s="6"/>
      <c r="L187" s="3"/>
      <c r="M187" s="3"/>
      <c r="N187" s="674" t="s">
        <v>118</v>
      </c>
      <c r="O187" s="674"/>
      <c r="P187" s="674"/>
      <c r="Q187" s="674"/>
      <c r="R187" s="674"/>
      <c r="S187" s="674"/>
      <c r="T187" s="674"/>
      <c r="U187" s="674"/>
      <c r="V187" s="674"/>
      <c r="W187" s="674"/>
    </row>
    <row r="188" spans="1:23" s="5" customFormat="1" ht="15.75" customHeight="1">
      <c r="A188" s="58"/>
      <c r="B188" s="273"/>
      <c r="C188" s="273"/>
      <c r="D188" s="274"/>
      <c r="E188" s="6"/>
      <c r="F188" s="6"/>
      <c r="G188" s="265"/>
      <c r="H188" s="265"/>
      <c r="I188" s="265"/>
      <c r="J188" s="265"/>
      <c r="K188" s="265"/>
      <c r="L188" s="265"/>
      <c r="M188" s="265"/>
      <c r="N188" s="265"/>
      <c r="O188" s="265"/>
      <c r="P188" s="265"/>
      <c r="Q188" s="265"/>
    </row>
  </sheetData>
  <mergeCells count="17">
    <mergeCell ref="J183:Q183"/>
    <mergeCell ref="K184:U184"/>
    <mergeCell ref="L185:S185"/>
    <mergeCell ref="M186:T186"/>
    <mergeCell ref="N187:W187"/>
    <mergeCell ref="A1:Q1"/>
    <mergeCell ref="B2:D2"/>
    <mergeCell ref="E2:H2"/>
    <mergeCell ref="I2:L2"/>
    <mergeCell ref="B175:K175"/>
    <mergeCell ref="H181:N181"/>
    <mergeCell ref="I182:R182"/>
    <mergeCell ref="C176:K176"/>
    <mergeCell ref="D177:O177"/>
    <mergeCell ref="E178:M178"/>
    <mergeCell ref="F179:P179"/>
    <mergeCell ref="G180:Q18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82"/>
  <sheetViews>
    <sheetView workbookViewId="0">
      <pane ySplit="2" topLeftCell="A151" activePane="bottomLeft" state="frozen"/>
      <selection pane="bottomLeft" activeCell="H21" sqref="H21"/>
    </sheetView>
  </sheetViews>
  <sheetFormatPr defaultRowHeight="11.25"/>
  <cols>
    <col min="1" max="1" width="7.42578125" style="8" bestFit="1" customWidth="1"/>
    <col min="2" max="7" width="5.7109375" style="84" bestFit="1" customWidth="1"/>
    <col min="8" max="8" width="46.140625" style="84" customWidth="1"/>
    <col min="9" max="9" width="6.5703125" style="84" customWidth="1"/>
    <col min="10" max="10" width="52.85546875" style="84" customWidth="1"/>
    <col min="11" max="15" width="5.7109375" style="84" bestFit="1" customWidth="1"/>
    <col min="16" max="20" width="5.28515625" style="84" bestFit="1" customWidth="1"/>
    <col min="21" max="16384" width="9.140625" style="3"/>
  </cols>
  <sheetData>
    <row r="1" spans="1:20" ht="15.75">
      <c r="A1" s="676" t="s">
        <v>77</v>
      </c>
      <c r="B1" s="676"/>
      <c r="C1" s="676"/>
      <c r="D1" s="676"/>
      <c r="E1" s="676"/>
      <c r="F1" s="676"/>
      <c r="G1" s="676"/>
      <c r="H1" s="676"/>
      <c r="I1" s="676"/>
      <c r="J1" s="676"/>
      <c r="K1" s="676"/>
      <c r="L1" s="676"/>
      <c r="M1" s="676"/>
      <c r="N1" s="676"/>
      <c r="O1" s="676"/>
      <c r="P1" s="676"/>
      <c r="Q1" s="676"/>
      <c r="R1" s="676"/>
      <c r="S1" s="676"/>
      <c r="T1" s="676"/>
    </row>
    <row r="2" spans="1:20" s="9" customFormat="1" ht="23.25" customHeight="1" thickBot="1">
      <c r="A2" s="277" t="s">
        <v>19</v>
      </c>
      <c r="B2" s="677" t="s">
        <v>29</v>
      </c>
      <c r="C2" s="678"/>
      <c r="D2" s="679"/>
      <c r="E2" s="680" t="s">
        <v>89</v>
      </c>
      <c r="F2" s="681"/>
      <c r="G2" s="682"/>
      <c r="H2" s="687" t="s">
        <v>89</v>
      </c>
      <c r="I2" s="688"/>
      <c r="J2" s="689"/>
      <c r="K2" s="683" t="s">
        <v>89</v>
      </c>
      <c r="L2" s="684"/>
      <c r="M2" s="685"/>
      <c r="N2" s="278" t="s">
        <v>36</v>
      </c>
      <c r="O2" s="278" t="s">
        <v>37</v>
      </c>
      <c r="P2" s="278" t="s">
        <v>38</v>
      </c>
      <c r="Q2" s="278" t="s">
        <v>39</v>
      </c>
      <c r="R2" s="278" t="s">
        <v>40</v>
      </c>
      <c r="S2" s="278" t="s">
        <v>41</v>
      </c>
      <c r="T2" s="278" t="s">
        <v>42</v>
      </c>
    </row>
    <row r="3" spans="1:20" s="19" customFormat="1">
      <c r="A3" s="275" t="e">
        <f>'1-συμβολαια'!#REF!</f>
        <v>#REF!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</row>
    <row r="4" spans="1:20" s="19" customFormat="1">
      <c r="A4" s="31" t="e">
        <f>'1-συμβολαια'!#REF!</f>
        <v>#REF!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</row>
    <row r="5" spans="1:20" s="19" customFormat="1">
      <c r="A5" s="31" t="e">
        <f>'1-συμβολαια'!#REF!</f>
        <v>#REF!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0" s="19" customFormat="1">
      <c r="A6" s="31" t="e">
        <f>'1-συμβολαια'!#REF!</f>
        <v>#REF!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0" s="19" customFormat="1">
      <c r="A7" s="31" t="e">
        <f>'1-συμβολαια'!#REF!</f>
        <v>#REF!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</row>
    <row r="8" spans="1:20" s="19" customFormat="1">
      <c r="A8" s="31" t="e">
        <f>'1-συμβολαια'!#REF!</f>
        <v>#REF!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</row>
    <row r="9" spans="1:20" s="19" customFormat="1">
      <c r="A9" s="31" t="e">
        <f>'1-συμβολαια'!#REF!</f>
        <v>#REF!</v>
      </c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</row>
    <row r="10" spans="1:20" s="19" customFormat="1">
      <c r="A10" s="31" t="e">
        <f>'1-συμβολαια'!#REF!</f>
        <v>#REF!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</row>
    <row r="11" spans="1:20" s="19" customFormat="1">
      <c r="A11" s="31" t="e">
        <f>'1-συμβολαια'!#REF!</f>
        <v>#REF!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</row>
    <row r="12" spans="1:20" s="19" customFormat="1">
      <c r="A12" s="31" t="e">
        <f>'1-συμβολαια'!#REF!</f>
        <v>#REF!</v>
      </c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</row>
    <row r="13" spans="1:20" s="19" customFormat="1">
      <c r="A13" s="31" t="e">
        <f>'1-συμβολαια'!#REF!</f>
        <v>#REF!</v>
      </c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</row>
    <row r="14" spans="1:20" s="19" customFormat="1">
      <c r="A14" s="31" t="e">
        <f>'1-συμβολαια'!#REF!</f>
        <v>#REF!</v>
      </c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</row>
    <row r="15" spans="1:20" s="19" customFormat="1">
      <c r="A15" s="31" t="e">
        <f>'1-συμβολαια'!#REF!</f>
        <v>#REF!</v>
      </c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</row>
    <row r="16" spans="1:20" s="19" customFormat="1">
      <c r="A16" s="31" t="e">
        <f>'1-συμβολαια'!#REF!</f>
        <v>#REF!</v>
      </c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</row>
    <row r="17" spans="1:20" s="19" customFormat="1">
      <c r="A17" s="31" t="e">
        <f>'1-συμβολαια'!#REF!</f>
        <v>#REF!</v>
      </c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</row>
    <row r="18" spans="1:20" s="19" customFormat="1">
      <c r="A18" s="31" t="e">
        <f>'1-συμβολαια'!#REF!</f>
        <v>#REF!</v>
      </c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</row>
    <row r="19" spans="1:20" s="19" customFormat="1">
      <c r="A19" s="31" t="e">
        <f>'1-συμβολαια'!#REF!</f>
        <v>#REF!</v>
      </c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</row>
    <row r="20" spans="1:20" s="19" customFormat="1">
      <c r="A20" s="31" t="e">
        <f>'1-συμβολαια'!#REF!</f>
        <v>#REF!</v>
      </c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</row>
    <row r="21" spans="1:20" s="19" customFormat="1">
      <c r="A21" s="31" t="e">
        <f>'1-συμβολαια'!#REF!</f>
        <v>#REF!</v>
      </c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</row>
    <row r="22" spans="1:20" s="19" customFormat="1">
      <c r="A22" s="31" t="e">
        <f>'1-συμβολαια'!#REF!</f>
        <v>#REF!</v>
      </c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</row>
    <row r="23" spans="1:20" s="19" customFormat="1">
      <c r="A23" s="31" t="e">
        <f>'1-συμβολαια'!#REF!</f>
        <v>#REF!</v>
      </c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</row>
    <row r="24" spans="1:20" s="19" customFormat="1">
      <c r="A24" s="31" t="e">
        <f>'1-συμβολαια'!#REF!</f>
        <v>#REF!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</row>
    <row r="25" spans="1:20" s="19" customFormat="1">
      <c r="A25" s="31" t="e">
        <f>'1-συμβολαια'!#REF!</f>
        <v>#REF!</v>
      </c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</row>
    <row r="26" spans="1:20" s="19" customFormat="1">
      <c r="A26" s="31" t="e">
        <f>'1-συμβολαια'!#REF!</f>
        <v>#REF!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</row>
    <row r="27" spans="1:20" s="19" customFormat="1">
      <c r="A27" s="31" t="e">
        <f>'1-συμβολαια'!#REF!</f>
        <v>#REF!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</row>
    <row r="28" spans="1:20" s="19" customFormat="1">
      <c r="A28" s="31" t="e">
        <f>'1-συμβολαια'!#REF!</f>
        <v>#REF!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</row>
    <row r="29" spans="1:20" s="19" customFormat="1">
      <c r="A29" s="31" t="e">
        <f>'1-συμβολαια'!#REF!</f>
        <v>#REF!</v>
      </c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</row>
    <row r="30" spans="1:20" s="19" customFormat="1">
      <c r="A30" s="31" t="e">
        <f>'1-συμβολαια'!#REF!</f>
        <v>#REF!</v>
      </c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</row>
    <row r="31" spans="1:20" s="19" customFormat="1">
      <c r="A31" s="31" t="e">
        <f>'1-συμβολαια'!#REF!</f>
        <v>#REF!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</row>
    <row r="32" spans="1:20" s="19" customFormat="1">
      <c r="A32" s="31" t="e">
        <f>'1-συμβολαια'!#REF!</f>
        <v>#REF!</v>
      </c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</row>
    <row r="33" spans="1:20" s="19" customFormat="1">
      <c r="A33" s="31" t="e">
        <f>'1-συμβολαια'!#REF!</f>
        <v>#REF!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</row>
    <row r="34" spans="1:20" s="19" customFormat="1">
      <c r="A34" s="31" t="e">
        <f>'1-συμβολαια'!#REF!</f>
        <v>#REF!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</row>
    <row r="35" spans="1:20" s="19" customFormat="1">
      <c r="A35" s="31" t="e">
        <f>'1-συμβολαια'!#REF!</f>
        <v>#REF!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</row>
    <row r="36" spans="1:20" s="19" customFormat="1">
      <c r="A36" s="31" t="e">
        <f>'1-συμβολαια'!#REF!</f>
        <v>#REF!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</row>
    <row r="37" spans="1:20" s="19" customFormat="1">
      <c r="A37" s="31" t="e">
        <f>'1-συμβολαια'!#REF!</f>
        <v>#REF!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</row>
    <row r="38" spans="1:20" s="19" customFormat="1">
      <c r="A38" s="31" t="e">
        <f>'1-συμβολαια'!#REF!</f>
        <v>#REF!</v>
      </c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</row>
    <row r="39" spans="1:20" s="19" customFormat="1">
      <c r="A39" s="31" t="e">
        <f>'1-συμβολαια'!#REF!</f>
        <v>#REF!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</row>
    <row r="40" spans="1:20" s="19" customFormat="1">
      <c r="A40" s="31" t="e">
        <f>'1-συμβολαια'!#REF!</f>
        <v>#REF!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</row>
    <row r="41" spans="1:20" s="19" customFormat="1">
      <c r="A41" s="31" t="e">
        <f>'1-συμβολαια'!#REF!</f>
        <v>#REF!</v>
      </c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</row>
    <row r="42" spans="1:20" s="19" customFormat="1">
      <c r="A42" s="31" t="e">
        <f>'1-συμβολαια'!#REF!</f>
        <v>#REF!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</row>
    <row r="43" spans="1:20" s="19" customFormat="1">
      <c r="A43" s="31" t="e">
        <f>'1-συμβολαια'!#REF!</f>
        <v>#REF!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</row>
    <row r="44" spans="1:20" s="19" customFormat="1">
      <c r="A44" s="31" t="e">
        <f>'1-συμβολαια'!#REF!</f>
        <v>#REF!</v>
      </c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</row>
    <row r="45" spans="1:20" s="19" customFormat="1">
      <c r="A45" s="31" t="e">
        <f>'1-συμβολαια'!#REF!</f>
        <v>#REF!</v>
      </c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</row>
    <row r="46" spans="1:20" s="19" customFormat="1">
      <c r="A46" s="31" t="e">
        <f>'1-συμβολαια'!#REF!</f>
        <v>#REF!</v>
      </c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</row>
    <row r="47" spans="1:20" s="19" customFormat="1">
      <c r="A47" s="31" t="e">
        <f>'1-συμβολαια'!#REF!</f>
        <v>#REF!</v>
      </c>
      <c r="B47" s="83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</row>
    <row r="48" spans="1:20" s="19" customFormat="1">
      <c r="A48" s="31" t="e">
        <f>'1-συμβολαια'!#REF!</f>
        <v>#REF!</v>
      </c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</row>
    <row r="49" spans="1:20" s="19" customFormat="1">
      <c r="A49" s="31" t="e">
        <f>'1-συμβολαια'!#REF!</f>
        <v>#REF!</v>
      </c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</row>
    <row r="50" spans="1:20" s="19" customFormat="1">
      <c r="A50" s="31" t="e">
        <f>'1-συμβολαια'!#REF!</f>
        <v>#REF!</v>
      </c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</row>
    <row r="51" spans="1:20" s="19" customFormat="1">
      <c r="A51" s="31" t="e">
        <f>'1-συμβολαια'!#REF!</f>
        <v>#REF!</v>
      </c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</row>
    <row r="52" spans="1:20" s="19" customFormat="1">
      <c r="A52" s="31" t="e">
        <f>'1-συμβολαια'!#REF!</f>
        <v>#REF!</v>
      </c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</row>
    <row r="53" spans="1:20" s="19" customFormat="1">
      <c r="A53" s="31" t="e">
        <f>'1-συμβολαια'!#REF!</f>
        <v>#REF!</v>
      </c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</row>
    <row r="54" spans="1:20" s="19" customFormat="1">
      <c r="A54" s="31" t="e">
        <f>'1-συμβολαια'!#REF!</f>
        <v>#REF!</v>
      </c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</row>
    <row r="55" spans="1:20" s="19" customFormat="1">
      <c r="A55" s="31" t="e">
        <f>'1-συμβολαια'!#REF!</f>
        <v>#REF!</v>
      </c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</row>
    <row r="56" spans="1:20" s="19" customFormat="1">
      <c r="A56" s="31" t="e">
        <f>'1-συμβολαια'!#REF!</f>
        <v>#REF!</v>
      </c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</row>
    <row r="57" spans="1:20" s="19" customFormat="1">
      <c r="A57" s="31" t="e">
        <f>'1-συμβολαια'!#REF!</f>
        <v>#REF!</v>
      </c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</row>
    <row r="58" spans="1:20" s="19" customFormat="1">
      <c r="A58" s="31" t="e">
        <f>'1-συμβολαια'!#REF!</f>
        <v>#REF!</v>
      </c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</row>
    <row r="59" spans="1:20" s="19" customFormat="1">
      <c r="A59" s="31" t="e">
        <f>'1-συμβολαια'!#REF!</f>
        <v>#REF!</v>
      </c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</row>
    <row r="60" spans="1:20" s="19" customFormat="1">
      <c r="A60" s="31" t="e">
        <f>'1-συμβολαια'!#REF!</f>
        <v>#REF!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</row>
    <row r="61" spans="1:20" s="19" customFormat="1">
      <c r="A61" s="31" t="e">
        <f>'1-συμβολαια'!#REF!</f>
        <v>#REF!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</row>
    <row r="62" spans="1:20" s="19" customFormat="1">
      <c r="A62" s="31" t="e">
        <f>'1-συμβολαια'!#REF!</f>
        <v>#REF!</v>
      </c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</row>
    <row r="63" spans="1:20" s="19" customFormat="1">
      <c r="A63" s="31" t="e">
        <f>'1-συμβολαια'!#REF!</f>
        <v>#REF!</v>
      </c>
      <c r="B63" s="83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</row>
    <row r="64" spans="1:20" s="19" customFormat="1">
      <c r="A64" s="31" t="e">
        <f>'1-συμβολαια'!#REF!</f>
        <v>#REF!</v>
      </c>
      <c r="B64" s="83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</row>
    <row r="65" spans="1:20" s="19" customFormat="1">
      <c r="A65" s="31" t="e">
        <f>'1-συμβολαια'!#REF!</f>
        <v>#REF!</v>
      </c>
      <c r="B65" s="83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</row>
    <row r="66" spans="1:20" s="19" customFormat="1">
      <c r="A66" s="31" t="e">
        <f>'1-συμβολαια'!#REF!</f>
        <v>#REF!</v>
      </c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</row>
    <row r="67" spans="1:20" s="19" customFormat="1">
      <c r="A67" s="31" t="e">
        <f>'1-συμβολαια'!#REF!</f>
        <v>#REF!</v>
      </c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</row>
    <row r="68" spans="1:20" s="19" customFormat="1">
      <c r="A68" s="31" t="e">
        <f>'1-συμβολαια'!#REF!</f>
        <v>#REF!</v>
      </c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</row>
    <row r="69" spans="1:20" s="19" customFormat="1">
      <c r="A69" s="31" t="e">
        <f>'1-συμβολαια'!#REF!</f>
        <v>#REF!</v>
      </c>
      <c r="B69" s="83"/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</row>
    <row r="70" spans="1:20" s="19" customFormat="1">
      <c r="A70" s="31" t="e">
        <f>'1-συμβολαια'!#REF!</f>
        <v>#REF!</v>
      </c>
      <c r="B70" s="83"/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</row>
    <row r="71" spans="1:20" s="19" customFormat="1">
      <c r="A71" s="31" t="e">
        <f>'1-συμβολαια'!#REF!</f>
        <v>#REF!</v>
      </c>
      <c r="B71" s="83"/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</row>
    <row r="72" spans="1:20" s="19" customFormat="1">
      <c r="A72" s="31" t="e">
        <f>'1-συμβολαια'!#REF!</f>
        <v>#REF!</v>
      </c>
      <c r="B72" s="83"/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</row>
    <row r="73" spans="1:20" s="19" customFormat="1">
      <c r="A73" s="31" t="e">
        <f>'1-συμβολαια'!#REF!</f>
        <v>#REF!</v>
      </c>
      <c r="B73" s="83"/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</row>
    <row r="74" spans="1:20" s="19" customFormat="1">
      <c r="A74" s="31" t="e">
        <f>'1-συμβολαια'!#REF!</f>
        <v>#REF!</v>
      </c>
      <c r="B74" s="83"/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</row>
    <row r="75" spans="1:20" s="19" customFormat="1">
      <c r="A75" s="31" t="e">
        <f>'1-συμβολαια'!#REF!</f>
        <v>#REF!</v>
      </c>
      <c r="B75" s="83"/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</row>
    <row r="76" spans="1:20" s="19" customFormat="1">
      <c r="A76" s="31" t="e">
        <f>'1-συμβολαια'!#REF!</f>
        <v>#REF!</v>
      </c>
      <c r="B76" s="83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</row>
    <row r="77" spans="1:20" s="19" customFormat="1">
      <c r="A77" s="31" t="e">
        <f>'1-συμβολαια'!#REF!</f>
        <v>#REF!</v>
      </c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</row>
    <row r="78" spans="1:20" s="19" customFormat="1">
      <c r="A78" s="31" t="e">
        <f>'1-συμβολαια'!#REF!</f>
        <v>#REF!</v>
      </c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</row>
    <row r="79" spans="1:20" s="19" customFormat="1">
      <c r="A79" s="31" t="e">
        <f>'1-συμβολαια'!#REF!</f>
        <v>#REF!</v>
      </c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</row>
    <row r="80" spans="1:20" s="19" customFormat="1">
      <c r="A80" s="31" t="e">
        <f>'1-συμβολαια'!#REF!</f>
        <v>#REF!</v>
      </c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</row>
    <row r="81" spans="1:20" s="19" customFormat="1">
      <c r="A81" s="31" t="e">
        <f>'1-συμβολαια'!#REF!</f>
        <v>#REF!</v>
      </c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</row>
    <row r="82" spans="1:20" s="19" customFormat="1">
      <c r="A82" s="31" t="e">
        <f>'1-συμβολαια'!#REF!</f>
        <v>#REF!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</row>
    <row r="83" spans="1:20" s="19" customFormat="1">
      <c r="A83" s="31" t="e">
        <f>'1-συμβολαια'!#REF!</f>
        <v>#REF!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</row>
    <row r="84" spans="1:20" s="19" customFormat="1">
      <c r="A84" s="31" t="e">
        <f>'1-συμβολαια'!#REF!</f>
        <v>#REF!</v>
      </c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</row>
    <row r="85" spans="1:20" s="19" customFormat="1">
      <c r="A85" s="31" t="e">
        <f>'1-συμβολαια'!#REF!</f>
        <v>#REF!</v>
      </c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</row>
    <row r="86" spans="1:20" s="19" customFormat="1">
      <c r="A86" s="31" t="e">
        <f>'1-συμβολαια'!#REF!</f>
        <v>#REF!</v>
      </c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</row>
    <row r="87" spans="1:20" s="19" customFormat="1">
      <c r="A87" s="31" t="e">
        <f>'1-συμβολαια'!#REF!</f>
        <v>#REF!</v>
      </c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</row>
    <row r="88" spans="1:20" s="19" customFormat="1">
      <c r="A88" s="31" t="e">
        <f>'1-συμβολαια'!#REF!</f>
        <v>#REF!</v>
      </c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</row>
    <row r="89" spans="1:20" s="19" customFormat="1">
      <c r="A89" s="31" t="e">
        <f>'1-συμβολαια'!#REF!</f>
        <v>#REF!</v>
      </c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</row>
    <row r="90" spans="1:20" s="19" customFormat="1">
      <c r="A90" s="31" t="e">
        <f>'1-συμβολαια'!#REF!</f>
        <v>#REF!</v>
      </c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</row>
    <row r="91" spans="1:20" s="19" customFormat="1">
      <c r="A91" s="31" t="e">
        <f>'1-συμβολαια'!#REF!</f>
        <v>#REF!</v>
      </c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</row>
    <row r="92" spans="1:20" s="19" customFormat="1">
      <c r="A92" s="31" t="e">
        <f>'1-συμβολαια'!#REF!</f>
        <v>#REF!</v>
      </c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</row>
    <row r="93" spans="1:20" s="19" customFormat="1">
      <c r="A93" s="31" t="e">
        <f>'1-συμβολαια'!#REF!</f>
        <v>#REF!</v>
      </c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</row>
    <row r="94" spans="1:20" s="19" customFormat="1">
      <c r="A94" s="31" t="e">
        <f>'1-συμβολαια'!#REF!</f>
        <v>#REF!</v>
      </c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</row>
    <row r="95" spans="1:20" s="19" customFormat="1">
      <c r="A95" s="31" t="e">
        <f>'1-συμβολαια'!#REF!</f>
        <v>#REF!</v>
      </c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</row>
    <row r="96" spans="1:20" s="19" customFormat="1">
      <c r="A96" s="31" t="e">
        <f>'1-συμβολαια'!#REF!</f>
        <v>#REF!</v>
      </c>
      <c r="B96" s="83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</row>
    <row r="97" spans="1:20" s="19" customFormat="1">
      <c r="A97" s="31" t="e">
        <f>'1-συμβολαια'!#REF!</f>
        <v>#REF!</v>
      </c>
      <c r="B97" s="83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</row>
    <row r="98" spans="1:20" s="19" customFormat="1">
      <c r="A98" s="31" t="e">
        <f>'1-συμβολαια'!#REF!</f>
        <v>#REF!</v>
      </c>
      <c r="B98" s="83"/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</row>
    <row r="99" spans="1:20" s="19" customFormat="1">
      <c r="A99" s="31" t="e">
        <f>'1-συμβολαια'!#REF!</f>
        <v>#REF!</v>
      </c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3"/>
    </row>
    <row r="100" spans="1:20" s="19" customFormat="1">
      <c r="A100" s="31" t="e">
        <f>'1-συμβολαια'!#REF!</f>
        <v>#REF!</v>
      </c>
      <c r="B100" s="83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3"/>
    </row>
    <row r="101" spans="1:20" s="19" customFormat="1">
      <c r="A101" s="31" t="e">
        <f>'1-συμβολαια'!#REF!</f>
        <v>#REF!</v>
      </c>
      <c r="B101" s="83"/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3"/>
    </row>
    <row r="102" spans="1:20" s="19" customFormat="1">
      <c r="A102" s="31" t="e">
        <f>'1-συμβολαια'!#REF!</f>
        <v>#REF!</v>
      </c>
      <c r="B102" s="83"/>
      <c r="C102" s="83"/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</row>
    <row r="103" spans="1:20" s="19" customFormat="1">
      <c r="A103" s="31" t="e">
        <f>'1-συμβολαια'!#REF!</f>
        <v>#REF!</v>
      </c>
      <c r="B103" s="83"/>
      <c r="C103" s="83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83"/>
    </row>
    <row r="104" spans="1:20" s="19" customFormat="1">
      <c r="A104" s="31" t="e">
        <f>'1-συμβολαια'!#REF!</f>
        <v>#REF!</v>
      </c>
      <c r="B104" s="83"/>
      <c r="C104" s="83"/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3"/>
    </row>
    <row r="105" spans="1:20" s="19" customFormat="1">
      <c r="A105" s="31" t="e">
        <f>'1-συμβολαια'!#REF!</f>
        <v>#REF!</v>
      </c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</row>
    <row r="106" spans="1:20" s="19" customFormat="1">
      <c r="A106" s="31" t="e">
        <f>'1-συμβολαια'!#REF!</f>
        <v>#REF!</v>
      </c>
      <c r="B106" s="83"/>
      <c r="C106" s="83"/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3"/>
    </row>
    <row r="107" spans="1:20" s="19" customFormat="1">
      <c r="A107" s="31" t="e">
        <f>'1-συμβολαια'!#REF!</f>
        <v>#REF!</v>
      </c>
      <c r="B107" s="83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</row>
    <row r="108" spans="1:20" s="19" customFormat="1">
      <c r="A108" s="31" t="e">
        <f>'1-συμβολαια'!#REF!</f>
        <v>#REF!</v>
      </c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</row>
    <row r="109" spans="1:20" s="19" customFormat="1">
      <c r="A109" s="31" t="e">
        <f>'1-συμβολαια'!#REF!</f>
        <v>#REF!</v>
      </c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3"/>
    </row>
    <row r="110" spans="1:20" s="19" customFormat="1">
      <c r="A110" s="31" t="e">
        <f>'1-συμβολαια'!#REF!</f>
        <v>#REF!</v>
      </c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3"/>
    </row>
    <row r="111" spans="1:20" s="19" customFormat="1">
      <c r="A111" s="31" t="e">
        <f>'1-συμβολαια'!#REF!</f>
        <v>#REF!</v>
      </c>
      <c r="B111" s="83"/>
      <c r="C111" s="83"/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83"/>
    </row>
    <row r="112" spans="1:20" s="19" customFormat="1">
      <c r="A112" s="31" t="e">
        <f>'1-συμβολαια'!#REF!</f>
        <v>#REF!</v>
      </c>
      <c r="B112" s="83"/>
      <c r="C112" s="83"/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83"/>
    </row>
    <row r="113" spans="1:20" s="19" customFormat="1">
      <c r="A113" s="31" t="e">
        <f>'1-συμβολαια'!#REF!</f>
        <v>#REF!</v>
      </c>
      <c r="B113" s="83"/>
      <c r="C113" s="83"/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3"/>
    </row>
    <row r="114" spans="1:20" s="19" customFormat="1">
      <c r="A114" s="31" t="e">
        <f>'1-συμβολαια'!#REF!</f>
        <v>#REF!</v>
      </c>
      <c r="B114" s="83"/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</row>
    <row r="115" spans="1:20" s="19" customFormat="1">
      <c r="A115" s="31" t="e">
        <f>'1-συμβολαια'!#REF!</f>
        <v>#REF!</v>
      </c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3"/>
    </row>
    <row r="116" spans="1:20" s="19" customFormat="1">
      <c r="A116" s="31" t="e">
        <f>'1-συμβολαια'!#REF!</f>
        <v>#REF!</v>
      </c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</row>
    <row r="117" spans="1:20" s="19" customFormat="1">
      <c r="A117" s="31" t="e">
        <f>'1-συμβολαια'!#REF!</f>
        <v>#REF!</v>
      </c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</row>
    <row r="118" spans="1:20" s="19" customFormat="1">
      <c r="A118" s="31" t="e">
        <f>'1-συμβολαια'!#REF!</f>
        <v>#REF!</v>
      </c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</row>
    <row r="119" spans="1:20" s="19" customFormat="1">
      <c r="A119" s="31" t="e">
        <f>'1-συμβολαια'!#REF!</f>
        <v>#REF!</v>
      </c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</row>
    <row r="120" spans="1:20" s="19" customFormat="1">
      <c r="A120" s="31" t="e">
        <f>'1-συμβολαια'!#REF!</f>
        <v>#REF!</v>
      </c>
      <c r="B120" s="83"/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</row>
    <row r="121" spans="1:20" s="19" customFormat="1">
      <c r="A121" s="31" t="e">
        <f>'1-συμβολαια'!#REF!</f>
        <v>#REF!</v>
      </c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3"/>
    </row>
    <row r="122" spans="1:20" s="19" customFormat="1">
      <c r="A122" s="31" t="e">
        <f>'1-συμβολαια'!#REF!</f>
        <v>#REF!</v>
      </c>
      <c r="B122" s="83"/>
      <c r="C122" s="83"/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</row>
    <row r="123" spans="1:20" s="19" customFormat="1">
      <c r="A123" s="31" t="e">
        <f>'1-συμβολαια'!#REF!</f>
        <v>#REF!</v>
      </c>
      <c r="B123" s="83"/>
      <c r="C123" s="83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</row>
    <row r="124" spans="1:20" s="19" customFormat="1">
      <c r="A124" s="31" t="e">
        <f>'1-συμβολαια'!#REF!</f>
        <v>#REF!</v>
      </c>
      <c r="B124" s="83"/>
      <c r="C124" s="83"/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</row>
    <row r="125" spans="1:20" s="19" customFormat="1">
      <c r="A125" s="31" t="e">
        <f>'1-συμβολαια'!#REF!</f>
        <v>#REF!</v>
      </c>
      <c r="B125" s="83"/>
      <c r="C125" s="83"/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3"/>
    </row>
    <row r="126" spans="1:20" s="19" customFormat="1">
      <c r="A126" s="31" t="e">
        <f>'1-συμβολαια'!#REF!</f>
        <v>#REF!</v>
      </c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</row>
    <row r="127" spans="1:20" s="19" customFormat="1">
      <c r="A127" s="31" t="e">
        <f>'1-συμβολαια'!#REF!</f>
        <v>#REF!</v>
      </c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</row>
    <row r="128" spans="1:20" s="19" customFormat="1">
      <c r="A128" s="31" t="e">
        <f>'1-συμβολαια'!#REF!</f>
        <v>#REF!</v>
      </c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</row>
    <row r="129" spans="1:20" s="19" customFormat="1">
      <c r="A129" s="31" t="e">
        <f>'1-συμβολαια'!#REF!</f>
        <v>#REF!</v>
      </c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</row>
    <row r="130" spans="1:20" s="19" customFormat="1">
      <c r="A130" s="31" t="e">
        <f>'1-συμβολαια'!#REF!</f>
        <v>#REF!</v>
      </c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</row>
    <row r="131" spans="1:20" s="19" customFormat="1">
      <c r="A131" s="31" t="e">
        <f>'1-συμβολαια'!#REF!</f>
        <v>#REF!</v>
      </c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</row>
    <row r="132" spans="1:20" s="19" customFormat="1">
      <c r="A132" s="31" t="e">
        <f>'1-συμβολαια'!#REF!</f>
        <v>#REF!</v>
      </c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</row>
    <row r="133" spans="1:20" s="19" customFormat="1">
      <c r="A133" s="31" t="e">
        <f>'1-συμβολαια'!#REF!</f>
        <v>#REF!</v>
      </c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83"/>
    </row>
    <row r="134" spans="1:20" s="19" customFormat="1">
      <c r="A134" s="31" t="e">
        <f>'1-συμβολαια'!#REF!</f>
        <v>#REF!</v>
      </c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3"/>
    </row>
    <row r="135" spans="1:20" s="19" customFormat="1">
      <c r="A135" s="31" t="e">
        <f>'1-συμβολαια'!#REF!</f>
        <v>#REF!</v>
      </c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</row>
    <row r="136" spans="1:20" s="19" customFormat="1">
      <c r="A136" s="31" t="e">
        <f>'1-συμβολαια'!#REF!</f>
        <v>#REF!</v>
      </c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</row>
    <row r="137" spans="1:20" s="19" customFormat="1">
      <c r="A137" s="31" t="e">
        <f>'1-συμβολαια'!#REF!</f>
        <v>#REF!</v>
      </c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3"/>
    </row>
    <row r="138" spans="1:20" s="19" customFormat="1">
      <c r="A138" s="31" t="e">
        <f>'1-συμβολαια'!#REF!</f>
        <v>#REF!</v>
      </c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</row>
    <row r="139" spans="1:20" s="19" customFormat="1">
      <c r="A139" s="31" t="e">
        <f>'1-συμβολαια'!#REF!</f>
        <v>#REF!</v>
      </c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</row>
    <row r="140" spans="1:20" s="19" customFormat="1">
      <c r="A140" s="31" t="e">
        <f>'1-συμβολαια'!#REF!</f>
        <v>#REF!</v>
      </c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</row>
    <row r="141" spans="1:20" s="19" customFormat="1">
      <c r="A141" s="31" t="e">
        <f>'1-συμβολαια'!#REF!</f>
        <v>#REF!</v>
      </c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</row>
    <row r="142" spans="1:20" s="19" customFormat="1">
      <c r="A142" s="31" t="e">
        <f>'1-συμβολαια'!#REF!</f>
        <v>#REF!</v>
      </c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83"/>
    </row>
    <row r="143" spans="1:20" s="19" customFormat="1">
      <c r="A143" s="31" t="e">
        <f>'1-συμβολαια'!#REF!</f>
        <v>#REF!</v>
      </c>
      <c r="B143" s="83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</row>
    <row r="144" spans="1:20" s="19" customFormat="1">
      <c r="A144" s="31" t="e">
        <f>'1-συμβολαια'!#REF!</f>
        <v>#REF!</v>
      </c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</row>
    <row r="145" spans="1:20" s="19" customFormat="1">
      <c r="A145" s="31" t="e">
        <f>'1-συμβολαια'!#REF!</f>
        <v>#REF!</v>
      </c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</row>
    <row r="146" spans="1:20" s="19" customFormat="1">
      <c r="A146" s="31" t="e">
        <f>'1-συμβολαια'!#REF!</f>
        <v>#REF!</v>
      </c>
      <c r="B146" s="83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</row>
    <row r="147" spans="1:20" s="19" customFormat="1">
      <c r="A147" s="31" t="e">
        <f>'1-συμβολαια'!#REF!</f>
        <v>#REF!</v>
      </c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</row>
    <row r="148" spans="1:20" s="19" customFormat="1">
      <c r="A148" s="31" t="e">
        <f>'1-συμβολαια'!#REF!</f>
        <v>#REF!</v>
      </c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83"/>
    </row>
    <row r="149" spans="1:20" s="19" customFormat="1">
      <c r="A149" s="31" t="e">
        <f>'1-συμβολαια'!#REF!</f>
        <v>#REF!</v>
      </c>
      <c r="B149" s="83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</row>
    <row r="150" spans="1:20" s="19" customFormat="1">
      <c r="A150" s="31" t="e">
        <f>'1-συμβολαια'!#REF!</f>
        <v>#REF!</v>
      </c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/>
    </row>
    <row r="151" spans="1:20" s="19" customFormat="1">
      <c r="A151" s="31" t="e">
        <f>'1-συμβολαια'!#REF!</f>
        <v>#REF!</v>
      </c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83"/>
    </row>
    <row r="152" spans="1:20" s="19" customFormat="1">
      <c r="A152" s="31" t="e">
        <f>'1-συμβολαια'!#REF!</f>
        <v>#REF!</v>
      </c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/>
    </row>
    <row r="153" spans="1:20" s="19" customFormat="1">
      <c r="A153" s="31" t="e">
        <f>'1-συμβολαια'!#REF!</f>
        <v>#REF!</v>
      </c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83"/>
    </row>
    <row r="154" spans="1:20" s="19" customFormat="1">
      <c r="A154" s="31" t="e">
        <f>'1-συμβολαια'!#REF!</f>
        <v>#REF!</v>
      </c>
      <c r="B154" s="83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</row>
    <row r="155" spans="1:20" s="19" customFormat="1">
      <c r="A155" s="31" t="e">
        <f>'1-συμβολαια'!#REF!</f>
        <v>#REF!</v>
      </c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</row>
    <row r="156" spans="1:20" s="19" customFormat="1">
      <c r="A156" s="31" t="e">
        <f>'1-συμβολαια'!#REF!</f>
        <v>#REF!</v>
      </c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3"/>
    </row>
    <row r="157" spans="1:20" s="19" customFormat="1">
      <c r="A157" s="31" t="e">
        <f>'1-συμβολαια'!#REF!</f>
        <v>#REF!</v>
      </c>
      <c r="B157" s="83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3"/>
    </row>
    <row r="158" spans="1:20" s="19" customFormat="1">
      <c r="A158" s="31" t="e">
        <f>'1-συμβολαια'!#REF!</f>
        <v>#REF!</v>
      </c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/>
    </row>
    <row r="159" spans="1:20" s="19" customFormat="1">
      <c r="A159" s="31" t="e">
        <f>'1-συμβολαια'!#REF!</f>
        <v>#REF!</v>
      </c>
      <c r="B159" s="83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/>
    </row>
    <row r="160" spans="1:20" s="19" customFormat="1">
      <c r="A160" s="31" t="e">
        <f>'1-συμβολαια'!#REF!</f>
        <v>#REF!</v>
      </c>
      <c r="B160" s="83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/>
    </row>
    <row r="161" spans="1:20" s="19" customFormat="1">
      <c r="A161" s="31" t="e">
        <f>'1-συμβολαια'!#REF!</f>
        <v>#REF!</v>
      </c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</row>
    <row r="162" spans="1:20" s="19" customFormat="1">
      <c r="A162" s="31" t="e">
        <f>'1-συμβολαια'!#REF!</f>
        <v>#REF!</v>
      </c>
      <c r="B162" s="83"/>
      <c r="C162" s="83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</row>
    <row r="163" spans="1:20" s="19" customFormat="1">
      <c r="A163" s="31" t="e">
        <f>'1-συμβολαια'!#REF!</f>
        <v>#REF!</v>
      </c>
      <c r="B163" s="83"/>
      <c r="C163" s="83"/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</row>
    <row r="164" spans="1:20" s="19" customFormat="1">
      <c r="A164" s="31" t="e">
        <f>'1-συμβολαια'!#REF!</f>
        <v>#REF!</v>
      </c>
      <c r="B164" s="83"/>
      <c r="C164" s="83"/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</row>
    <row r="165" spans="1:20" s="19" customFormat="1">
      <c r="A165" s="31" t="e">
        <f>'1-συμβολαια'!#REF!</f>
        <v>#REF!</v>
      </c>
      <c r="B165" s="83"/>
      <c r="C165" s="83"/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</row>
    <row r="166" spans="1:20" s="19" customFormat="1">
      <c r="A166" s="31" t="str">
        <f>'1-συμβολαια'!A3</f>
        <v>???</v>
      </c>
      <c r="B166" s="83"/>
      <c r="C166" s="83"/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</row>
    <row r="167" spans="1:20" s="19" customFormat="1">
      <c r="A167" s="31">
        <f>'1-συμβολαια'!A4</f>
        <v>0</v>
      </c>
      <c r="B167" s="83"/>
      <c r="C167" s="83"/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/>
    </row>
    <row r="168" spans="1:20" s="19" customFormat="1">
      <c r="A168" s="31" t="e">
        <f>'1-συμβολαια'!#REF!</f>
        <v>#REF!</v>
      </c>
      <c r="B168" s="83"/>
      <c r="C168" s="83"/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</row>
    <row r="169" spans="1:20" s="19" customFormat="1">
      <c r="A169" s="31" t="e">
        <f>'1-συμβολαια'!#REF!</f>
        <v>#REF!</v>
      </c>
      <c r="B169" s="83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</row>
    <row r="170" spans="1:20" s="19" customFormat="1">
      <c r="A170" s="31" t="e">
        <f>'1-συμβολαια'!#REF!</f>
        <v>#REF!</v>
      </c>
      <c r="B170" s="83"/>
      <c r="C170" s="83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</row>
    <row r="171" spans="1:20" s="19" customFormat="1">
      <c r="A171" s="31" t="e">
        <f>'1-συμβολαια'!#REF!</f>
        <v>#REF!</v>
      </c>
      <c r="B171" s="83"/>
      <c r="C171" s="83"/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</row>
    <row r="172" spans="1:20" s="19" customFormat="1">
      <c r="A172" s="31" t="e">
        <f>'1-συμβολαια'!#REF!</f>
        <v>#REF!</v>
      </c>
      <c r="B172" s="83"/>
      <c r="C172" s="83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</row>
    <row r="173" spans="1:20" s="19" customFormat="1">
      <c r="A173" s="31" t="e">
        <f>'1-συμβολαια'!#REF!</f>
        <v>#REF!</v>
      </c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</row>
    <row r="175" spans="1:20" ht="15.75">
      <c r="B175" s="674" t="s">
        <v>119</v>
      </c>
      <c r="C175" s="674"/>
      <c r="D175" s="674"/>
      <c r="E175" s="674"/>
      <c r="F175" s="674"/>
      <c r="G175" s="674"/>
      <c r="H175" s="674"/>
      <c r="I175" s="123"/>
      <c r="J175" s="6"/>
      <c r="K175" s="6"/>
      <c r="L175" s="3"/>
      <c r="M175" s="3"/>
      <c r="N175" s="3"/>
      <c r="O175" s="3"/>
    </row>
    <row r="176" spans="1:20" ht="15.75">
      <c r="B176" s="6"/>
      <c r="C176" s="675" t="s">
        <v>120</v>
      </c>
      <c r="D176" s="675"/>
      <c r="E176" s="675"/>
      <c r="F176" s="675"/>
      <c r="G176" s="675"/>
      <c r="H176" s="675"/>
      <c r="I176" s="675"/>
      <c r="J176" s="6"/>
      <c r="K176" s="6"/>
      <c r="L176" s="3"/>
      <c r="M176" s="3"/>
      <c r="N176" s="3"/>
      <c r="O176" s="3"/>
    </row>
    <row r="177" spans="2:15" ht="15.75" customHeight="1">
      <c r="B177" s="6"/>
      <c r="C177" s="6"/>
      <c r="D177" s="674" t="s">
        <v>121</v>
      </c>
      <c r="E177" s="674"/>
      <c r="F177" s="674"/>
      <c r="G177" s="674"/>
      <c r="H177" s="674"/>
      <c r="I177" s="674"/>
      <c r="J177" s="674"/>
      <c r="K177" s="674"/>
      <c r="L177" s="3"/>
      <c r="M177" s="3"/>
      <c r="N177" s="3"/>
      <c r="O177" s="3"/>
    </row>
    <row r="178" spans="2:15" ht="15.75" customHeight="1">
      <c r="B178" s="6"/>
      <c r="C178" s="6"/>
      <c r="D178" s="6"/>
      <c r="E178" s="690" t="s">
        <v>126</v>
      </c>
      <c r="F178" s="690"/>
      <c r="G178" s="690"/>
      <c r="H178" s="690"/>
      <c r="I178" s="690"/>
      <c r="J178" s="690"/>
      <c r="K178" s="690"/>
      <c r="L178" s="690"/>
      <c r="M178" s="3"/>
      <c r="N178" s="3"/>
      <c r="O178" s="3"/>
    </row>
    <row r="179" spans="2:15" ht="15.75" customHeight="1">
      <c r="B179" s="6"/>
      <c r="C179" s="6"/>
      <c r="D179" s="6"/>
      <c r="E179" s="6"/>
      <c r="F179" s="674" t="s">
        <v>122</v>
      </c>
      <c r="G179" s="674"/>
      <c r="H179" s="674"/>
      <c r="I179" s="674"/>
      <c r="J179" s="674"/>
      <c r="K179" s="674"/>
      <c r="L179" s="674"/>
      <c r="M179" s="3"/>
      <c r="N179" s="3"/>
      <c r="O179" s="3"/>
    </row>
    <row r="180" spans="2:15" ht="15.75" customHeight="1">
      <c r="B180" s="6"/>
      <c r="C180" s="6"/>
      <c r="D180" s="6"/>
      <c r="E180" s="6"/>
      <c r="F180" s="6"/>
      <c r="G180" s="675" t="s">
        <v>123</v>
      </c>
      <c r="H180" s="675"/>
      <c r="I180" s="675"/>
      <c r="J180" s="675"/>
      <c r="K180" s="675"/>
      <c r="L180" s="675"/>
      <c r="M180" s="675"/>
      <c r="N180" s="3"/>
      <c r="O180" s="3"/>
    </row>
    <row r="181" spans="2:15" ht="15.75">
      <c r="B181" s="6"/>
      <c r="C181" s="6"/>
      <c r="D181" s="6"/>
      <c r="E181" s="6"/>
      <c r="F181" s="6"/>
      <c r="G181" s="6"/>
      <c r="H181" s="674" t="s">
        <v>124</v>
      </c>
      <c r="I181" s="674"/>
      <c r="J181" s="674"/>
      <c r="K181" s="674"/>
      <c r="L181" s="674"/>
      <c r="M181" s="674"/>
      <c r="N181" s="674"/>
      <c r="O181" s="3"/>
    </row>
    <row r="182" spans="2:15" ht="15.75">
      <c r="B182" s="6"/>
      <c r="C182" s="6"/>
      <c r="D182" s="6"/>
      <c r="E182" s="6"/>
      <c r="F182" s="6"/>
      <c r="G182" s="6"/>
      <c r="H182" s="6"/>
      <c r="I182" s="675" t="s">
        <v>125</v>
      </c>
      <c r="J182" s="675"/>
      <c r="K182" s="675"/>
      <c r="L182" s="675"/>
      <c r="M182" s="675"/>
      <c r="N182" s="675"/>
      <c r="O182" s="675"/>
    </row>
  </sheetData>
  <mergeCells count="13">
    <mergeCell ref="G180:M180"/>
    <mergeCell ref="H181:N181"/>
    <mergeCell ref="I182:O182"/>
    <mergeCell ref="B175:H175"/>
    <mergeCell ref="C176:I176"/>
    <mergeCell ref="D177:K177"/>
    <mergeCell ref="E178:L178"/>
    <mergeCell ref="F179:L17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82"/>
  <sheetViews>
    <sheetView topLeftCell="E1" zoomScaleNormal="100" workbookViewId="0">
      <pane ySplit="2" topLeftCell="A147" activePane="bottomLeft" state="frozen"/>
      <selection pane="bottomLeft" activeCell="O2" sqref="O2"/>
    </sheetView>
  </sheetViews>
  <sheetFormatPr defaultRowHeight="11.25"/>
  <cols>
    <col min="1" max="1" width="5.710937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4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9" customWidth="1"/>
    <col min="23" max="23" width="5.5703125" style="84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4" customFormat="1" ht="15.75" customHeight="1">
      <c r="A1" s="514" t="s">
        <v>67</v>
      </c>
      <c r="B1" s="514"/>
      <c r="C1" s="692" t="s">
        <v>68</v>
      </c>
      <c r="D1" s="692"/>
      <c r="E1" s="514" t="s">
        <v>0</v>
      </c>
      <c r="F1" s="514"/>
      <c r="G1" s="515" t="s">
        <v>10</v>
      </c>
      <c r="H1" s="515"/>
      <c r="I1" s="515"/>
      <c r="J1" s="514" t="s">
        <v>8</v>
      </c>
      <c r="K1" s="514"/>
      <c r="L1" s="693" t="s">
        <v>453</v>
      </c>
      <c r="M1" s="694"/>
      <c r="N1" s="694"/>
      <c r="O1" s="695"/>
      <c r="P1" s="691" t="s">
        <v>66</v>
      </c>
      <c r="Q1" s="691"/>
      <c r="R1" s="515" t="s">
        <v>55</v>
      </c>
      <c r="S1" s="515"/>
      <c r="T1" s="698" t="s">
        <v>46</v>
      </c>
      <c r="U1" s="696" t="s">
        <v>89</v>
      </c>
      <c r="V1" s="696"/>
      <c r="W1" s="696"/>
      <c r="X1" s="696"/>
      <c r="Y1" s="696"/>
      <c r="Z1" s="696"/>
      <c r="AA1" s="696"/>
      <c r="AB1" s="696"/>
      <c r="AC1" s="696"/>
    </row>
    <row r="2" spans="1:29" s="12" customFormat="1" ht="15.75" customHeight="1" thickBot="1">
      <c r="A2" s="97"/>
      <c r="B2" s="51"/>
      <c r="C2" s="87"/>
      <c r="D2" s="54" t="s">
        <v>69</v>
      </c>
      <c r="E2" s="98"/>
      <c r="F2" s="52" t="s">
        <v>69</v>
      </c>
      <c r="G2" s="48" t="s">
        <v>11</v>
      </c>
      <c r="H2" s="46" t="s">
        <v>12</v>
      </c>
      <c r="I2" s="47" t="s">
        <v>29</v>
      </c>
      <c r="J2" s="75" t="s">
        <v>23</v>
      </c>
      <c r="K2" s="53" t="s">
        <v>69</v>
      </c>
      <c r="L2" s="75" t="s">
        <v>337</v>
      </c>
      <c r="M2" s="75" t="s">
        <v>341</v>
      </c>
      <c r="N2" s="75" t="s">
        <v>342</v>
      </c>
      <c r="O2" s="272" t="s">
        <v>29</v>
      </c>
      <c r="P2" s="60" t="s">
        <v>23</v>
      </c>
      <c r="Q2" s="53" t="s">
        <v>69</v>
      </c>
      <c r="R2" s="75" t="s">
        <v>23</v>
      </c>
      <c r="S2" s="36" t="s">
        <v>69</v>
      </c>
      <c r="T2" s="699"/>
      <c r="U2" s="697"/>
      <c r="V2" s="697"/>
      <c r="W2" s="697"/>
      <c r="X2" s="697"/>
      <c r="Y2" s="697"/>
      <c r="Z2" s="697"/>
      <c r="AA2" s="697"/>
      <c r="AB2" s="697"/>
      <c r="AC2" s="697"/>
    </row>
    <row r="3" spans="1:29" s="19" customFormat="1">
      <c r="A3" s="14" t="e">
        <f>'1-συμβολαια'!#REF!</f>
        <v>#REF!</v>
      </c>
      <c r="B3" s="50"/>
      <c r="C3" s="82" t="e">
        <f>'1-συμβολαια'!#REF!</f>
        <v>#REF!</v>
      </c>
      <c r="D3" s="20"/>
      <c r="E3" s="93" t="e">
        <f>'1-συμβολαια'!#REF!</f>
        <v>#REF!</v>
      </c>
      <c r="F3" s="15"/>
      <c r="G3" s="16" t="e">
        <f>'4-πολλυπρ'!#REF!</f>
        <v>#REF!</v>
      </c>
      <c r="H3" s="16" t="e">
        <f>'4-πολλυπρ'!#REF!</f>
        <v>#REF!</v>
      </c>
      <c r="I3" s="21"/>
      <c r="J3" s="21" t="e">
        <f>'1-συμβολαια'!#REF!</f>
        <v>#REF!</v>
      </c>
      <c r="K3" s="21"/>
      <c r="L3" s="28" t="e">
        <f>'11-χαρτόσ'!#REF!</f>
        <v>#REF!</v>
      </c>
      <c r="M3" s="28"/>
      <c r="N3" s="28"/>
      <c r="O3" s="22"/>
      <c r="P3" s="18" t="e">
        <f>#REF!-R3</f>
        <v>#REF!</v>
      </c>
      <c r="Q3" s="17"/>
      <c r="R3" s="23" t="e">
        <f>'5-αντίγρ'!#REF!</f>
        <v>#REF!</v>
      </c>
      <c r="S3" s="24"/>
      <c r="T3" s="25"/>
      <c r="U3" s="126"/>
      <c r="V3" s="126"/>
      <c r="W3" s="127"/>
      <c r="X3" s="128"/>
      <c r="Y3" s="128"/>
      <c r="Z3" s="128"/>
      <c r="AA3" s="128"/>
      <c r="AB3" s="128"/>
      <c r="AC3" s="128"/>
    </row>
    <row r="4" spans="1:29" s="19" customFormat="1">
      <c r="A4" s="14" t="e">
        <f>'1-συμβολαια'!#REF!</f>
        <v>#REF!</v>
      </c>
      <c r="B4" s="50"/>
      <c r="C4" s="82" t="e">
        <f>'1-συμβολαια'!#REF!</f>
        <v>#REF!</v>
      </c>
      <c r="D4" s="20"/>
      <c r="E4" s="93" t="e">
        <f>'1-συμβολαια'!#REF!</f>
        <v>#REF!</v>
      </c>
      <c r="F4" s="15"/>
      <c r="G4" s="16" t="e">
        <f>'4-πολλυπρ'!#REF!</f>
        <v>#REF!</v>
      </c>
      <c r="H4" s="16" t="e">
        <f>'4-πολλυπρ'!#REF!</f>
        <v>#REF!</v>
      </c>
      <c r="I4" s="21"/>
      <c r="J4" s="21" t="e">
        <f>'1-συμβολαια'!#REF!</f>
        <v>#REF!</v>
      </c>
      <c r="K4" s="21"/>
      <c r="L4" s="28" t="e">
        <f>'11-χαρτόσ'!#REF!</f>
        <v>#REF!</v>
      </c>
      <c r="M4" s="28"/>
      <c r="N4" s="28"/>
      <c r="O4" s="22"/>
      <c r="P4" s="18" t="e">
        <f>#REF!-R4</f>
        <v>#REF!</v>
      </c>
      <c r="Q4" s="17"/>
      <c r="R4" s="23" t="e">
        <f>'5-αντίγρ'!#REF!</f>
        <v>#REF!</v>
      </c>
      <c r="S4" s="24"/>
      <c r="T4" s="25"/>
      <c r="U4" s="88"/>
      <c r="V4" s="88"/>
      <c r="W4" s="83"/>
      <c r="X4" s="26"/>
      <c r="Y4" s="26"/>
      <c r="Z4" s="26"/>
      <c r="AA4" s="26"/>
      <c r="AB4" s="26"/>
      <c r="AC4" s="26"/>
    </row>
    <row r="5" spans="1:29" s="19" customFormat="1">
      <c r="A5" s="14" t="e">
        <f>'1-συμβολαια'!#REF!</f>
        <v>#REF!</v>
      </c>
      <c r="B5" s="50"/>
      <c r="C5" s="82" t="e">
        <f>'1-συμβολαια'!#REF!</f>
        <v>#REF!</v>
      </c>
      <c r="D5" s="20"/>
      <c r="E5" s="93" t="e">
        <f>'1-συμβολαια'!#REF!</f>
        <v>#REF!</v>
      </c>
      <c r="F5" s="15"/>
      <c r="G5" s="16" t="e">
        <f>'4-πολλυπρ'!#REF!</f>
        <v>#REF!</v>
      </c>
      <c r="H5" s="16" t="e">
        <f>'4-πολλυπρ'!#REF!</f>
        <v>#REF!</v>
      </c>
      <c r="I5" s="21"/>
      <c r="J5" s="21" t="e">
        <f>'1-συμβολαια'!#REF!</f>
        <v>#REF!</v>
      </c>
      <c r="K5" s="21"/>
      <c r="L5" s="28" t="e">
        <f>'11-χαρτόσ'!#REF!</f>
        <v>#REF!</v>
      </c>
      <c r="M5" s="28"/>
      <c r="N5" s="28"/>
      <c r="O5" s="22"/>
      <c r="P5" s="18" t="e">
        <f>#REF!-R5</f>
        <v>#REF!</v>
      </c>
      <c r="Q5" s="17"/>
      <c r="R5" s="23" t="e">
        <f>'5-αντίγρ'!#REF!</f>
        <v>#REF!</v>
      </c>
      <c r="S5" s="24"/>
      <c r="T5" s="25"/>
      <c r="U5" s="88"/>
      <c r="V5" s="88"/>
      <c r="W5" s="83"/>
      <c r="X5" s="26"/>
      <c r="Y5" s="26"/>
      <c r="Z5" s="26"/>
      <c r="AA5" s="26"/>
      <c r="AB5" s="26"/>
      <c r="AC5" s="26"/>
    </row>
    <row r="6" spans="1:29" s="19" customFormat="1">
      <c r="A6" s="14" t="e">
        <f>'1-συμβολαια'!#REF!</f>
        <v>#REF!</v>
      </c>
      <c r="B6" s="50"/>
      <c r="C6" s="82" t="e">
        <f>'1-συμβολαια'!#REF!</f>
        <v>#REF!</v>
      </c>
      <c r="D6" s="20"/>
      <c r="E6" s="93" t="e">
        <f>'1-συμβολαια'!#REF!</f>
        <v>#REF!</v>
      </c>
      <c r="F6" s="15"/>
      <c r="G6" s="16" t="e">
        <f>'4-πολλυπρ'!#REF!</f>
        <v>#REF!</v>
      </c>
      <c r="H6" s="16" t="e">
        <f>'4-πολλυπρ'!#REF!</f>
        <v>#REF!</v>
      </c>
      <c r="I6" s="21"/>
      <c r="J6" s="21" t="e">
        <f>'1-συμβολαια'!#REF!</f>
        <v>#REF!</v>
      </c>
      <c r="K6" s="21"/>
      <c r="L6" s="28" t="e">
        <f>'11-χαρτόσ'!#REF!</f>
        <v>#REF!</v>
      </c>
      <c r="M6" s="28"/>
      <c r="N6" s="28"/>
      <c r="O6" s="22"/>
      <c r="P6" s="18" t="e">
        <f>#REF!-R6</f>
        <v>#REF!</v>
      </c>
      <c r="Q6" s="17"/>
      <c r="R6" s="23" t="e">
        <f>'5-αντίγρ'!#REF!</f>
        <v>#REF!</v>
      </c>
      <c r="S6" s="24"/>
      <c r="T6" s="25"/>
      <c r="U6" s="88"/>
      <c r="V6" s="88"/>
      <c r="W6" s="83"/>
      <c r="X6" s="26"/>
      <c r="Y6" s="26"/>
      <c r="Z6" s="26"/>
      <c r="AA6" s="26"/>
      <c r="AB6" s="26"/>
      <c r="AC6" s="26"/>
    </row>
    <row r="7" spans="1:29" s="19" customFormat="1">
      <c r="A7" s="14" t="e">
        <f>'1-συμβολαια'!#REF!</f>
        <v>#REF!</v>
      </c>
      <c r="B7" s="50"/>
      <c r="C7" s="82" t="e">
        <f>'1-συμβολαια'!#REF!</f>
        <v>#REF!</v>
      </c>
      <c r="D7" s="20"/>
      <c r="E7" s="93" t="e">
        <f>'1-συμβολαια'!#REF!</f>
        <v>#REF!</v>
      </c>
      <c r="F7" s="15"/>
      <c r="G7" s="16" t="e">
        <f>'4-πολλυπρ'!#REF!</f>
        <v>#REF!</v>
      </c>
      <c r="H7" s="16" t="e">
        <f>'4-πολλυπρ'!#REF!</f>
        <v>#REF!</v>
      </c>
      <c r="I7" s="21"/>
      <c r="J7" s="21" t="e">
        <f>'1-συμβολαια'!#REF!</f>
        <v>#REF!</v>
      </c>
      <c r="K7" s="21"/>
      <c r="L7" s="28" t="e">
        <f>'11-χαρτόσ'!#REF!</f>
        <v>#REF!</v>
      </c>
      <c r="M7" s="28"/>
      <c r="N7" s="28"/>
      <c r="O7" s="22"/>
      <c r="P7" s="18" t="e">
        <f>#REF!-R7</f>
        <v>#REF!</v>
      </c>
      <c r="Q7" s="17"/>
      <c r="R7" s="23" t="e">
        <f>'5-αντίγρ'!#REF!</f>
        <v>#REF!</v>
      </c>
      <c r="S7" s="24"/>
      <c r="T7" s="25"/>
      <c r="U7" s="88"/>
      <c r="V7" s="88"/>
      <c r="W7" s="83"/>
      <c r="X7" s="26"/>
      <c r="Y7" s="26"/>
      <c r="Z7" s="26"/>
      <c r="AA7" s="26"/>
      <c r="AB7" s="26"/>
      <c r="AC7" s="26"/>
    </row>
    <row r="8" spans="1:29" s="19" customFormat="1">
      <c r="A8" s="14" t="e">
        <f>'1-συμβολαια'!#REF!</f>
        <v>#REF!</v>
      </c>
      <c r="B8" s="50"/>
      <c r="C8" s="82" t="e">
        <f>'1-συμβολαια'!#REF!</f>
        <v>#REF!</v>
      </c>
      <c r="D8" s="20"/>
      <c r="E8" s="93" t="e">
        <f>'1-συμβολαια'!#REF!</f>
        <v>#REF!</v>
      </c>
      <c r="F8" s="15"/>
      <c r="G8" s="16" t="e">
        <f>'4-πολλυπρ'!#REF!</f>
        <v>#REF!</v>
      </c>
      <c r="H8" s="16" t="e">
        <f>'4-πολλυπρ'!#REF!</f>
        <v>#REF!</v>
      </c>
      <c r="I8" s="21"/>
      <c r="J8" s="21" t="e">
        <f>'1-συμβολαια'!#REF!</f>
        <v>#REF!</v>
      </c>
      <c r="K8" s="21"/>
      <c r="L8" s="28" t="e">
        <f>'11-χαρτόσ'!#REF!</f>
        <v>#REF!</v>
      </c>
      <c r="M8" s="28"/>
      <c r="N8" s="28"/>
      <c r="O8" s="22"/>
      <c r="P8" s="18" t="e">
        <f>#REF!-R8</f>
        <v>#REF!</v>
      </c>
      <c r="Q8" s="17"/>
      <c r="R8" s="23" t="e">
        <f>'5-αντίγρ'!#REF!</f>
        <v>#REF!</v>
      </c>
      <c r="S8" s="24"/>
      <c r="T8" s="25"/>
      <c r="U8" s="88"/>
      <c r="V8" s="88"/>
      <c r="W8" s="83"/>
      <c r="X8" s="26"/>
      <c r="Y8" s="26"/>
      <c r="Z8" s="26"/>
      <c r="AA8" s="26"/>
      <c r="AB8" s="26"/>
      <c r="AC8" s="26"/>
    </row>
    <row r="9" spans="1:29" s="19" customFormat="1">
      <c r="A9" s="14" t="e">
        <f>'1-συμβολαια'!#REF!</f>
        <v>#REF!</v>
      </c>
      <c r="B9" s="50"/>
      <c r="C9" s="82" t="e">
        <f>'1-συμβολαια'!#REF!</f>
        <v>#REF!</v>
      </c>
      <c r="D9" s="20"/>
      <c r="E9" s="93" t="e">
        <f>'1-συμβολαια'!#REF!</f>
        <v>#REF!</v>
      </c>
      <c r="F9" s="15"/>
      <c r="G9" s="16" t="e">
        <f>'4-πολλυπρ'!#REF!</f>
        <v>#REF!</v>
      </c>
      <c r="H9" s="16" t="e">
        <f>'4-πολλυπρ'!#REF!</f>
        <v>#REF!</v>
      </c>
      <c r="I9" s="21"/>
      <c r="J9" s="21" t="e">
        <f>'1-συμβολαια'!#REF!</f>
        <v>#REF!</v>
      </c>
      <c r="K9" s="21"/>
      <c r="L9" s="28" t="e">
        <f>'11-χαρτόσ'!#REF!</f>
        <v>#REF!</v>
      </c>
      <c r="M9" s="28"/>
      <c r="N9" s="28"/>
      <c r="O9" s="22"/>
      <c r="P9" s="18" t="e">
        <f>#REF!-R9</f>
        <v>#REF!</v>
      </c>
      <c r="Q9" s="17"/>
      <c r="R9" s="23" t="e">
        <f>'5-αντίγρ'!#REF!</f>
        <v>#REF!</v>
      </c>
      <c r="S9" s="24"/>
      <c r="T9" s="25"/>
      <c r="U9" s="88"/>
      <c r="V9" s="88"/>
      <c r="W9" s="83"/>
      <c r="X9" s="26"/>
      <c r="Y9" s="26"/>
      <c r="Z9" s="26"/>
      <c r="AA9" s="26"/>
      <c r="AB9" s="26"/>
      <c r="AC9" s="26"/>
    </row>
    <row r="10" spans="1:29" s="19" customFormat="1">
      <c r="A10" s="14" t="e">
        <f>'1-συμβολαια'!#REF!</f>
        <v>#REF!</v>
      </c>
      <c r="B10" s="50"/>
      <c r="C10" s="82" t="e">
        <f>'1-συμβολαια'!#REF!</f>
        <v>#REF!</v>
      </c>
      <c r="D10" s="20"/>
      <c r="E10" s="93" t="e">
        <f>'1-συμβολαια'!#REF!</f>
        <v>#REF!</v>
      </c>
      <c r="F10" s="15"/>
      <c r="G10" s="16" t="e">
        <f>'4-πολλυπρ'!#REF!</f>
        <v>#REF!</v>
      </c>
      <c r="H10" s="16" t="e">
        <f>'4-πολλυπρ'!#REF!</f>
        <v>#REF!</v>
      </c>
      <c r="I10" s="21"/>
      <c r="J10" s="21" t="e">
        <f>'1-συμβολαια'!#REF!</f>
        <v>#REF!</v>
      </c>
      <c r="K10" s="21"/>
      <c r="L10" s="28" t="e">
        <f>'11-χαρτόσ'!#REF!</f>
        <v>#REF!</v>
      </c>
      <c r="M10" s="28"/>
      <c r="N10" s="28"/>
      <c r="O10" s="22"/>
      <c r="P10" s="18" t="e">
        <f>#REF!-R10</f>
        <v>#REF!</v>
      </c>
      <c r="Q10" s="17"/>
      <c r="R10" s="23" t="e">
        <f>'5-αντίγρ'!#REF!</f>
        <v>#REF!</v>
      </c>
      <c r="S10" s="24"/>
      <c r="T10" s="25"/>
      <c r="U10" s="88"/>
      <c r="V10" s="88"/>
      <c r="W10" s="83"/>
      <c r="X10" s="26"/>
      <c r="Y10" s="26"/>
      <c r="Z10" s="26"/>
      <c r="AA10" s="26"/>
      <c r="AB10" s="26"/>
      <c r="AC10" s="26"/>
    </row>
    <row r="11" spans="1:29" s="19" customFormat="1">
      <c r="A11" s="14" t="e">
        <f>'1-συμβολαια'!#REF!</f>
        <v>#REF!</v>
      </c>
      <c r="B11" s="50"/>
      <c r="C11" s="82" t="e">
        <f>'1-συμβολαια'!#REF!</f>
        <v>#REF!</v>
      </c>
      <c r="D11" s="20"/>
      <c r="E11" s="93" t="e">
        <f>'1-συμβολαια'!#REF!</f>
        <v>#REF!</v>
      </c>
      <c r="F11" s="15"/>
      <c r="G11" s="16" t="e">
        <f>'4-πολλυπρ'!#REF!</f>
        <v>#REF!</v>
      </c>
      <c r="H11" s="16" t="e">
        <f>'4-πολλυπρ'!#REF!</f>
        <v>#REF!</v>
      </c>
      <c r="I11" s="21"/>
      <c r="J11" s="21" t="e">
        <f>'1-συμβολαια'!#REF!</f>
        <v>#REF!</v>
      </c>
      <c r="K11" s="21"/>
      <c r="L11" s="28" t="e">
        <f>'11-χαρτόσ'!#REF!</f>
        <v>#REF!</v>
      </c>
      <c r="M11" s="28"/>
      <c r="N11" s="28"/>
      <c r="O11" s="22"/>
      <c r="P11" s="18" t="e">
        <f>#REF!-R11</f>
        <v>#REF!</v>
      </c>
      <c r="Q11" s="17"/>
      <c r="R11" s="23" t="e">
        <f>'5-αντίγρ'!#REF!</f>
        <v>#REF!</v>
      </c>
      <c r="S11" s="24"/>
      <c r="T11" s="25"/>
      <c r="U11" s="88"/>
      <c r="V11" s="88"/>
      <c r="W11" s="83"/>
      <c r="X11" s="26"/>
      <c r="Y11" s="26"/>
      <c r="Z11" s="26"/>
      <c r="AA11" s="26"/>
      <c r="AB11" s="26"/>
      <c r="AC11" s="26"/>
    </row>
    <row r="12" spans="1:29" s="19" customFormat="1">
      <c r="A12" s="14" t="e">
        <f>'1-συμβολαια'!#REF!</f>
        <v>#REF!</v>
      </c>
      <c r="B12" s="50"/>
      <c r="C12" s="82" t="e">
        <f>'1-συμβολαια'!#REF!</f>
        <v>#REF!</v>
      </c>
      <c r="D12" s="20"/>
      <c r="E12" s="93" t="e">
        <f>'1-συμβολαια'!#REF!</f>
        <v>#REF!</v>
      </c>
      <c r="F12" s="15"/>
      <c r="G12" s="16" t="e">
        <f>'4-πολλυπρ'!#REF!</f>
        <v>#REF!</v>
      </c>
      <c r="H12" s="16" t="e">
        <f>'4-πολλυπρ'!#REF!</f>
        <v>#REF!</v>
      </c>
      <c r="I12" s="21"/>
      <c r="J12" s="21" t="e">
        <f>'1-συμβολαια'!#REF!</f>
        <v>#REF!</v>
      </c>
      <c r="K12" s="21"/>
      <c r="L12" s="28" t="e">
        <f>'11-χαρτόσ'!#REF!</f>
        <v>#REF!</v>
      </c>
      <c r="M12" s="28"/>
      <c r="N12" s="28"/>
      <c r="O12" s="22"/>
      <c r="P12" s="18" t="e">
        <f>#REF!-R12</f>
        <v>#REF!</v>
      </c>
      <c r="Q12" s="17"/>
      <c r="R12" s="23" t="e">
        <f>'5-αντίγρ'!#REF!</f>
        <v>#REF!</v>
      </c>
      <c r="S12" s="24"/>
      <c r="T12" s="25"/>
      <c r="U12" s="88"/>
      <c r="V12" s="88"/>
      <c r="W12" s="83"/>
      <c r="X12" s="26"/>
      <c r="Y12" s="26"/>
      <c r="Z12" s="26"/>
      <c r="AA12" s="26"/>
      <c r="AB12" s="26"/>
      <c r="AC12" s="26"/>
    </row>
    <row r="13" spans="1:29" s="19" customFormat="1">
      <c r="A13" s="14" t="e">
        <f>'1-συμβολαια'!#REF!</f>
        <v>#REF!</v>
      </c>
      <c r="B13" s="50"/>
      <c r="C13" s="82" t="e">
        <f>'1-συμβολαια'!#REF!</f>
        <v>#REF!</v>
      </c>
      <c r="D13" s="20"/>
      <c r="E13" s="93" t="e">
        <f>'1-συμβολαια'!#REF!</f>
        <v>#REF!</v>
      </c>
      <c r="F13" s="15"/>
      <c r="G13" s="16" t="e">
        <f>'4-πολλυπρ'!#REF!</f>
        <v>#REF!</v>
      </c>
      <c r="H13" s="16" t="e">
        <f>'4-πολλυπρ'!#REF!</f>
        <v>#REF!</v>
      </c>
      <c r="I13" s="21"/>
      <c r="J13" s="21" t="e">
        <f>'1-συμβολαια'!#REF!</f>
        <v>#REF!</v>
      </c>
      <c r="K13" s="21"/>
      <c r="L13" s="28" t="e">
        <f>'11-χαρτόσ'!#REF!</f>
        <v>#REF!</v>
      </c>
      <c r="M13" s="28"/>
      <c r="N13" s="28"/>
      <c r="O13" s="22"/>
      <c r="P13" s="18" t="e">
        <f>#REF!-R13</f>
        <v>#REF!</v>
      </c>
      <c r="Q13" s="17"/>
      <c r="R13" s="23" t="e">
        <f>'5-αντίγρ'!#REF!</f>
        <v>#REF!</v>
      </c>
      <c r="S13" s="24"/>
      <c r="T13" s="25"/>
      <c r="U13" s="88"/>
      <c r="V13" s="88"/>
      <c r="W13" s="83"/>
      <c r="X13" s="26"/>
      <c r="Y13" s="26"/>
      <c r="Z13" s="26"/>
      <c r="AA13" s="26"/>
      <c r="AB13" s="26"/>
      <c r="AC13" s="26"/>
    </row>
    <row r="14" spans="1:29" s="19" customFormat="1">
      <c r="A14" s="14" t="e">
        <f>'1-συμβολαια'!#REF!</f>
        <v>#REF!</v>
      </c>
      <c r="B14" s="50"/>
      <c r="C14" s="82" t="e">
        <f>'1-συμβολαια'!#REF!</f>
        <v>#REF!</v>
      </c>
      <c r="D14" s="20"/>
      <c r="E14" s="93" t="e">
        <f>'1-συμβολαια'!#REF!</f>
        <v>#REF!</v>
      </c>
      <c r="F14" s="15"/>
      <c r="G14" s="16" t="e">
        <f>'4-πολλυπρ'!#REF!</f>
        <v>#REF!</v>
      </c>
      <c r="H14" s="16" t="e">
        <f>'4-πολλυπρ'!#REF!</f>
        <v>#REF!</v>
      </c>
      <c r="I14" s="21"/>
      <c r="J14" s="21" t="e">
        <f>'1-συμβολαια'!#REF!</f>
        <v>#REF!</v>
      </c>
      <c r="K14" s="21"/>
      <c r="L14" s="28" t="e">
        <f>'11-χαρτόσ'!#REF!</f>
        <v>#REF!</v>
      </c>
      <c r="M14" s="28"/>
      <c r="N14" s="28"/>
      <c r="O14" s="22"/>
      <c r="P14" s="18" t="e">
        <f>#REF!-R14</f>
        <v>#REF!</v>
      </c>
      <c r="Q14" s="17"/>
      <c r="R14" s="23" t="e">
        <f>'5-αντίγρ'!#REF!</f>
        <v>#REF!</v>
      </c>
      <c r="S14" s="24"/>
      <c r="T14" s="25"/>
      <c r="U14" s="88"/>
      <c r="V14" s="88"/>
      <c r="W14" s="83"/>
      <c r="X14" s="26"/>
      <c r="Y14" s="26"/>
      <c r="Z14" s="26"/>
      <c r="AA14" s="26"/>
      <c r="AB14" s="26"/>
      <c r="AC14" s="26"/>
    </row>
    <row r="15" spans="1:29" s="19" customFormat="1">
      <c r="A15" s="14" t="e">
        <f>'1-συμβολαια'!#REF!</f>
        <v>#REF!</v>
      </c>
      <c r="B15" s="50"/>
      <c r="C15" s="82" t="e">
        <f>'1-συμβολαια'!#REF!</f>
        <v>#REF!</v>
      </c>
      <c r="D15" s="20"/>
      <c r="E15" s="93" t="e">
        <f>'1-συμβολαια'!#REF!</f>
        <v>#REF!</v>
      </c>
      <c r="F15" s="15"/>
      <c r="G15" s="16" t="e">
        <f>'4-πολλυπρ'!#REF!</f>
        <v>#REF!</v>
      </c>
      <c r="H15" s="16" t="e">
        <f>'4-πολλυπρ'!#REF!</f>
        <v>#REF!</v>
      </c>
      <c r="I15" s="21"/>
      <c r="J15" s="21" t="e">
        <f>'1-συμβολαια'!#REF!</f>
        <v>#REF!</v>
      </c>
      <c r="K15" s="21"/>
      <c r="L15" s="28" t="e">
        <f>'11-χαρτόσ'!#REF!</f>
        <v>#REF!</v>
      </c>
      <c r="M15" s="28"/>
      <c r="N15" s="28"/>
      <c r="O15" s="22"/>
      <c r="P15" s="18" t="e">
        <f>#REF!-R15</f>
        <v>#REF!</v>
      </c>
      <c r="Q15" s="17"/>
      <c r="R15" s="23" t="e">
        <f>'5-αντίγρ'!#REF!</f>
        <v>#REF!</v>
      </c>
      <c r="S15" s="24"/>
      <c r="T15" s="25"/>
      <c r="U15" s="88"/>
      <c r="V15" s="88"/>
      <c r="W15" s="83"/>
      <c r="X15" s="26"/>
      <c r="Y15" s="26"/>
      <c r="Z15" s="26"/>
      <c r="AA15" s="26"/>
      <c r="AB15" s="26"/>
      <c r="AC15" s="26"/>
    </row>
    <row r="16" spans="1:29" s="19" customFormat="1">
      <c r="A16" s="14" t="e">
        <f>'1-συμβολαια'!#REF!</f>
        <v>#REF!</v>
      </c>
      <c r="B16" s="50"/>
      <c r="C16" s="82" t="e">
        <f>'1-συμβολαια'!#REF!</f>
        <v>#REF!</v>
      </c>
      <c r="D16" s="20"/>
      <c r="E16" s="93" t="e">
        <f>'1-συμβολαια'!#REF!</f>
        <v>#REF!</v>
      </c>
      <c r="F16" s="15"/>
      <c r="G16" s="16" t="e">
        <f>'4-πολλυπρ'!#REF!</f>
        <v>#REF!</v>
      </c>
      <c r="H16" s="16" t="e">
        <f>'4-πολλυπρ'!#REF!</f>
        <v>#REF!</v>
      </c>
      <c r="I16" s="21"/>
      <c r="J16" s="21" t="e">
        <f>'1-συμβολαια'!#REF!</f>
        <v>#REF!</v>
      </c>
      <c r="K16" s="21"/>
      <c r="L16" s="28" t="e">
        <f>'11-χαρτόσ'!#REF!</f>
        <v>#REF!</v>
      </c>
      <c r="M16" s="28"/>
      <c r="N16" s="28"/>
      <c r="O16" s="22"/>
      <c r="P16" s="18" t="e">
        <f>#REF!-R16</f>
        <v>#REF!</v>
      </c>
      <c r="Q16" s="17"/>
      <c r="R16" s="23" t="e">
        <f>'5-αντίγρ'!#REF!</f>
        <v>#REF!</v>
      </c>
      <c r="S16" s="24"/>
      <c r="T16" s="25"/>
      <c r="U16" s="88"/>
      <c r="V16" s="88"/>
      <c r="W16" s="83"/>
      <c r="X16" s="26"/>
      <c r="Y16" s="26"/>
      <c r="Z16" s="26"/>
      <c r="AA16" s="26"/>
      <c r="AB16" s="26"/>
      <c r="AC16" s="26"/>
    </row>
    <row r="17" spans="1:29" s="19" customFormat="1">
      <c r="A17" s="14" t="e">
        <f>'1-συμβολαια'!#REF!</f>
        <v>#REF!</v>
      </c>
      <c r="B17" s="50"/>
      <c r="C17" s="82" t="e">
        <f>'1-συμβολαια'!#REF!</f>
        <v>#REF!</v>
      </c>
      <c r="D17" s="20"/>
      <c r="E17" s="93" t="e">
        <f>'1-συμβολαια'!#REF!</f>
        <v>#REF!</v>
      </c>
      <c r="F17" s="15"/>
      <c r="G17" s="16" t="e">
        <f>'4-πολλυπρ'!#REF!</f>
        <v>#REF!</v>
      </c>
      <c r="H17" s="16" t="e">
        <f>'4-πολλυπρ'!#REF!</f>
        <v>#REF!</v>
      </c>
      <c r="I17" s="21"/>
      <c r="J17" s="21" t="e">
        <f>'1-συμβολαια'!#REF!</f>
        <v>#REF!</v>
      </c>
      <c r="K17" s="21"/>
      <c r="L17" s="28" t="e">
        <f>'11-χαρτόσ'!#REF!</f>
        <v>#REF!</v>
      </c>
      <c r="M17" s="28"/>
      <c r="N17" s="28"/>
      <c r="O17" s="22"/>
      <c r="P17" s="18" t="e">
        <f>#REF!-R17</f>
        <v>#REF!</v>
      </c>
      <c r="Q17" s="17"/>
      <c r="R17" s="23" t="e">
        <f>'5-αντίγρ'!#REF!</f>
        <v>#REF!</v>
      </c>
      <c r="S17" s="24"/>
      <c r="T17" s="25"/>
      <c r="U17" s="88"/>
      <c r="V17" s="88"/>
      <c r="W17" s="83"/>
      <c r="X17" s="26"/>
      <c r="Y17" s="26"/>
      <c r="Z17" s="26"/>
      <c r="AA17" s="26"/>
      <c r="AB17" s="26"/>
      <c r="AC17" s="26"/>
    </row>
    <row r="18" spans="1:29" s="19" customFormat="1">
      <c r="A18" s="14" t="e">
        <f>'1-συμβολαια'!#REF!</f>
        <v>#REF!</v>
      </c>
      <c r="B18" s="50"/>
      <c r="C18" s="82" t="e">
        <f>'1-συμβολαια'!#REF!</f>
        <v>#REF!</v>
      </c>
      <c r="D18" s="20"/>
      <c r="E18" s="93" t="e">
        <f>'1-συμβολαια'!#REF!</f>
        <v>#REF!</v>
      </c>
      <c r="F18" s="15"/>
      <c r="G18" s="16" t="e">
        <f>'4-πολλυπρ'!#REF!</f>
        <v>#REF!</v>
      </c>
      <c r="H18" s="16" t="e">
        <f>'4-πολλυπρ'!#REF!</f>
        <v>#REF!</v>
      </c>
      <c r="I18" s="21"/>
      <c r="J18" s="21" t="e">
        <f>'1-συμβολαια'!#REF!</f>
        <v>#REF!</v>
      </c>
      <c r="K18" s="21"/>
      <c r="L18" s="28" t="e">
        <f>'11-χαρτόσ'!#REF!</f>
        <v>#REF!</v>
      </c>
      <c r="M18" s="28"/>
      <c r="N18" s="28"/>
      <c r="O18" s="22"/>
      <c r="P18" s="18" t="e">
        <f>#REF!-R18</f>
        <v>#REF!</v>
      </c>
      <c r="Q18" s="17"/>
      <c r="R18" s="23" t="e">
        <f>'5-αντίγρ'!#REF!</f>
        <v>#REF!</v>
      </c>
      <c r="S18" s="24"/>
      <c r="T18" s="25"/>
      <c r="U18" s="88"/>
      <c r="V18" s="88"/>
      <c r="W18" s="83"/>
      <c r="X18" s="26"/>
      <c r="Y18" s="26"/>
      <c r="Z18" s="26"/>
      <c r="AA18" s="26"/>
      <c r="AB18" s="26"/>
      <c r="AC18" s="26"/>
    </row>
    <row r="19" spans="1:29" s="19" customFormat="1">
      <c r="A19" s="14" t="e">
        <f>'1-συμβολαια'!#REF!</f>
        <v>#REF!</v>
      </c>
      <c r="B19" s="50"/>
      <c r="C19" s="82" t="e">
        <f>'1-συμβολαια'!#REF!</f>
        <v>#REF!</v>
      </c>
      <c r="D19" s="20"/>
      <c r="E19" s="93" t="e">
        <f>'1-συμβολαια'!#REF!</f>
        <v>#REF!</v>
      </c>
      <c r="F19" s="15"/>
      <c r="G19" s="16" t="e">
        <f>'4-πολλυπρ'!#REF!</f>
        <v>#REF!</v>
      </c>
      <c r="H19" s="16" t="e">
        <f>'4-πολλυπρ'!#REF!</f>
        <v>#REF!</v>
      </c>
      <c r="I19" s="21"/>
      <c r="J19" s="21" t="e">
        <f>'1-συμβολαια'!#REF!</f>
        <v>#REF!</v>
      </c>
      <c r="K19" s="21"/>
      <c r="L19" s="28" t="e">
        <f>'11-χαρτόσ'!#REF!</f>
        <v>#REF!</v>
      </c>
      <c r="M19" s="28"/>
      <c r="N19" s="28"/>
      <c r="O19" s="22"/>
      <c r="P19" s="18" t="e">
        <f>#REF!-R19</f>
        <v>#REF!</v>
      </c>
      <c r="Q19" s="17"/>
      <c r="R19" s="23" t="e">
        <f>'5-αντίγρ'!#REF!</f>
        <v>#REF!</v>
      </c>
      <c r="S19" s="24"/>
      <c r="T19" s="25"/>
      <c r="U19" s="88"/>
      <c r="V19" s="88"/>
      <c r="W19" s="83"/>
      <c r="X19" s="26"/>
      <c r="Y19" s="26"/>
      <c r="Z19" s="26"/>
      <c r="AA19" s="26"/>
      <c r="AB19" s="26"/>
      <c r="AC19" s="26"/>
    </row>
    <row r="20" spans="1:29" s="19" customFormat="1">
      <c r="A20" s="14" t="e">
        <f>'1-συμβολαια'!#REF!</f>
        <v>#REF!</v>
      </c>
      <c r="B20" s="50"/>
      <c r="C20" s="82" t="e">
        <f>'1-συμβολαια'!#REF!</f>
        <v>#REF!</v>
      </c>
      <c r="D20" s="20"/>
      <c r="E20" s="93" t="e">
        <f>'1-συμβολαια'!#REF!</f>
        <v>#REF!</v>
      </c>
      <c r="F20" s="15"/>
      <c r="G20" s="16" t="e">
        <f>'4-πολλυπρ'!#REF!</f>
        <v>#REF!</v>
      </c>
      <c r="H20" s="16" t="e">
        <f>'4-πολλυπρ'!#REF!</f>
        <v>#REF!</v>
      </c>
      <c r="I20" s="21"/>
      <c r="J20" s="21" t="e">
        <f>'1-συμβολαια'!#REF!</f>
        <v>#REF!</v>
      </c>
      <c r="K20" s="21"/>
      <c r="L20" s="28" t="e">
        <f>'11-χαρτόσ'!#REF!</f>
        <v>#REF!</v>
      </c>
      <c r="M20" s="28"/>
      <c r="N20" s="28"/>
      <c r="O20" s="22"/>
      <c r="P20" s="18" t="e">
        <f>#REF!-R20</f>
        <v>#REF!</v>
      </c>
      <c r="Q20" s="17"/>
      <c r="R20" s="23" t="e">
        <f>'5-αντίγρ'!#REF!</f>
        <v>#REF!</v>
      </c>
      <c r="S20" s="24"/>
      <c r="T20" s="25"/>
      <c r="U20" s="88"/>
      <c r="V20" s="88"/>
      <c r="W20" s="83"/>
      <c r="X20" s="26"/>
      <c r="Y20" s="26"/>
      <c r="Z20" s="26"/>
      <c r="AA20" s="26"/>
      <c r="AB20" s="26"/>
      <c r="AC20" s="26"/>
    </row>
    <row r="21" spans="1:29" s="19" customFormat="1">
      <c r="A21" s="14" t="e">
        <f>'1-συμβολαια'!#REF!</f>
        <v>#REF!</v>
      </c>
      <c r="B21" s="50"/>
      <c r="C21" s="82" t="e">
        <f>'1-συμβολαια'!#REF!</f>
        <v>#REF!</v>
      </c>
      <c r="D21" s="20"/>
      <c r="E21" s="93" t="e">
        <f>'1-συμβολαια'!#REF!</f>
        <v>#REF!</v>
      </c>
      <c r="F21" s="15"/>
      <c r="G21" s="16" t="e">
        <f>'4-πολλυπρ'!#REF!</f>
        <v>#REF!</v>
      </c>
      <c r="H21" s="16" t="e">
        <f>'4-πολλυπρ'!#REF!</f>
        <v>#REF!</v>
      </c>
      <c r="I21" s="21"/>
      <c r="J21" s="21" t="e">
        <f>'1-συμβολαια'!#REF!</f>
        <v>#REF!</v>
      </c>
      <c r="K21" s="21"/>
      <c r="L21" s="28" t="e">
        <f>'11-χαρτόσ'!#REF!</f>
        <v>#REF!</v>
      </c>
      <c r="M21" s="28"/>
      <c r="N21" s="28"/>
      <c r="O21" s="22"/>
      <c r="P21" s="18" t="e">
        <f>#REF!-R21</f>
        <v>#REF!</v>
      </c>
      <c r="Q21" s="17"/>
      <c r="R21" s="23" t="e">
        <f>'5-αντίγρ'!#REF!</f>
        <v>#REF!</v>
      </c>
      <c r="S21" s="24"/>
      <c r="T21" s="25"/>
      <c r="U21" s="88"/>
      <c r="V21" s="88"/>
      <c r="W21" s="83"/>
      <c r="X21" s="26"/>
      <c r="Y21" s="26"/>
      <c r="Z21" s="26"/>
      <c r="AA21" s="26"/>
      <c r="AB21" s="26"/>
      <c r="AC21" s="26"/>
    </row>
    <row r="22" spans="1:29" s="19" customFormat="1">
      <c r="A22" s="14" t="e">
        <f>'1-συμβολαια'!#REF!</f>
        <v>#REF!</v>
      </c>
      <c r="B22" s="50"/>
      <c r="C22" s="82" t="e">
        <f>'1-συμβολαια'!#REF!</f>
        <v>#REF!</v>
      </c>
      <c r="D22" s="20"/>
      <c r="E22" s="93" t="e">
        <f>'1-συμβολαια'!#REF!</f>
        <v>#REF!</v>
      </c>
      <c r="F22" s="15"/>
      <c r="G22" s="16" t="e">
        <f>'4-πολλυπρ'!#REF!</f>
        <v>#REF!</v>
      </c>
      <c r="H22" s="16" t="e">
        <f>'4-πολλυπρ'!#REF!</f>
        <v>#REF!</v>
      </c>
      <c r="I22" s="21"/>
      <c r="J22" s="21" t="e">
        <f>'1-συμβολαια'!#REF!</f>
        <v>#REF!</v>
      </c>
      <c r="K22" s="21"/>
      <c r="L22" s="28" t="e">
        <f>'11-χαρτόσ'!#REF!</f>
        <v>#REF!</v>
      </c>
      <c r="M22" s="28"/>
      <c r="N22" s="28"/>
      <c r="O22" s="22"/>
      <c r="P22" s="18" t="e">
        <f>#REF!-R22</f>
        <v>#REF!</v>
      </c>
      <c r="Q22" s="17"/>
      <c r="R22" s="23" t="e">
        <f>'5-αντίγρ'!#REF!</f>
        <v>#REF!</v>
      </c>
      <c r="S22" s="24"/>
      <c r="T22" s="25"/>
      <c r="U22" s="88"/>
      <c r="V22" s="88"/>
      <c r="W22" s="83"/>
      <c r="X22" s="26"/>
      <c r="Y22" s="26"/>
      <c r="Z22" s="26"/>
      <c r="AA22" s="26"/>
      <c r="AB22" s="26"/>
      <c r="AC22" s="26"/>
    </row>
    <row r="23" spans="1:29" s="19" customFormat="1">
      <c r="A23" s="14" t="e">
        <f>'1-συμβολαια'!#REF!</f>
        <v>#REF!</v>
      </c>
      <c r="B23" s="50"/>
      <c r="C23" s="82" t="e">
        <f>'1-συμβολαια'!#REF!</f>
        <v>#REF!</v>
      </c>
      <c r="D23" s="20"/>
      <c r="E23" s="93" t="e">
        <f>'1-συμβολαια'!#REF!</f>
        <v>#REF!</v>
      </c>
      <c r="F23" s="15"/>
      <c r="G23" s="16" t="e">
        <f>'4-πολλυπρ'!#REF!</f>
        <v>#REF!</v>
      </c>
      <c r="H23" s="16" t="e">
        <f>'4-πολλυπρ'!#REF!</f>
        <v>#REF!</v>
      </c>
      <c r="I23" s="21"/>
      <c r="J23" s="21" t="e">
        <f>'1-συμβολαια'!#REF!</f>
        <v>#REF!</v>
      </c>
      <c r="K23" s="21"/>
      <c r="L23" s="28" t="e">
        <f>'11-χαρτόσ'!#REF!</f>
        <v>#REF!</v>
      </c>
      <c r="M23" s="28"/>
      <c r="N23" s="28"/>
      <c r="O23" s="22"/>
      <c r="P23" s="18" t="e">
        <f>#REF!-R23</f>
        <v>#REF!</v>
      </c>
      <c r="Q23" s="17"/>
      <c r="R23" s="23" t="e">
        <f>'5-αντίγρ'!#REF!</f>
        <v>#REF!</v>
      </c>
      <c r="S23" s="24"/>
      <c r="T23" s="25"/>
      <c r="U23" s="88"/>
      <c r="V23" s="88"/>
      <c r="W23" s="83"/>
      <c r="X23" s="26"/>
      <c r="Y23" s="26"/>
      <c r="Z23" s="26"/>
      <c r="AA23" s="26"/>
      <c r="AB23" s="26"/>
      <c r="AC23" s="26"/>
    </row>
    <row r="24" spans="1:29" s="19" customFormat="1">
      <c r="A24" s="14" t="e">
        <f>'1-συμβολαια'!#REF!</f>
        <v>#REF!</v>
      </c>
      <c r="B24" s="50"/>
      <c r="C24" s="82" t="e">
        <f>'1-συμβολαια'!#REF!</f>
        <v>#REF!</v>
      </c>
      <c r="D24" s="20"/>
      <c r="E24" s="93" t="e">
        <f>'1-συμβολαια'!#REF!</f>
        <v>#REF!</v>
      </c>
      <c r="F24" s="15"/>
      <c r="G24" s="16" t="e">
        <f>'4-πολλυπρ'!#REF!</f>
        <v>#REF!</v>
      </c>
      <c r="H24" s="16" t="e">
        <f>'4-πολλυπρ'!#REF!</f>
        <v>#REF!</v>
      </c>
      <c r="I24" s="21"/>
      <c r="J24" s="21" t="e">
        <f>'1-συμβολαια'!#REF!</f>
        <v>#REF!</v>
      </c>
      <c r="K24" s="21"/>
      <c r="L24" s="28" t="e">
        <f>'11-χαρτόσ'!#REF!</f>
        <v>#REF!</v>
      </c>
      <c r="M24" s="28"/>
      <c r="N24" s="28"/>
      <c r="O24" s="22"/>
      <c r="P24" s="18" t="e">
        <f>#REF!-R24</f>
        <v>#REF!</v>
      </c>
      <c r="Q24" s="17"/>
      <c r="R24" s="23" t="e">
        <f>'5-αντίγρ'!#REF!</f>
        <v>#REF!</v>
      </c>
      <c r="S24" s="24"/>
      <c r="T24" s="25"/>
      <c r="U24" s="88"/>
      <c r="V24" s="88"/>
      <c r="W24" s="83"/>
      <c r="X24" s="26"/>
      <c r="Y24" s="26"/>
      <c r="Z24" s="26"/>
      <c r="AA24" s="26"/>
      <c r="AB24" s="26"/>
      <c r="AC24" s="26"/>
    </row>
    <row r="25" spans="1:29" s="19" customFormat="1">
      <c r="A25" s="14" t="e">
        <f>'1-συμβολαια'!#REF!</f>
        <v>#REF!</v>
      </c>
      <c r="B25" s="50"/>
      <c r="C25" s="82" t="e">
        <f>'1-συμβολαια'!#REF!</f>
        <v>#REF!</v>
      </c>
      <c r="D25" s="20"/>
      <c r="E25" s="93" t="e">
        <f>'1-συμβολαια'!#REF!</f>
        <v>#REF!</v>
      </c>
      <c r="F25" s="15"/>
      <c r="G25" s="16" t="e">
        <f>'4-πολλυπρ'!#REF!</f>
        <v>#REF!</v>
      </c>
      <c r="H25" s="16" t="e">
        <f>'4-πολλυπρ'!#REF!</f>
        <v>#REF!</v>
      </c>
      <c r="I25" s="21"/>
      <c r="J25" s="21" t="e">
        <f>'1-συμβολαια'!#REF!</f>
        <v>#REF!</v>
      </c>
      <c r="K25" s="21"/>
      <c r="L25" s="28" t="e">
        <f>'11-χαρτόσ'!#REF!</f>
        <v>#REF!</v>
      </c>
      <c r="M25" s="28"/>
      <c r="N25" s="28"/>
      <c r="O25" s="22"/>
      <c r="P25" s="18" t="e">
        <f>#REF!-R25</f>
        <v>#REF!</v>
      </c>
      <c r="Q25" s="17"/>
      <c r="R25" s="23" t="e">
        <f>'5-αντίγρ'!#REF!</f>
        <v>#REF!</v>
      </c>
      <c r="S25" s="24"/>
      <c r="T25" s="25"/>
      <c r="U25" s="88"/>
      <c r="V25" s="88"/>
      <c r="W25" s="83"/>
      <c r="X25" s="26"/>
      <c r="Y25" s="26"/>
      <c r="Z25" s="26"/>
      <c r="AA25" s="26"/>
      <c r="AB25" s="26"/>
      <c r="AC25" s="26"/>
    </row>
    <row r="26" spans="1:29" s="19" customFormat="1">
      <c r="A26" s="14" t="e">
        <f>'1-συμβολαια'!#REF!</f>
        <v>#REF!</v>
      </c>
      <c r="B26" s="50"/>
      <c r="C26" s="82" t="e">
        <f>'1-συμβολαια'!#REF!</f>
        <v>#REF!</v>
      </c>
      <c r="D26" s="20"/>
      <c r="E26" s="93" t="e">
        <f>'1-συμβολαια'!#REF!</f>
        <v>#REF!</v>
      </c>
      <c r="F26" s="15"/>
      <c r="G26" s="16" t="e">
        <f>'4-πολλυπρ'!#REF!</f>
        <v>#REF!</v>
      </c>
      <c r="H26" s="16" t="e">
        <f>'4-πολλυπρ'!#REF!</f>
        <v>#REF!</v>
      </c>
      <c r="I26" s="21"/>
      <c r="J26" s="21" t="e">
        <f>'1-συμβολαια'!#REF!</f>
        <v>#REF!</v>
      </c>
      <c r="K26" s="21"/>
      <c r="L26" s="28" t="e">
        <f>'11-χαρτόσ'!#REF!</f>
        <v>#REF!</v>
      </c>
      <c r="M26" s="28"/>
      <c r="N26" s="28"/>
      <c r="O26" s="22"/>
      <c r="P26" s="18" t="e">
        <f>#REF!-R26</f>
        <v>#REF!</v>
      </c>
      <c r="Q26" s="17"/>
      <c r="R26" s="23" t="e">
        <f>'5-αντίγρ'!#REF!</f>
        <v>#REF!</v>
      </c>
      <c r="S26" s="24"/>
      <c r="T26" s="25"/>
      <c r="U26" s="88"/>
      <c r="V26" s="88"/>
      <c r="W26" s="83"/>
      <c r="X26" s="26"/>
      <c r="Y26" s="26"/>
      <c r="Z26" s="26"/>
      <c r="AA26" s="26"/>
      <c r="AB26" s="26"/>
      <c r="AC26" s="26"/>
    </row>
    <row r="27" spans="1:29" s="19" customFormat="1">
      <c r="A27" s="14" t="e">
        <f>'1-συμβολαια'!#REF!</f>
        <v>#REF!</v>
      </c>
      <c r="B27" s="50"/>
      <c r="C27" s="82" t="e">
        <f>'1-συμβολαια'!#REF!</f>
        <v>#REF!</v>
      </c>
      <c r="D27" s="20"/>
      <c r="E27" s="93" t="e">
        <f>'1-συμβολαια'!#REF!</f>
        <v>#REF!</v>
      </c>
      <c r="F27" s="15"/>
      <c r="G27" s="16" t="e">
        <f>'4-πολλυπρ'!#REF!</f>
        <v>#REF!</v>
      </c>
      <c r="H27" s="16" t="e">
        <f>'4-πολλυπρ'!#REF!</f>
        <v>#REF!</v>
      </c>
      <c r="I27" s="21"/>
      <c r="J27" s="21" t="e">
        <f>'1-συμβολαια'!#REF!</f>
        <v>#REF!</v>
      </c>
      <c r="K27" s="21"/>
      <c r="L27" s="28" t="e">
        <f>'11-χαρτόσ'!#REF!</f>
        <v>#REF!</v>
      </c>
      <c r="M27" s="28"/>
      <c r="N27" s="28"/>
      <c r="O27" s="22"/>
      <c r="P27" s="18" t="e">
        <f>#REF!-R27</f>
        <v>#REF!</v>
      </c>
      <c r="Q27" s="17"/>
      <c r="R27" s="23" t="e">
        <f>'5-αντίγρ'!#REF!</f>
        <v>#REF!</v>
      </c>
      <c r="S27" s="24"/>
      <c r="T27" s="25"/>
      <c r="U27" s="88"/>
      <c r="V27" s="88"/>
      <c r="W27" s="83"/>
      <c r="X27" s="26"/>
      <c r="Y27" s="26"/>
      <c r="Z27" s="26"/>
      <c r="AA27" s="26"/>
      <c r="AB27" s="26"/>
      <c r="AC27" s="26"/>
    </row>
    <row r="28" spans="1:29" s="19" customFormat="1">
      <c r="A28" s="14" t="e">
        <f>'1-συμβολαια'!#REF!</f>
        <v>#REF!</v>
      </c>
      <c r="B28" s="50"/>
      <c r="C28" s="82" t="e">
        <f>'1-συμβολαια'!#REF!</f>
        <v>#REF!</v>
      </c>
      <c r="D28" s="20"/>
      <c r="E28" s="93" t="e">
        <f>'1-συμβολαια'!#REF!</f>
        <v>#REF!</v>
      </c>
      <c r="F28" s="15"/>
      <c r="G28" s="16" t="e">
        <f>'4-πολλυπρ'!#REF!</f>
        <v>#REF!</v>
      </c>
      <c r="H28" s="16" t="e">
        <f>'4-πολλυπρ'!#REF!</f>
        <v>#REF!</v>
      </c>
      <c r="I28" s="21"/>
      <c r="J28" s="21" t="e">
        <f>'1-συμβολαια'!#REF!</f>
        <v>#REF!</v>
      </c>
      <c r="K28" s="21"/>
      <c r="L28" s="28" t="e">
        <f>'11-χαρτόσ'!#REF!</f>
        <v>#REF!</v>
      </c>
      <c r="M28" s="28"/>
      <c r="N28" s="28"/>
      <c r="O28" s="22"/>
      <c r="P28" s="18" t="e">
        <f>#REF!-R28</f>
        <v>#REF!</v>
      </c>
      <c r="Q28" s="17"/>
      <c r="R28" s="23" t="e">
        <f>'5-αντίγρ'!#REF!</f>
        <v>#REF!</v>
      </c>
      <c r="S28" s="24"/>
      <c r="T28" s="25"/>
      <c r="U28" s="88"/>
      <c r="V28" s="88"/>
      <c r="W28" s="83"/>
      <c r="X28" s="26"/>
      <c r="Y28" s="26"/>
      <c r="Z28" s="26"/>
      <c r="AA28" s="26"/>
      <c r="AB28" s="26"/>
      <c r="AC28" s="26"/>
    </row>
    <row r="29" spans="1:29" s="19" customFormat="1">
      <c r="A29" s="14" t="e">
        <f>'1-συμβολαια'!#REF!</f>
        <v>#REF!</v>
      </c>
      <c r="B29" s="50"/>
      <c r="C29" s="82" t="e">
        <f>'1-συμβολαια'!#REF!</f>
        <v>#REF!</v>
      </c>
      <c r="D29" s="20"/>
      <c r="E29" s="93" t="e">
        <f>'1-συμβολαια'!#REF!</f>
        <v>#REF!</v>
      </c>
      <c r="F29" s="15"/>
      <c r="G29" s="16" t="e">
        <f>'4-πολλυπρ'!#REF!</f>
        <v>#REF!</v>
      </c>
      <c r="H29" s="16" t="e">
        <f>'4-πολλυπρ'!#REF!</f>
        <v>#REF!</v>
      </c>
      <c r="I29" s="21"/>
      <c r="J29" s="21" t="e">
        <f>'1-συμβολαια'!#REF!</f>
        <v>#REF!</v>
      </c>
      <c r="K29" s="21"/>
      <c r="L29" s="28" t="e">
        <f>'11-χαρτόσ'!#REF!</f>
        <v>#REF!</v>
      </c>
      <c r="M29" s="28"/>
      <c r="N29" s="28"/>
      <c r="O29" s="22"/>
      <c r="P29" s="18" t="e">
        <f>#REF!-R29</f>
        <v>#REF!</v>
      </c>
      <c r="Q29" s="17"/>
      <c r="R29" s="23" t="e">
        <f>'5-αντίγρ'!#REF!</f>
        <v>#REF!</v>
      </c>
      <c r="S29" s="24"/>
      <c r="T29" s="25"/>
      <c r="U29" s="88"/>
      <c r="V29" s="88"/>
      <c r="W29" s="83"/>
      <c r="X29" s="26"/>
      <c r="Y29" s="26"/>
      <c r="Z29" s="26"/>
      <c r="AA29" s="26"/>
      <c r="AB29" s="26"/>
      <c r="AC29" s="26"/>
    </row>
    <row r="30" spans="1:29" s="19" customFormat="1">
      <c r="A30" s="14" t="e">
        <f>'1-συμβολαια'!#REF!</f>
        <v>#REF!</v>
      </c>
      <c r="B30" s="50"/>
      <c r="C30" s="82" t="e">
        <f>'1-συμβολαια'!#REF!</f>
        <v>#REF!</v>
      </c>
      <c r="D30" s="20"/>
      <c r="E30" s="93" t="e">
        <f>'1-συμβολαια'!#REF!</f>
        <v>#REF!</v>
      </c>
      <c r="F30" s="15"/>
      <c r="G30" s="16" t="e">
        <f>'4-πολλυπρ'!#REF!</f>
        <v>#REF!</v>
      </c>
      <c r="H30" s="16" t="e">
        <f>'4-πολλυπρ'!#REF!</f>
        <v>#REF!</v>
      </c>
      <c r="I30" s="21"/>
      <c r="J30" s="21" t="e">
        <f>'1-συμβολαια'!#REF!</f>
        <v>#REF!</v>
      </c>
      <c r="K30" s="21"/>
      <c r="L30" s="28" t="e">
        <f>'11-χαρτόσ'!#REF!</f>
        <v>#REF!</v>
      </c>
      <c r="M30" s="28"/>
      <c r="N30" s="28"/>
      <c r="O30" s="22"/>
      <c r="P30" s="18" t="e">
        <f>#REF!-R30</f>
        <v>#REF!</v>
      </c>
      <c r="Q30" s="17"/>
      <c r="R30" s="23" t="e">
        <f>'5-αντίγρ'!#REF!</f>
        <v>#REF!</v>
      </c>
      <c r="S30" s="24"/>
      <c r="T30" s="25"/>
      <c r="U30" s="88"/>
      <c r="V30" s="88"/>
      <c r="W30" s="83"/>
      <c r="X30" s="26"/>
      <c r="Y30" s="26"/>
      <c r="Z30" s="26"/>
      <c r="AA30" s="26"/>
      <c r="AB30" s="26"/>
      <c r="AC30" s="26"/>
    </row>
    <row r="31" spans="1:29" s="19" customFormat="1">
      <c r="A31" s="14" t="e">
        <f>'1-συμβολαια'!#REF!</f>
        <v>#REF!</v>
      </c>
      <c r="B31" s="50"/>
      <c r="C31" s="82" t="e">
        <f>'1-συμβολαια'!#REF!</f>
        <v>#REF!</v>
      </c>
      <c r="D31" s="20"/>
      <c r="E31" s="93" t="e">
        <f>'1-συμβολαια'!#REF!</f>
        <v>#REF!</v>
      </c>
      <c r="F31" s="15"/>
      <c r="G31" s="16" t="e">
        <f>'4-πολλυπρ'!#REF!</f>
        <v>#REF!</v>
      </c>
      <c r="H31" s="16" t="e">
        <f>'4-πολλυπρ'!#REF!</f>
        <v>#REF!</v>
      </c>
      <c r="I31" s="21"/>
      <c r="J31" s="21" t="e">
        <f>'1-συμβολαια'!#REF!</f>
        <v>#REF!</v>
      </c>
      <c r="K31" s="21"/>
      <c r="L31" s="28" t="e">
        <f>'11-χαρτόσ'!#REF!</f>
        <v>#REF!</v>
      </c>
      <c r="M31" s="28"/>
      <c r="N31" s="28"/>
      <c r="O31" s="22"/>
      <c r="P31" s="18" t="e">
        <f>#REF!-R31</f>
        <v>#REF!</v>
      </c>
      <c r="Q31" s="17"/>
      <c r="R31" s="23" t="e">
        <f>'5-αντίγρ'!#REF!</f>
        <v>#REF!</v>
      </c>
      <c r="S31" s="24"/>
      <c r="T31" s="25"/>
      <c r="U31" s="88"/>
      <c r="V31" s="88"/>
      <c r="W31" s="83"/>
      <c r="X31" s="26"/>
      <c r="Y31" s="26"/>
      <c r="Z31" s="26"/>
      <c r="AA31" s="26"/>
      <c r="AB31" s="26"/>
      <c r="AC31" s="26"/>
    </row>
    <row r="32" spans="1:29" s="19" customFormat="1">
      <c r="A32" s="14" t="e">
        <f>'1-συμβολαια'!#REF!</f>
        <v>#REF!</v>
      </c>
      <c r="B32" s="50"/>
      <c r="C32" s="82" t="e">
        <f>'1-συμβολαια'!#REF!</f>
        <v>#REF!</v>
      </c>
      <c r="D32" s="20"/>
      <c r="E32" s="93" t="e">
        <f>'1-συμβολαια'!#REF!</f>
        <v>#REF!</v>
      </c>
      <c r="F32" s="15"/>
      <c r="G32" s="16" t="e">
        <f>'4-πολλυπρ'!#REF!</f>
        <v>#REF!</v>
      </c>
      <c r="H32" s="16" t="e">
        <f>'4-πολλυπρ'!#REF!</f>
        <v>#REF!</v>
      </c>
      <c r="I32" s="21"/>
      <c r="J32" s="21" t="e">
        <f>'1-συμβολαια'!#REF!</f>
        <v>#REF!</v>
      </c>
      <c r="K32" s="21"/>
      <c r="L32" s="28" t="e">
        <f>'11-χαρτόσ'!#REF!</f>
        <v>#REF!</v>
      </c>
      <c r="M32" s="28"/>
      <c r="N32" s="28"/>
      <c r="O32" s="22"/>
      <c r="P32" s="18" t="e">
        <f>#REF!-R32</f>
        <v>#REF!</v>
      </c>
      <c r="Q32" s="17"/>
      <c r="R32" s="23" t="e">
        <f>'5-αντίγρ'!#REF!</f>
        <v>#REF!</v>
      </c>
      <c r="S32" s="24"/>
      <c r="T32" s="25"/>
      <c r="U32" s="88"/>
      <c r="V32" s="88"/>
      <c r="W32" s="83"/>
      <c r="X32" s="26"/>
      <c r="Y32" s="26"/>
      <c r="Z32" s="26"/>
      <c r="AA32" s="26"/>
      <c r="AB32" s="26"/>
      <c r="AC32" s="26"/>
    </row>
    <row r="33" spans="1:29" s="19" customFormat="1">
      <c r="A33" s="14" t="e">
        <f>'1-συμβολαια'!#REF!</f>
        <v>#REF!</v>
      </c>
      <c r="B33" s="50"/>
      <c r="C33" s="82" t="e">
        <f>'1-συμβολαια'!#REF!</f>
        <v>#REF!</v>
      </c>
      <c r="D33" s="20"/>
      <c r="E33" s="93" t="e">
        <f>'1-συμβολαια'!#REF!</f>
        <v>#REF!</v>
      </c>
      <c r="F33" s="15"/>
      <c r="G33" s="16" t="e">
        <f>'4-πολλυπρ'!#REF!</f>
        <v>#REF!</v>
      </c>
      <c r="H33" s="16" t="e">
        <f>'4-πολλυπρ'!#REF!</f>
        <v>#REF!</v>
      </c>
      <c r="I33" s="21"/>
      <c r="J33" s="21" t="e">
        <f>'1-συμβολαια'!#REF!</f>
        <v>#REF!</v>
      </c>
      <c r="K33" s="21"/>
      <c r="L33" s="28" t="e">
        <f>'11-χαρτόσ'!#REF!</f>
        <v>#REF!</v>
      </c>
      <c r="M33" s="28"/>
      <c r="N33" s="28"/>
      <c r="O33" s="22"/>
      <c r="P33" s="18" t="e">
        <f>#REF!-R33</f>
        <v>#REF!</v>
      </c>
      <c r="Q33" s="17"/>
      <c r="R33" s="23" t="e">
        <f>'5-αντίγρ'!#REF!</f>
        <v>#REF!</v>
      </c>
      <c r="S33" s="24"/>
      <c r="T33" s="25"/>
      <c r="U33" s="88"/>
      <c r="V33" s="88"/>
      <c r="W33" s="83"/>
      <c r="X33" s="26"/>
      <c r="Y33" s="26"/>
      <c r="Z33" s="26"/>
      <c r="AA33" s="26"/>
      <c r="AB33" s="26"/>
      <c r="AC33" s="26"/>
    </row>
    <row r="34" spans="1:29" s="19" customFormat="1">
      <c r="A34" s="14" t="e">
        <f>'1-συμβολαια'!#REF!</f>
        <v>#REF!</v>
      </c>
      <c r="B34" s="50"/>
      <c r="C34" s="82" t="e">
        <f>'1-συμβολαια'!#REF!</f>
        <v>#REF!</v>
      </c>
      <c r="D34" s="20"/>
      <c r="E34" s="93" t="e">
        <f>'1-συμβολαια'!#REF!</f>
        <v>#REF!</v>
      </c>
      <c r="F34" s="15"/>
      <c r="G34" s="16" t="e">
        <f>'4-πολλυπρ'!#REF!</f>
        <v>#REF!</v>
      </c>
      <c r="H34" s="16" t="e">
        <f>'4-πολλυπρ'!#REF!</f>
        <v>#REF!</v>
      </c>
      <c r="I34" s="21"/>
      <c r="J34" s="21" t="e">
        <f>'1-συμβολαια'!#REF!</f>
        <v>#REF!</v>
      </c>
      <c r="K34" s="21"/>
      <c r="L34" s="28" t="e">
        <f>'11-χαρτόσ'!#REF!</f>
        <v>#REF!</v>
      </c>
      <c r="M34" s="28"/>
      <c r="N34" s="28"/>
      <c r="O34" s="22"/>
      <c r="P34" s="18" t="e">
        <f>#REF!-R34</f>
        <v>#REF!</v>
      </c>
      <c r="Q34" s="17"/>
      <c r="R34" s="23" t="e">
        <f>'5-αντίγρ'!#REF!</f>
        <v>#REF!</v>
      </c>
      <c r="S34" s="24"/>
      <c r="T34" s="25"/>
      <c r="U34" s="88"/>
      <c r="V34" s="88"/>
      <c r="W34" s="83"/>
      <c r="X34" s="26"/>
      <c r="Y34" s="26"/>
      <c r="Z34" s="26"/>
      <c r="AA34" s="26"/>
      <c r="AB34" s="26"/>
      <c r="AC34" s="26"/>
    </row>
    <row r="35" spans="1:29" s="19" customFormat="1">
      <c r="A35" s="14" t="e">
        <f>'1-συμβολαια'!#REF!</f>
        <v>#REF!</v>
      </c>
      <c r="B35" s="50"/>
      <c r="C35" s="82" t="e">
        <f>'1-συμβολαια'!#REF!</f>
        <v>#REF!</v>
      </c>
      <c r="D35" s="20"/>
      <c r="E35" s="93" t="e">
        <f>'1-συμβολαια'!#REF!</f>
        <v>#REF!</v>
      </c>
      <c r="F35" s="15"/>
      <c r="G35" s="16" t="e">
        <f>'4-πολλυπρ'!#REF!</f>
        <v>#REF!</v>
      </c>
      <c r="H35" s="16" t="e">
        <f>'4-πολλυπρ'!#REF!</f>
        <v>#REF!</v>
      </c>
      <c r="I35" s="21"/>
      <c r="J35" s="21" t="e">
        <f>'1-συμβολαια'!#REF!</f>
        <v>#REF!</v>
      </c>
      <c r="K35" s="21"/>
      <c r="L35" s="28" t="e">
        <f>'11-χαρτόσ'!#REF!</f>
        <v>#REF!</v>
      </c>
      <c r="M35" s="28"/>
      <c r="N35" s="28"/>
      <c r="O35" s="22"/>
      <c r="P35" s="18" t="e">
        <f>#REF!-R35</f>
        <v>#REF!</v>
      </c>
      <c r="Q35" s="17"/>
      <c r="R35" s="23" t="e">
        <f>'5-αντίγρ'!#REF!</f>
        <v>#REF!</v>
      </c>
      <c r="S35" s="24"/>
      <c r="T35" s="25"/>
      <c r="U35" s="88"/>
      <c r="V35" s="88"/>
      <c r="W35" s="83"/>
      <c r="X35" s="26"/>
      <c r="Y35" s="26"/>
      <c r="Z35" s="26"/>
      <c r="AA35" s="26"/>
      <c r="AB35" s="26"/>
      <c r="AC35" s="26"/>
    </row>
    <row r="36" spans="1:29" s="19" customFormat="1">
      <c r="A36" s="14" t="e">
        <f>'1-συμβολαια'!#REF!</f>
        <v>#REF!</v>
      </c>
      <c r="B36" s="50"/>
      <c r="C36" s="82" t="e">
        <f>'1-συμβολαια'!#REF!</f>
        <v>#REF!</v>
      </c>
      <c r="D36" s="20"/>
      <c r="E36" s="93" t="e">
        <f>'1-συμβολαια'!#REF!</f>
        <v>#REF!</v>
      </c>
      <c r="F36" s="15"/>
      <c r="G36" s="16" t="e">
        <f>'4-πολλυπρ'!#REF!</f>
        <v>#REF!</v>
      </c>
      <c r="H36" s="16" t="e">
        <f>'4-πολλυπρ'!#REF!</f>
        <v>#REF!</v>
      </c>
      <c r="I36" s="21"/>
      <c r="J36" s="21" t="e">
        <f>'1-συμβολαια'!#REF!</f>
        <v>#REF!</v>
      </c>
      <c r="K36" s="21"/>
      <c r="L36" s="28" t="e">
        <f>'11-χαρτόσ'!#REF!</f>
        <v>#REF!</v>
      </c>
      <c r="M36" s="28"/>
      <c r="N36" s="28"/>
      <c r="O36" s="22"/>
      <c r="P36" s="18" t="e">
        <f>#REF!-R36</f>
        <v>#REF!</v>
      </c>
      <c r="Q36" s="17"/>
      <c r="R36" s="23" t="e">
        <f>'5-αντίγρ'!#REF!</f>
        <v>#REF!</v>
      </c>
      <c r="S36" s="24"/>
      <c r="T36" s="25"/>
      <c r="U36" s="88"/>
      <c r="V36" s="88"/>
      <c r="W36" s="83"/>
      <c r="X36" s="26"/>
      <c r="Y36" s="26"/>
      <c r="Z36" s="26"/>
      <c r="AA36" s="26"/>
      <c r="AB36" s="26"/>
      <c r="AC36" s="26"/>
    </row>
    <row r="37" spans="1:29" s="19" customFormat="1">
      <c r="A37" s="14" t="e">
        <f>'1-συμβολαια'!#REF!</f>
        <v>#REF!</v>
      </c>
      <c r="B37" s="50"/>
      <c r="C37" s="82" t="e">
        <f>'1-συμβολαια'!#REF!</f>
        <v>#REF!</v>
      </c>
      <c r="D37" s="20"/>
      <c r="E37" s="93" t="e">
        <f>'1-συμβολαια'!#REF!</f>
        <v>#REF!</v>
      </c>
      <c r="F37" s="15"/>
      <c r="G37" s="16" t="e">
        <f>'4-πολλυπρ'!#REF!</f>
        <v>#REF!</v>
      </c>
      <c r="H37" s="16" t="e">
        <f>'4-πολλυπρ'!#REF!</f>
        <v>#REF!</v>
      </c>
      <c r="I37" s="21"/>
      <c r="J37" s="21" t="e">
        <f>'1-συμβολαια'!#REF!</f>
        <v>#REF!</v>
      </c>
      <c r="K37" s="21"/>
      <c r="L37" s="28" t="e">
        <f>'11-χαρτόσ'!#REF!</f>
        <v>#REF!</v>
      </c>
      <c r="M37" s="28"/>
      <c r="N37" s="28"/>
      <c r="O37" s="22"/>
      <c r="P37" s="18" t="e">
        <f>#REF!-R37</f>
        <v>#REF!</v>
      </c>
      <c r="Q37" s="17"/>
      <c r="R37" s="23" t="e">
        <f>'5-αντίγρ'!#REF!</f>
        <v>#REF!</v>
      </c>
      <c r="S37" s="24"/>
      <c r="T37" s="25"/>
      <c r="U37" s="88"/>
      <c r="V37" s="88"/>
      <c r="W37" s="83"/>
      <c r="X37" s="26"/>
      <c r="Y37" s="26"/>
      <c r="Z37" s="26"/>
      <c r="AA37" s="26"/>
      <c r="AB37" s="26"/>
      <c r="AC37" s="26"/>
    </row>
    <row r="38" spans="1:29" s="19" customFormat="1">
      <c r="A38" s="14" t="e">
        <f>'1-συμβολαια'!#REF!</f>
        <v>#REF!</v>
      </c>
      <c r="B38" s="50"/>
      <c r="C38" s="82" t="e">
        <f>'1-συμβολαια'!#REF!</f>
        <v>#REF!</v>
      </c>
      <c r="D38" s="20"/>
      <c r="E38" s="93" t="e">
        <f>'1-συμβολαια'!#REF!</f>
        <v>#REF!</v>
      </c>
      <c r="F38" s="15"/>
      <c r="G38" s="16" t="e">
        <f>'4-πολλυπρ'!#REF!</f>
        <v>#REF!</v>
      </c>
      <c r="H38" s="16" t="e">
        <f>'4-πολλυπρ'!#REF!</f>
        <v>#REF!</v>
      </c>
      <c r="I38" s="21"/>
      <c r="J38" s="21" t="e">
        <f>'1-συμβολαια'!#REF!</f>
        <v>#REF!</v>
      </c>
      <c r="K38" s="21"/>
      <c r="L38" s="28" t="e">
        <f>'11-χαρτόσ'!#REF!</f>
        <v>#REF!</v>
      </c>
      <c r="M38" s="28"/>
      <c r="N38" s="28"/>
      <c r="O38" s="22"/>
      <c r="P38" s="18" t="e">
        <f>#REF!-R38</f>
        <v>#REF!</v>
      </c>
      <c r="Q38" s="17"/>
      <c r="R38" s="23" t="e">
        <f>'5-αντίγρ'!#REF!</f>
        <v>#REF!</v>
      </c>
      <c r="S38" s="24"/>
      <c r="T38" s="25"/>
      <c r="U38" s="88"/>
      <c r="V38" s="88"/>
      <c r="W38" s="83"/>
      <c r="X38" s="26"/>
      <c r="Y38" s="26"/>
      <c r="Z38" s="26"/>
      <c r="AA38" s="26"/>
      <c r="AB38" s="26"/>
      <c r="AC38" s="26"/>
    </row>
    <row r="39" spans="1:29" s="19" customFormat="1">
      <c r="A39" s="14" t="e">
        <f>'1-συμβολαια'!#REF!</f>
        <v>#REF!</v>
      </c>
      <c r="B39" s="50"/>
      <c r="C39" s="82" t="e">
        <f>'1-συμβολαια'!#REF!</f>
        <v>#REF!</v>
      </c>
      <c r="D39" s="20"/>
      <c r="E39" s="93" t="e">
        <f>'1-συμβολαια'!#REF!</f>
        <v>#REF!</v>
      </c>
      <c r="F39" s="15"/>
      <c r="G39" s="16" t="e">
        <f>'4-πολλυπρ'!#REF!</f>
        <v>#REF!</v>
      </c>
      <c r="H39" s="16" t="e">
        <f>'4-πολλυπρ'!#REF!</f>
        <v>#REF!</v>
      </c>
      <c r="I39" s="21"/>
      <c r="J39" s="21" t="e">
        <f>'1-συμβολαια'!#REF!</f>
        <v>#REF!</v>
      </c>
      <c r="K39" s="21"/>
      <c r="L39" s="28" t="e">
        <f>'11-χαρτόσ'!#REF!</f>
        <v>#REF!</v>
      </c>
      <c r="M39" s="28"/>
      <c r="N39" s="28"/>
      <c r="O39" s="22"/>
      <c r="P39" s="18" t="e">
        <f>#REF!-R39</f>
        <v>#REF!</v>
      </c>
      <c r="Q39" s="17"/>
      <c r="R39" s="23" t="e">
        <f>'5-αντίγρ'!#REF!</f>
        <v>#REF!</v>
      </c>
      <c r="S39" s="24"/>
      <c r="T39" s="25"/>
      <c r="U39" s="88"/>
      <c r="V39" s="88"/>
      <c r="W39" s="83"/>
      <c r="X39" s="26"/>
      <c r="Y39" s="26"/>
      <c r="Z39" s="26"/>
      <c r="AA39" s="26"/>
      <c r="AB39" s="26"/>
      <c r="AC39" s="26"/>
    </row>
    <row r="40" spans="1:29" s="19" customFormat="1">
      <c r="A40" s="14" t="e">
        <f>'1-συμβολαια'!#REF!</f>
        <v>#REF!</v>
      </c>
      <c r="B40" s="50"/>
      <c r="C40" s="82" t="e">
        <f>'1-συμβολαια'!#REF!</f>
        <v>#REF!</v>
      </c>
      <c r="D40" s="20"/>
      <c r="E40" s="93" t="e">
        <f>'1-συμβολαια'!#REF!</f>
        <v>#REF!</v>
      </c>
      <c r="F40" s="15"/>
      <c r="G40" s="16" t="e">
        <f>'4-πολλυπρ'!#REF!</f>
        <v>#REF!</v>
      </c>
      <c r="H40" s="16" t="e">
        <f>'4-πολλυπρ'!#REF!</f>
        <v>#REF!</v>
      </c>
      <c r="I40" s="21"/>
      <c r="J40" s="21" t="e">
        <f>'1-συμβολαια'!#REF!</f>
        <v>#REF!</v>
      </c>
      <c r="K40" s="21"/>
      <c r="L40" s="28" t="e">
        <f>'11-χαρτόσ'!#REF!</f>
        <v>#REF!</v>
      </c>
      <c r="M40" s="28"/>
      <c r="N40" s="28"/>
      <c r="O40" s="22"/>
      <c r="P40" s="18" t="e">
        <f>#REF!-R40</f>
        <v>#REF!</v>
      </c>
      <c r="Q40" s="17"/>
      <c r="R40" s="23" t="e">
        <f>'5-αντίγρ'!#REF!</f>
        <v>#REF!</v>
      </c>
      <c r="S40" s="24"/>
      <c r="T40" s="25"/>
      <c r="U40" s="88"/>
      <c r="V40" s="88"/>
      <c r="W40" s="83"/>
      <c r="X40" s="26"/>
      <c r="Y40" s="26"/>
      <c r="Z40" s="26"/>
      <c r="AA40" s="26"/>
      <c r="AB40" s="26"/>
      <c r="AC40" s="26"/>
    </row>
    <row r="41" spans="1:29" s="19" customFormat="1">
      <c r="A41" s="14" t="e">
        <f>'1-συμβολαια'!#REF!</f>
        <v>#REF!</v>
      </c>
      <c r="B41" s="50"/>
      <c r="C41" s="82" t="e">
        <f>'1-συμβολαια'!#REF!</f>
        <v>#REF!</v>
      </c>
      <c r="D41" s="20"/>
      <c r="E41" s="93" t="e">
        <f>'1-συμβολαια'!#REF!</f>
        <v>#REF!</v>
      </c>
      <c r="F41" s="15"/>
      <c r="G41" s="16" t="e">
        <f>'4-πολλυπρ'!#REF!</f>
        <v>#REF!</v>
      </c>
      <c r="H41" s="16" t="e">
        <f>'4-πολλυπρ'!#REF!</f>
        <v>#REF!</v>
      </c>
      <c r="I41" s="21"/>
      <c r="J41" s="21" t="e">
        <f>'1-συμβολαια'!#REF!</f>
        <v>#REF!</v>
      </c>
      <c r="K41" s="21"/>
      <c r="L41" s="28" t="e">
        <f>'11-χαρτόσ'!#REF!</f>
        <v>#REF!</v>
      </c>
      <c r="M41" s="28"/>
      <c r="N41" s="28"/>
      <c r="O41" s="22"/>
      <c r="P41" s="18" t="e">
        <f>#REF!-R41</f>
        <v>#REF!</v>
      </c>
      <c r="Q41" s="17"/>
      <c r="R41" s="23" t="e">
        <f>'5-αντίγρ'!#REF!</f>
        <v>#REF!</v>
      </c>
      <c r="S41" s="24"/>
      <c r="T41" s="25"/>
      <c r="U41" s="88"/>
      <c r="V41" s="88"/>
      <c r="W41" s="83"/>
      <c r="X41" s="26"/>
      <c r="Y41" s="26"/>
      <c r="Z41" s="26"/>
      <c r="AA41" s="26"/>
      <c r="AB41" s="26"/>
      <c r="AC41" s="26"/>
    </row>
    <row r="42" spans="1:29" s="19" customFormat="1">
      <c r="A42" s="14" t="e">
        <f>'1-συμβολαια'!#REF!</f>
        <v>#REF!</v>
      </c>
      <c r="B42" s="50"/>
      <c r="C42" s="82" t="e">
        <f>'1-συμβολαια'!#REF!</f>
        <v>#REF!</v>
      </c>
      <c r="D42" s="20"/>
      <c r="E42" s="93" t="e">
        <f>'1-συμβολαια'!#REF!</f>
        <v>#REF!</v>
      </c>
      <c r="F42" s="15"/>
      <c r="G42" s="16" t="e">
        <f>'4-πολλυπρ'!#REF!</f>
        <v>#REF!</v>
      </c>
      <c r="H42" s="16" t="e">
        <f>'4-πολλυπρ'!#REF!</f>
        <v>#REF!</v>
      </c>
      <c r="I42" s="21"/>
      <c r="J42" s="21" t="e">
        <f>'1-συμβολαια'!#REF!</f>
        <v>#REF!</v>
      </c>
      <c r="K42" s="21"/>
      <c r="L42" s="28" t="e">
        <f>'11-χαρτόσ'!#REF!</f>
        <v>#REF!</v>
      </c>
      <c r="M42" s="28"/>
      <c r="N42" s="28"/>
      <c r="O42" s="22"/>
      <c r="P42" s="18" t="e">
        <f>#REF!-R42</f>
        <v>#REF!</v>
      </c>
      <c r="Q42" s="17"/>
      <c r="R42" s="23" t="e">
        <f>'5-αντίγρ'!#REF!</f>
        <v>#REF!</v>
      </c>
      <c r="S42" s="24"/>
      <c r="T42" s="25"/>
      <c r="U42" s="88"/>
      <c r="V42" s="88"/>
      <c r="W42" s="83"/>
      <c r="X42" s="26"/>
      <c r="Y42" s="26"/>
      <c r="Z42" s="26"/>
      <c r="AA42" s="26"/>
      <c r="AB42" s="26"/>
      <c r="AC42" s="26"/>
    </row>
    <row r="43" spans="1:29" s="19" customFormat="1">
      <c r="A43" s="14" t="e">
        <f>'1-συμβολαια'!#REF!</f>
        <v>#REF!</v>
      </c>
      <c r="B43" s="50"/>
      <c r="C43" s="82" t="e">
        <f>'1-συμβολαια'!#REF!</f>
        <v>#REF!</v>
      </c>
      <c r="D43" s="20"/>
      <c r="E43" s="93" t="e">
        <f>'1-συμβολαια'!#REF!</f>
        <v>#REF!</v>
      </c>
      <c r="F43" s="15"/>
      <c r="G43" s="16" t="e">
        <f>'4-πολλυπρ'!#REF!</f>
        <v>#REF!</v>
      </c>
      <c r="H43" s="16" t="e">
        <f>'4-πολλυπρ'!#REF!</f>
        <v>#REF!</v>
      </c>
      <c r="I43" s="21"/>
      <c r="J43" s="21" t="e">
        <f>'1-συμβολαια'!#REF!</f>
        <v>#REF!</v>
      </c>
      <c r="K43" s="21"/>
      <c r="L43" s="28" t="e">
        <f>'11-χαρτόσ'!#REF!</f>
        <v>#REF!</v>
      </c>
      <c r="M43" s="28"/>
      <c r="N43" s="28"/>
      <c r="O43" s="22"/>
      <c r="P43" s="18" t="e">
        <f>#REF!-R43</f>
        <v>#REF!</v>
      </c>
      <c r="Q43" s="17"/>
      <c r="R43" s="23" t="e">
        <f>'5-αντίγρ'!#REF!</f>
        <v>#REF!</v>
      </c>
      <c r="S43" s="24"/>
      <c r="T43" s="25"/>
      <c r="U43" s="88"/>
      <c r="V43" s="88"/>
      <c r="W43" s="83"/>
      <c r="X43" s="26"/>
      <c r="Y43" s="26"/>
      <c r="Z43" s="26"/>
      <c r="AA43" s="26"/>
      <c r="AB43" s="26"/>
      <c r="AC43" s="26"/>
    </row>
    <row r="44" spans="1:29" s="19" customFormat="1">
      <c r="A44" s="14" t="e">
        <f>'1-συμβολαια'!#REF!</f>
        <v>#REF!</v>
      </c>
      <c r="B44" s="50"/>
      <c r="C44" s="82" t="e">
        <f>'1-συμβολαια'!#REF!</f>
        <v>#REF!</v>
      </c>
      <c r="D44" s="20"/>
      <c r="E44" s="93" t="e">
        <f>'1-συμβολαια'!#REF!</f>
        <v>#REF!</v>
      </c>
      <c r="F44" s="15"/>
      <c r="G44" s="16" t="e">
        <f>'4-πολλυπρ'!#REF!</f>
        <v>#REF!</v>
      </c>
      <c r="H44" s="16" t="e">
        <f>'4-πολλυπρ'!#REF!</f>
        <v>#REF!</v>
      </c>
      <c r="I44" s="21"/>
      <c r="J44" s="21" t="e">
        <f>'1-συμβολαια'!#REF!</f>
        <v>#REF!</v>
      </c>
      <c r="K44" s="21"/>
      <c r="L44" s="28" t="e">
        <f>'11-χαρτόσ'!#REF!</f>
        <v>#REF!</v>
      </c>
      <c r="M44" s="28"/>
      <c r="N44" s="28"/>
      <c r="O44" s="22"/>
      <c r="P44" s="18" t="e">
        <f>#REF!-R44</f>
        <v>#REF!</v>
      </c>
      <c r="Q44" s="17"/>
      <c r="R44" s="23" t="e">
        <f>'5-αντίγρ'!#REF!</f>
        <v>#REF!</v>
      </c>
      <c r="S44" s="24"/>
      <c r="T44" s="25"/>
      <c r="U44" s="88"/>
      <c r="V44" s="88"/>
      <c r="W44" s="83"/>
      <c r="X44" s="26"/>
      <c r="Y44" s="26"/>
      <c r="Z44" s="26"/>
      <c r="AA44" s="26"/>
      <c r="AB44" s="26"/>
      <c r="AC44" s="26"/>
    </row>
    <row r="45" spans="1:29" s="19" customFormat="1">
      <c r="A45" s="14" t="e">
        <f>'1-συμβολαια'!#REF!</f>
        <v>#REF!</v>
      </c>
      <c r="B45" s="50"/>
      <c r="C45" s="82" t="e">
        <f>'1-συμβολαια'!#REF!</f>
        <v>#REF!</v>
      </c>
      <c r="D45" s="20"/>
      <c r="E45" s="93" t="e">
        <f>'1-συμβολαια'!#REF!</f>
        <v>#REF!</v>
      </c>
      <c r="F45" s="15"/>
      <c r="G45" s="16" t="e">
        <f>'4-πολλυπρ'!#REF!</f>
        <v>#REF!</v>
      </c>
      <c r="H45" s="16" t="e">
        <f>'4-πολλυπρ'!#REF!</f>
        <v>#REF!</v>
      </c>
      <c r="I45" s="21"/>
      <c r="J45" s="21" t="e">
        <f>'1-συμβολαια'!#REF!</f>
        <v>#REF!</v>
      </c>
      <c r="K45" s="21"/>
      <c r="L45" s="28" t="e">
        <f>'11-χαρτόσ'!#REF!</f>
        <v>#REF!</v>
      </c>
      <c r="M45" s="28"/>
      <c r="N45" s="28"/>
      <c r="O45" s="22"/>
      <c r="P45" s="18" t="e">
        <f>#REF!-R45</f>
        <v>#REF!</v>
      </c>
      <c r="Q45" s="17"/>
      <c r="R45" s="23" t="e">
        <f>'5-αντίγρ'!#REF!</f>
        <v>#REF!</v>
      </c>
      <c r="S45" s="24"/>
      <c r="T45" s="25"/>
      <c r="U45" s="88"/>
      <c r="V45" s="88"/>
      <c r="W45" s="83"/>
      <c r="X45" s="26"/>
      <c r="Y45" s="26"/>
      <c r="Z45" s="26"/>
      <c r="AA45" s="26"/>
      <c r="AB45" s="26"/>
      <c r="AC45" s="26"/>
    </row>
    <row r="46" spans="1:29" s="19" customFormat="1">
      <c r="A46" s="14" t="e">
        <f>'1-συμβολαια'!#REF!</f>
        <v>#REF!</v>
      </c>
      <c r="B46" s="50"/>
      <c r="C46" s="82" t="e">
        <f>'1-συμβολαια'!#REF!</f>
        <v>#REF!</v>
      </c>
      <c r="D46" s="20"/>
      <c r="E46" s="93" t="e">
        <f>'1-συμβολαια'!#REF!</f>
        <v>#REF!</v>
      </c>
      <c r="F46" s="15"/>
      <c r="G46" s="16" t="e">
        <f>'4-πολλυπρ'!#REF!</f>
        <v>#REF!</v>
      </c>
      <c r="H46" s="16" t="e">
        <f>'4-πολλυπρ'!#REF!</f>
        <v>#REF!</v>
      </c>
      <c r="I46" s="21"/>
      <c r="J46" s="21" t="e">
        <f>'1-συμβολαια'!#REF!</f>
        <v>#REF!</v>
      </c>
      <c r="K46" s="21"/>
      <c r="L46" s="28" t="e">
        <f>'11-χαρτόσ'!#REF!</f>
        <v>#REF!</v>
      </c>
      <c r="M46" s="28"/>
      <c r="N46" s="28"/>
      <c r="O46" s="22"/>
      <c r="P46" s="18" t="e">
        <f>#REF!-R46</f>
        <v>#REF!</v>
      </c>
      <c r="Q46" s="17"/>
      <c r="R46" s="23" t="e">
        <f>'5-αντίγρ'!#REF!</f>
        <v>#REF!</v>
      </c>
      <c r="S46" s="24"/>
      <c r="T46" s="25"/>
      <c r="U46" s="88"/>
      <c r="V46" s="88"/>
      <c r="W46" s="83"/>
      <c r="X46" s="26"/>
      <c r="Y46" s="26"/>
      <c r="Z46" s="26"/>
      <c r="AA46" s="26"/>
      <c r="AB46" s="26"/>
      <c r="AC46" s="26"/>
    </row>
    <row r="47" spans="1:29" s="19" customFormat="1">
      <c r="A47" s="14" t="e">
        <f>'1-συμβολαια'!#REF!</f>
        <v>#REF!</v>
      </c>
      <c r="B47" s="50"/>
      <c r="C47" s="82" t="e">
        <f>'1-συμβολαια'!#REF!</f>
        <v>#REF!</v>
      </c>
      <c r="D47" s="20"/>
      <c r="E47" s="93" t="e">
        <f>'1-συμβολαια'!#REF!</f>
        <v>#REF!</v>
      </c>
      <c r="F47" s="15"/>
      <c r="G47" s="16" t="e">
        <f>'4-πολλυπρ'!#REF!</f>
        <v>#REF!</v>
      </c>
      <c r="H47" s="16" t="e">
        <f>'4-πολλυπρ'!#REF!</f>
        <v>#REF!</v>
      </c>
      <c r="I47" s="21"/>
      <c r="J47" s="21" t="e">
        <f>'1-συμβολαια'!#REF!</f>
        <v>#REF!</v>
      </c>
      <c r="K47" s="21"/>
      <c r="L47" s="28" t="e">
        <f>'11-χαρτόσ'!#REF!</f>
        <v>#REF!</v>
      </c>
      <c r="M47" s="28"/>
      <c r="N47" s="28"/>
      <c r="O47" s="22"/>
      <c r="P47" s="18" t="e">
        <f>#REF!-R47</f>
        <v>#REF!</v>
      </c>
      <c r="Q47" s="17"/>
      <c r="R47" s="23" t="e">
        <f>'5-αντίγρ'!#REF!</f>
        <v>#REF!</v>
      </c>
      <c r="S47" s="24"/>
      <c r="T47" s="25"/>
      <c r="U47" s="88"/>
      <c r="V47" s="88"/>
      <c r="W47" s="83"/>
      <c r="X47" s="26"/>
      <c r="Y47" s="26"/>
      <c r="Z47" s="26"/>
      <c r="AA47" s="26"/>
      <c r="AB47" s="26"/>
      <c r="AC47" s="26"/>
    </row>
    <row r="48" spans="1:29" s="19" customFormat="1">
      <c r="A48" s="14" t="e">
        <f>'1-συμβολαια'!#REF!</f>
        <v>#REF!</v>
      </c>
      <c r="B48" s="50"/>
      <c r="C48" s="82" t="e">
        <f>'1-συμβολαια'!#REF!</f>
        <v>#REF!</v>
      </c>
      <c r="D48" s="20"/>
      <c r="E48" s="93" t="e">
        <f>'1-συμβολαια'!#REF!</f>
        <v>#REF!</v>
      </c>
      <c r="F48" s="15"/>
      <c r="G48" s="16" t="e">
        <f>'4-πολλυπρ'!#REF!</f>
        <v>#REF!</v>
      </c>
      <c r="H48" s="16" t="e">
        <f>'4-πολλυπρ'!#REF!</f>
        <v>#REF!</v>
      </c>
      <c r="I48" s="21"/>
      <c r="J48" s="21" t="e">
        <f>'1-συμβολαια'!#REF!</f>
        <v>#REF!</v>
      </c>
      <c r="K48" s="21"/>
      <c r="L48" s="28" t="e">
        <f>'11-χαρτόσ'!#REF!</f>
        <v>#REF!</v>
      </c>
      <c r="M48" s="28"/>
      <c r="N48" s="28"/>
      <c r="O48" s="22"/>
      <c r="P48" s="18" t="e">
        <f>#REF!-R48</f>
        <v>#REF!</v>
      </c>
      <c r="Q48" s="17"/>
      <c r="R48" s="23" t="e">
        <f>'5-αντίγρ'!#REF!</f>
        <v>#REF!</v>
      </c>
      <c r="S48" s="24"/>
      <c r="T48" s="25"/>
      <c r="U48" s="88"/>
      <c r="V48" s="88"/>
      <c r="W48" s="83"/>
      <c r="X48" s="26"/>
      <c r="Y48" s="26"/>
      <c r="Z48" s="26"/>
      <c r="AA48" s="26"/>
      <c r="AB48" s="26"/>
      <c r="AC48" s="26"/>
    </row>
    <row r="49" spans="1:29" s="19" customFormat="1">
      <c r="A49" s="14" t="e">
        <f>'1-συμβολαια'!#REF!</f>
        <v>#REF!</v>
      </c>
      <c r="B49" s="50"/>
      <c r="C49" s="82" t="e">
        <f>'1-συμβολαια'!#REF!</f>
        <v>#REF!</v>
      </c>
      <c r="D49" s="20"/>
      <c r="E49" s="93" t="e">
        <f>'1-συμβολαια'!#REF!</f>
        <v>#REF!</v>
      </c>
      <c r="F49" s="15"/>
      <c r="G49" s="16" t="e">
        <f>'4-πολλυπρ'!#REF!</f>
        <v>#REF!</v>
      </c>
      <c r="H49" s="16" t="e">
        <f>'4-πολλυπρ'!#REF!</f>
        <v>#REF!</v>
      </c>
      <c r="I49" s="21"/>
      <c r="J49" s="21" t="e">
        <f>'1-συμβολαια'!#REF!</f>
        <v>#REF!</v>
      </c>
      <c r="K49" s="21"/>
      <c r="L49" s="28" t="e">
        <f>'11-χαρτόσ'!#REF!</f>
        <v>#REF!</v>
      </c>
      <c r="M49" s="28"/>
      <c r="N49" s="28"/>
      <c r="O49" s="22"/>
      <c r="P49" s="18" t="e">
        <f>#REF!-R49</f>
        <v>#REF!</v>
      </c>
      <c r="Q49" s="17"/>
      <c r="R49" s="23" t="e">
        <f>'5-αντίγρ'!#REF!</f>
        <v>#REF!</v>
      </c>
      <c r="S49" s="24"/>
      <c r="T49" s="25"/>
      <c r="U49" s="88"/>
      <c r="V49" s="88"/>
      <c r="W49" s="83"/>
      <c r="X49" s="26"/>
      <c r="Y49" s="26"/>
      <c r="Z49" s="26"/>
      <c r="AA49" s="26"/>
      <c r="AB49" s="26"/>
      <c r="AC49" s="26"/>
    </row>
    <row r="50" spans="1:29" s="19" customFormat="1">
      <c r="A50" s="14" t="e">
        <f>'1-συμβολαια'!#REF!</f>
        <v>#REF!</v>
      </c>
      <c r="B50" s="50"/>
      <c r="C50" s="82" t="e">
        <f>'1-συμβολαια'!#REF!</f>
        <v>#REF!</v>
      </c>
      <c r="D50" s="20"/>
      <c r="E50" s="93" t="e">
        <f>'1-συμβολαια'!#REF!</f>
        <v>#REF!</v>
      </c>
      <c r="F50" s="15"/>
      <c r="G50" s="16" t="e">
        <f>'4-πολλυπρ'!#REF!</f>
        <v>#REF!</v>
      </c>
      <c r="H50" s="16" t="e">
        <f>'4-πολλυπρ'!#REF!</f>
        <v>#REF!</v>
      </c>
      <c r="I50" s="21"/>
      <c r="J50" s="21" t="e">
        <f>'1-συμβολαια'!#REF!</f>
        <v>#REF!</v>
      </c>
      <c r="K50" s="21"/>
      <c r="L50" s="28" t="e">
        <f>'11-χαρτόσ'!#REF!</f>
        <v>#REF!</v>
      </c>
      <c r="M50" s="28"/>
      <c r="N50" s="28"/>
      <c r="O50" s="22"/>
      <c r="P50" s="18" t="e">
        <f>#REF!-R50</f>
        <v>#REF!</v>
      </c>
      <c r="Q50" s="17"/>
      <c r="R50" s="23" t="e">
        <f>'5-αντίγρ'!#REF!</f>
        <v>#REF!</v>
      </c>
      <c r="S50" s="24"/>
      <c r="T50" s="25"/>
      <c r="U50" s="88"/>
      <c r="V50" s="88"/>
      <c r="W50" s="83"/>
      <c r="X50" s="26"/>
      <c r="Y50" s="26"/>
      <c r="Z50" s="26"/>
      <c r="AA50" s="26"/>
      <c r="AB50" s="26"/>
      <c r="AC50" s="26"/>
    </row>
    <row r="51" spans="1:29" s="19" customFormat="1">
      <c r="A51" s="14" t="e">
        <f>'1-συμβολαια'!#REF!</f>
        <v>#REF!</v>
      </c>
      <c r="B51" s="50"/>
      <c r="C51" s="82" t="e">
        <f>'1-συμβολαια'!#REF!</f>
        <v>#REF!</v>
      </c>
      <c r="D51" s="20"/>
      <c r="E51" s="93" t="e">
        <f>'1-συμβολαια'!#REF!</f>
        <v>#REF!</v>
      </c>
      <c r="F51" s="15"/>
      <c r="G51" s="16" t="e">
        <f>'4-πολλυπρ'!#REF!</f>
        <v>#REF!</v>
      </c>
      <c r="H51" s="16" t="e">
        <f>'4-πολλυπρ'!#REF!</f>
        <v>#REF!</v>
      </c>
      <c r="I51" s="21"/>
      <c r="J51" s="21" t="e">
        <f>'1-συμβολαια'!#REF!</f>
        <v>#REF!</v>
      </c>
      <c r="K51" s="21"/>
      <c r="L51" s="28" t="e">
        <f>'11-χαρτόσ'!#REF!</f>
        <v>#REF!</v>
      </c>
      <c r="M51" s="28"/>
      <c r="N51" s="28"/>
      <c r="O51" s="22"/>
      <c r="P51" s="18" t="e">
        <f>#REF!-R51</f>
        <v>#REF!</v>
      </c>
      <c r="Q51" s="17"/>
      <c r="R51" s="23" t="e">
        <f>'5-αντίγρ'!#REF!</f>
        <v>#REF!</v>
      </c>
      <c r="S51" s="24"/>
      <c r="T51" s="25"/>
      <c r="U51" s="88"/>
      <c r="V51" s="88"/>
      <c r="W51" s="83"/>
      <c r="X51" s="26"/>
      <c r="Y51" s="26"/>
      <c r="Z51" s="26"/>
      <c r="AA51" s="26"/>
      <c r="AB51" s="26"/>
      <c r="AC51" s="26"/>
    </row>
    <row r="52" spans="1:29" s="19" customFormat="1">
      <c r="A52" s="14" t="e">
        <f>'1-συμβολαια'!#REF!</f>
        <v>#REF!</v>
      </c>
      <c r="B52" s="50"/>
      <c r="C52" s="82" t="e">
        <f>'1-συμβολαια'!#REF!</f>
        <v>#REF!</v>
      </c>
      <c r="D52" s="20"/>
      <c r="E52" s="93" t="e">
        <f>'1-συμβολαια'!#REF!</f>
        <v>#REF!</v>
      </c>
      <c r="F52" s="15"/>
      <c r="G52" s="16" t="e">
        <f>'4-πολλυπρ'!#REF!</f>
        <v>#REF!</v>
      </c>
      <c r="H52" s="16" t="e">
        <f>'4-πολλυπρ'!#REF!</f>
        <v>#REF!</v>
      </c>
      <c r="I52" s="21"/>
      <c r="J52" s="21" t="e">
        <f>'1-συμβολαια'!#REF!</f>
        <v>#REF!</v>
      </c>
      <c r="K52" s="21"/>
      <c r="L52" s="28" t="e">
        <f>'11-χαρτόσ'!#REF!</f>
        <v>#REF!</v>
      </c>
      <c r="M52" s="28"/>
      <c r="N52" s="28"/>
      <c r="O52" s="22"/>
      <c r="P52" s="18" t="e">
        <f>#REF!-R52</f>
        <v>#REF!</v>
      </c>
      <c r="Q52" s="17"/>
      <c r="R52" s="23" t="e">
        <f>'5-αντίγρ'!#REF!</f>
        <v>#REF!</v>
      </c>
      <c r="S52" s="24"/>
      <c r="T52" s="25"/>
      <c r="U52" s="88"/>
      <c r="V52" s="88"/>
      <c r="W52" s="83"/>
      <c r="X52" s="26"/>
      <c r="Y52" s="26"/>
      <c r="Z52" s="26"/>
      <c r="AA52" s="26"/>
      <c r="AB52" s="26"/>
      <c r="AC52" s="26"/>
    </row>
    <row r="53" spans="1:29" s="19" customFormat="1">
      <c r="A53" s="14" t="e">
        <f>'1-συμβολαια'!#REF!</f>
        <v>#REF!</v>
      </c>
      <c r="B53" s="50"/>
      <c r="C53" s="82" t="e">
        <f>'1-συμβολαια'!#REF!</f>
        <v>#REF!</v>
      </c>
      <c r="D53" s="20"/>
      <c r="E53" s="93" t="e">
        <f>'1-συμβολαια'!#REF!</f>
        <v>#REF!</v>
      </c>
      <c r="F53" s="15"/>
      <c r="G53" s="16" t="e">
        <f>'4-πολλυπρ'!#REF!</f>
        <v>#REF!</v>
      </c>
      <c r="H53" s="16" t="e">
        <f>'4-πολλυπρ'!#REF!</f>
        <v>#REF!</v>
      </c>
      <c r="I53" s="21"/>
      <c r="J53" s="21" t="e">
        <f>'1-συμβολαια'!#REF!</f>
        <v>#REF!</v>
      </c>
      <c r="K53" s="21"/>
      <c r="L53" s="28" t="e">
        <f>'11-χαρτόσ'!#REF!</f>
        <v>#REF!</v>
      </c>
      <c r="M53" s="28"/>
      <c r="N53" s="28"/>
      <c r="O53" s="22"/>
      <c r="P53" s="18" t="e">
        <f>#REF!-R53</f>
        <v>#REF!</v>
      </c>
      <c r="Q53" s="17"/>
      <c r="R53" s="23" t="e">
        <f>'5-αντίγρ'!#REF!</f>
        <v>#REF!</v>
      </c>
      <c r="S53" s="24"/>
      <c r="T53" s="25"/>
      <c r="U53" s="88"/>
      <c r="V53" s="88"/>
      <c r="W53" s="83"/>
      <c r="X53" s="26"/>
      <c r="Y53" s="26"/>
      <c r="Z53" s="26"/>
      <c r="AA53" s="26"/>
      <c r="AB53" s="26"/>
      <c r="AC53" s="26"/>
    </row>
    <row r="54" spans="1:29" s="19" customFormat="1">
      <c r="A54" s="14" t="e">
        <f>'1-συμβολαια'!#REF!</f>
        <v>#REF!</v>
      </c>
      <c r="B54" s="50"/>
      <c r="C54" s="82" t="e">
        <f>'1-συμβολαια'!#REF!</f>
        <v>#REF!</v>
      </c>
      <c r="D54" s="20"/>
      <c r="E54" s="93" t="e">
        <f>'1-συμβολαια'!#REF!</f>
        <v>#REF!</v>
      </c>
      <c r="F54" s="15"/>
      <c r="G54" s="16" t="e">
        <f>'4-πολλυπρ'!#REF!</f>
        <v>#REF!</v>
      </c>
      <c r="H54" s="16" t="e">
        <f>'4-πολλυπρ'!#REF!</f>
        <v>#REF!</v>
      </c>
      <c r="I54" s="21"/>
      <c r="J54" s="21" t="e">
        <f>'1-συμβολαια'!#REF!</f>
        <v>#REF!</v>
      </c>
      <c r="K54" s="21"/>
      <c r="L54" s="28" t="e">
        <f>'11-χαρτόσ'!#REF!</f>
        <v>#REF!</v>
      </c>
      <c r="M54" s="28"/>
      <c r="N54" s="28"/>
      <c r="O54" s="22"/>
      <c r="P54" s="18" t="e">
        <f>#REF!-R54</f>
        <v>#REF!</v>
      </c>
      <c r="Q54" s="17"/>
      <c r="R54" s="23" t="e">
        <f>'5-αντίγρ'!#REF!</f>
        <v>#REF!</v>
      </c>
      <c r="S54" s="24"/>
      <c r="T54" s="25"/>
      <c r="U54" s="88"/>
      <c r="V54" s="88"/>
      <c r="W54" s="83"/>
      <c r="X54" s="26"/>
      <c r="Y54" s="26"/>
      <c r="Z54" s="26"/>
      <c r="AA54" s="26"/>
      <c r="AB54" s="26"/>
      <c r="AC54" s="26"/>
    </row>
    <row r="55" spans="1:29" s="19" customFormat="1">
      <c r="A55" s="14" t="e">
        <f>'1-συμβολαια'!#REF!</f>
        <v>#REF!</v>
      </c>
      <c r="B55" s="50"/>
      <c r="C55" s="82" t="e">
        <f>'1-συμβολαια'!#REF!</f>
        <v>#REF!</v>
      </c>
      <c r="D55" s="20"/>
      <c r="E55" s="93" t="e">
        <f>'1-συμβολαια'!#REF!</f>
        <v>#REF!</v>
      </c>
      <c r="F55" s="15"/>
      <c r="G55" s="16" t="e">
        <f>'4-πολλυπρ'!#REF!</f>
        <v>#REF!</v>
      </c>
      <c r="H55" s="16" t="e">
        <f>'4-πολλυπρ'!#REF!</f>
        <v>#REF!</v>
      </c>
      <c r="I55" s="21"/>
      <c r="J55" s="21" t="e">
        <f>'1-συμβολαια'!#REF!</f>
        <v>#REF!</v>
      </c>
      <c r="K55" s="21"/>
      <c r="L55" s="28" t="e">
        <f>'11-χαρτόσ'!#REF!</f>
        <v>#REF!</v>
      </c>
      <c r="M55" s="28"/>
      <c r="N55" s="28"/>
      <c r="O55" s="22"/>
      <c r="P55" s="18" t="e">
        <f>#REF!-R55</f>
        <v>#REF!</v>
      </c>
      <c r="Q55" s="17"/>
      <c r="R55" s="23" t="e">
        <f>'5-αντίγρ'!#REF!</f>
        <v>#REF!</v>
      </c>
      <c r="S55" s="24"/>
      <c r="T55" s="25"/>
      <c r="U55" s="88"/>
      <c r="V55" s="88"/>
      <c r="W55" s="83"/>
      <c r="X55" s="26"/>
      <c r="Y55" s="26"/>
      <c r="Z55" s="26"/>
      <c r="AA55" s="26"/>
      <c r="AB55" s="26"/>
      <c r="AC55" s="26"/>
    </row>
    <row r="56" spans="1:29" s="19" customFormat="1">
      <c r="A56" s="14" t="e">
        <f>'1-συμβολαια'!#REF!</f>
        <v>#REF!</v>
      </c>
      <c r="B56" s="50"/>
      <c r="C56" s="82" t="e">
        <f>'1-συμβολαια'!#REF!</f>
        <v>#REF!</v>
      </c>
      <c r="D56" s="20"/>
      <c r="E56" s="93" t="e">
        <f>'1-συμβολαια'!#REF!</f>
        <v>#REF!</v>
      </c>
      <c r="F56" s="15"/>
      <c r="G56" s="16" t="e">
        <f>'4-πολλυπρ'!#REF!</f>
        <v>#REF!</v>
      </c>
      <c r="H56" s="16" t="e">
        <f>'4-πολλυπρ'!#REF!</f>
        <v>#REF!</v>
      </c>
      <c r="I56" s="21"/>
      <c r="J56" s="21" t="e">
        <f>'1-συμβολαια'!#REF!</f>
        <v>#REF!</v>
      </c>
      <c r="K56" s="21"/>
      <c r="L56" s="28" t="e">
        <f>'11-χαρτόσ'!#REF!</f>
        <v>#REF!</v>
      </c>
      <c r="M56" s="28"/>
      <c r="N56" s="28"/>
      <c r="O56" s="22"/>
      <c r="P56" s="18" t="e">
        <f>#REF!-R56</f>
        <v>#REF!</v>
      </c>
      <c r="Q56" s="17"/>
      <c r="R56" s="23" t="e">
        <f>'5-αντίγρ'!#REF!</f>
        <v>#REF!</v>
      </c>
      <c r="S56" s="24"/>
      <c r="T56" s="25"/>
      <c r="U56" s="88"/>
      <c r="V56" s="88"/>
      <c r="W56" s="83"/>
      <c r="X56" s="26"/>
      <c r="Y56" s="26"/>
      <c r="Z56" s="26"/>
      <c r="AA56" s="26"/>
      <c r="AB56" s="26"/>
      <c r="AC56" s="26"/>
    </row>
    <row r="57" spans="1:29" s="19" customFormat="1">
      <c r="A57" s="14" t="e">
        <f>'1-συμβολαια'!#REF!</f>
        <v>#REF!</v>
      </c>
      <c r="B57" s="50"/>
      <c r="C57" s="82" t="e">
        <f>'1-συμβολαια'!#REF!</f>
        <v>#REF!</v>
      </c>
      <c r="D57" s="20"/>
      <c r="E57" s="93" t="e">
        <f>'1-συμβολαια'!#REF!</f>
        <v>#REF!</v>
      </c>
      <c r="F57" s="15"/>
      <c r="G57" s="16" t="e">
        <f>'4-πολλυπρ'!#REF!</f>
        <v>#REF!</v>
      </c>
      <c r="H57" s="16" t="e">
        <f>'4-πολλυπρ'!#REF!</f>
        <v>#REF!</v>
      </c>
      <c r="I57" s="21"/>
      <c r="J57" s="21" t="e">
        <f>'1-συμβολαια'!#REF!</f>
        <v>#REF!</v>
      </c>
      <c r="K57" s="21"/>
      <c r="L57" s="28" t="e">
        <f>'11-χαρτόσ'!#REF!</f>
        <v>#REF!</v>
      </c>
      <c r="M57" s="28"/>
      <c r="N57" s="28"/>
      <c r="O57" s="22"/>
      <c r="P57" s="18" t="e">
        <f>#REF!-R57</f>
        <v>#REF!</v>
      </c>
      <c r="Q57" s="17"/>
      <c r="R57" s="23" t="e">
        <f>'5-αντίγρ'!#REF!</f>
        <v>#REF!</v>
      </c>
      <c r="S57" s="24"/>
      <c r="T57" s="25"/>
      <c r="U57" s="88"/>
      <c r="V57" s="88"/>
      <c r="W57" s="83"/>
      <c r="X57" s="26"/>
      <c r="Y57" s="26"/>
      <c r="Z57" s="26"/>
      <c r="AA57" s="26"/>
      <c r="AB57" s="26"/>
      <c r="AC57" s="26"/>
    </row>
    <row r="58" spans="1:29" s="19" customFormat="1">
      <c r="A58" s="14" t="e">
        <f>'1-συμβολαια'!#REF!</f>
        <v>#REF!</v>
      </c>
      <c r="B58" s="50"/>
      <c r="C58" s="82" t="e">
        <f>'1-συμβολαια'!#REF!</f>
        <v>#REF!</v>
      </c>
      <c r="D58" s="20"/>
      <c r="E58" s="93" t="e">
        <f>'1-συμβολαια'!#REF!</f>
        <v>#REF!</v>
      </c>
      <c r="F58" s="15"/>
      <c r="G58" s="16" t="e">
        <f>'4-πολλυπρ'!#REF!</f>
        <v>#REF!</v>
      </c>
      <c r="H58" s="16" t="e">
        <f>'4-πολλυπρ'!#REF!</f>
        <v>#REF!</v>
      </c>
      <c r="I58" s="21"/>
      <c r="J58" s="21" t="e">
        <f>'1-συμβολαια'!#REF!</f>
        <v>#REF!</v>
      </c>
      <c r="K58" s="21"/>
      <c r="L58" s="28" t="e">
        <f>'11-χαρτόσ'!#REF!</f>
        <v>#REF!</v>
      </c>
      <c r="M58" s="28"/>
      <c r="N58" s="28"/>
      <c r="O58" s="22"/>
      <c r="P58" s="18" t="e">
        <f>#REF!-R58</f>
        <v>#REF!</v>
      </c>
      <c r="Q58" s="17"/>
      <c r="R58" s="23" t="e">
        <f>'5-αντίγρ'!#REF!</f>
        <v>#REF!</v>
      </c>
      <c r="S58" s="24"/>
      <c r="T58" s="25"/>
      <c r="U58" s="88"/>
      <c r="V58" s="88"/>
      <c r="W58" s="83"/>
      <c r="X58" s="26"/>
      <c r="Y58" s="26"/>
      <c r="Z58" s="26"/>
      <c r="AA58" s="26"/>
      <c r="AB58" s="26"/>
      <c r="AC58" s="26"/>
    </row>
    <row r="59" spans="1:29" s="19" customFormat="1">
      <c r="A59" s="14" t="e">
        <f>'1-συμβολαια'!#REF!</f>
        <v>#REF!</v>
      </c>
      <c r="B59" s="50"/>
      <c r="C59" s="82" t="e">
        <f>'1-συμβολαια'!#REF!</f>
        <v>#REF!</v>
      </c>
      <c r="D59" s="20"/>
      <c r="E59" s="93" t="e">
        <f>'1-συμβολαια'!#REF!</f>
        <v>#REF!</v>
      </c>
      <c r="F59" s="15"/>
      <c r="G59" s="16" t="e">
        <f>'4-πολλυπρ'!#REF!</f>
        <v>#REF!</v>
      </c>
      <c r="H59" s="16" t="e">
        <f>'4-πολλυπρ'!#REF!</f>
        <v>#REF!</v>
      </c>
      <c r="I59" s="21"/>
      <c r="J59" s="21" t="e">
        <f>'1-συμβολαια'!#REF!</f>
        <v>#REF!</v>
      </c>
      <c r="K59" s="21"/>
      <c r="L59" s="28" t="e">
        <f>'11-χαρτόσ'!#REF!</f>
        <v>#REF!</v>
      </c>
      <c r="M59" s="28"/>
      <c r="N59" s="28"/>
      <c r="O59" s="22"/>
      <c r="P59" s="18" t="e">
        <f>#REF!-R59</f>
        <v>#REF!</v>
      </c>
      <c r="Q59" s="17"/>
      <c r="R59" s="23" t="e">
        <f>'5-αντίγρ'!#REF!</f>
        <v>#REF!</v>
      </c>
      <c r="S59" s="24"/>
      <c r="T59" s="25"/>
      <c r="U59" s="88"/>
      <c r="V59" s="88"/>
      <c r="W59" s="83"/>
      <c r="X59" s="26"/>
      <c r="Y59" s="26"/>
      <c r="Z59" s="26"/>
      <c r="AA59" s="26"/>
      <c r="AB59" s="26"/>
      <c r="AC59" s="26"/>
    </row>
    <row r="60" spans="1:29" s="19" customFormat="1">
      <c r="A60" s="14" t="e">
        <f>'1-συμβολαια'!#REF!</f>
        <v>#REF!</v>
      </c>
      <c r="B60" s="50"/>
      <c r="C60" s="82" t="e">
        <f>'1-συμβολαια'!#REF!</f>
        <v>#REF!</v>
      </c>
      <c r="D60" s="20"/>
      <c r="E60" s="93" t="e">
        <f>'1-συμβολαια'!#REF!</f>
        <v>#REF!</v>
      </c>
      <c r="F60" s="15"/>
      <c r="G60" s="16" t="e">
        <f>'4-πολλυπρ'!#REF!</f>
        <v>#REF!</v>
      </c>
      <c r="H60" s="16" t="e">
        <f>'4-πολλυπρ'!#REF!</f>
        <v>#REF!</v>
      </c>
      <c r="I60" s="21"/>
      <c r="J60" s="21" t="e">
        <f>'1-συμβολαια'!#REF!</f>
        <v>#REF!</v>
      </c>
      <c r="K60" s="21"/>
      <c r="L60" s="28" t="e">
        <f>'11-χαρτόσ'!#REF!</f>
        <v>#REF!</v>
      </c>
      <c r="M60" s="28"/>
      <c r="N60" s="28"/>
      <c r="O60" s="22"/>
      <c r="P60" s="18" t="e">
        <f>#REF!-R60</f>
        <v>#REF!</v>
      </c>
      <c r="Q60" s="17"/>
      <c r="R60" s="23" t="e">
        <f>'5-αντίγρ'!#REF!</f>
        <v>#REF!</v>
      </c>
      <c r="S60" s="24"/>
      <c r="T60" s="25"/>
      <c r="U60" s="88"/>
      <c r="V60" s="88"/>
      <c r="W60" s="83"/>
      <c r="X60" s="26"/>
      <c r="Y60" s="26"/>
      <c r="Z60" s="26"/>
      <c r="AA60" s="26"/>
      <c r="AB60" s="26"/>
      <c r="AC60" s="26"/>
    </row>
    <row r="61" spans="1:29" s="19" customFormat="1">
      <c r="A61" s="14" t="e">
        <f>'1-συμβολαια'!#REF!</f>
        <v>#REF!</v>
      </c>
      <c r="B61" s="50"/>
      <c r="C61" s="82" t="e">
        <f>'1-συμβολαια'!#REF!</f>
        <v>#REF!</v>
      </c>
      <c r="D61" s="20"/>
      <c r="E61" s="93" t="e">
        <f>'1-συμβολαια'!#REF!</f>
        <v>#REF!</v>
      </c>
      <c r="F61" s="15"/>
      <c r="G61" s="16" t="e">
        <f>'4-πολλυπρ'!#REF!</f>
        <v>#REF!</v>
      </c>
      <c r="H61" s="16" t="e">
        <f>'4-πολλυπρ'!#REF!</f>
        <v>#REF!</v>
      </c>
      <c r="I61" s="21"/>
      <c r="J61" s="21" t="e">
        <f>'1-συμβολαια'!#REF!</f>
        <v>#REF!</v>
      </c>
      <c r="K61" s="21"/>
      <c r="L61" s="28" t="e">
        <f>'11-χαρτόσ'!#REF!</f>
        <v>#REF!</v>
      </c>
      <c r="M61" s="28"/>
      <c r="N61" s="28"/>
      <c r="O61" s="22"/>
      <c r="P61" s="18" t="e">
        <f>#REF!-R61</f>
        <v>#REF!</v>
      </c>
      <c r="Q61" s="17"/>
      <c r="R61" s="23" t="e">
        <f>'5-αντίγρ'!#REF!</f>
        <v>#REF!</v>
      </c>
      <c r="S61" s="24"/>
      <c r="T61" s="25"/>
      <c r="U61" s="88"/>
      <c r="V61" s="88"/>
      <c r="W61" s="83"/>
      <c r="X61" s="26"/>
      <c r="Y61" s="26"/>
      <c r="Z61" s="26"/>
      <c r="AA61" s="26"/>
      <c r="AB61" s="26"/>
      <c r="AC61" s="26"/>
    </row>
    <row r="62" spans="1:29" s="19" customFormat="1">
      <c r="A62" s="14" t="e">
        <f>'1-συμβολαια'!#REF!</f>
        <v>#REF!</v>
      </c>
      <c r="B62" s="50"/>
      <c r="C62" s="82" t="e">
        <f>'1-συμβολαια'!#REF!</f>
        <v>#REF!</v>
      </c>
      <c r="D62" s="20"/>
      <c r="E62" s="93" t="e">
        <f>'1-συμβολαια'!#REF!</f>
        <v>#REF!</v>
      </c>
      <c r="F62" s="15"/>
      <c r="G62" s="16" t="e">
        <f>'4-πολλυπρ'!#REF!</f>
        <v>#REF!</v>
      </c>
      <c r="H62" s="16" t="e">
        <f>'4-πολλυπρ'!#REF!</f>
        <v>#REF!</v>
      </c>
      <c r="I62" s="21"/>
      <c r="J62" s="21" t="e">
        <f>'1-συμβολαια'!#REF!</f>
        <v>#REF!</v>
      </c>
      <c r="K62" s="21"/>
      <c r="L62" s="28" t="e">
        <f>'11-χαρτόσ'!#REF!</f>
        <v>#REF!</v>
      </c>
      <c r="M62" s="28"/>
      <c r="N62" s="28"/>
      <c r="O62" s="22"/>
      <c r="P62" s="18" t="e">
        <f>#REF!-R62</f>
        <v>#REF!</v>
      </c>
      <c r="Q62" s="17"/>
      <c r="R62" s="23" t="e">
        <f>'5-αντίγρ'!#REF!</f>
        <v>#REF!</v>
      </c>
      <c r="S62" s="24"/>
      <c r="T62" s="25"/>
      <c r="U62" s="88"/>
      <c r="V62" s="88"/>
      <c r="W62" s="83"/>
      <c r="X62" s="26"/>
      <c r="Y62" s="26"/>
      <c r="Z62" s="26"/>
      <c r="AA62" s="26"/>
      <c r="AB62" s="26"/>
      <c r="AC62" s="26"/>
    </row>
    <row r="63" spans="1:29" s="19" customFormat="1">
      <c r="A63" s="14" t="e">
        <f>'1-συμβολαια'!#REF!</f>
        <v>#REF!</v>
      </c>
      <c r="B63" s="50"/>
      <c r="C63" s="82" t="e">
        <f>'1-συμβολαια'!#REF!</f>
        <v>#REF!</v>
      </c>
      <c r="D63" s="20"/>
      <c r="E63" s="93" t="e">
        <f>'1-συμβολαια'!#REF!</f>
        <v>#REF!</v>
      </c>
      <c r="F63" s="15"/>
      <c r="G63" s="16" t="e">
        <f>'4-πολλυπρ'!#REF!</f>
        <v>#REF!</v>
      </c>
      <c r="H63" s="16" t="e">
        <f>'4-πολλυπρ'!#REF!</f>
        <v>#REF!</v>
      </c>
      <c r="I63" s="21"/>
      <c r="J63" s="21" t="e">
        <f>'1-συμβολαια'!#REF!</f>
        <v>#REF!</v>
      </c>
      <c r="K63" s="21"/>
      <c r="L63" s="28" t="e">
        <f>'11-χαρτόσ'!#REF!</f>
        <v>#REF!</v>
      </c>
      <c r="M63" s="28"/>
      <c r="N63" s="28"/>
      <c r="O63" s="22"/>
      <c r="P63" s="18" t="e">
        <f>#REF!-R63</f>
        <v>#REF!</v>
      </c>
      <c r="Q63" s="17"/>
      <c r="R63" s="23" t="e">
        <f>'5-αντίγρ'!#REF!</f>
        <v>#REF!</v>
      </c>
      <c r="S63" s="24"/>
      <c r="T63" s="25"/>
      <c r="U63" s="88"/>
      <c r="V63" s="88"/>
      <c r="W63" s="83"/>
      <c r="X63" s="26"/>
      <c r="Y63" s="26"/>
      <c r="Z63" s="26"/>
      <c r="AA63" s="26"/>
      <c r="AB63" s="26"/>
      <c r="AC63" s="26"/>
    </row>
    <row r="64" spans="1:29" s="19" customFormat="1">
      <c r="A64" s="14" t="e">
        <f>'1-συμβολαια'!#REF!</f>
        <v>#REF!</v>
      </c>
      <c r="B64" s="50"/>
      <c r="C64" s="82" t="e">
        <f>'1-συμβολαια'!#REF!</f>
        <v>#REF!</v>
      </c>
      <c r="D64" s="20"/>
      <c r="E64" s="93" t="e">
        <f>'1-συμβολαια'!#REF!</f>
        <v>#REF!</v>
      </c>
      <c r="F64" s="15"/>
      <c r="G64" s="16" t="e">
        <f>'4-πολλυπρ'!#REF!</f>
        <v>#REF!</v>
      </c>
      <c r="H64" s="16" t="e">
        <f>'4-πολλυπρ'!#REF!</f>
        <v>#REF!</v>
      </c>
      <c r="I64" s="21"/>
      <c r="J64" s="21" t="e">
        <f>'1-συμβολαια'!#REF!</f>
        <v>#REF!</v>
      </c>
      <c r="K64" s="21"/>
      <c r="L64" s="28" t="e">
        <f>'11-χαρτόσ'!#REF!</f>
        <v>#REF!</v>
      </c>
      <c r="M64" s="28"/>
      <c r="N64" s="28"/>
      <c r="O64" s="22"/>
      <c r="P64" s="18" t="e">
        <f>#REF!-R64</f>
        <v>#REF!</v>
      </c>
      <c r="Q64" s="17"/>
      <c r="R64" s="23" t="e">
        <f>'5-αντίγρ'!#REF!</f>
        <v>#REF!</v>
      </c>
      <c r="S64" s="24"/>
      <c r="T64" s="25"/>
      <c r="U64" s="88"/>
      <c r="V64" s="88"/>
      <c r="W64" s="83"/>
      <c r="X64" s="26"/>
      <c r="Y64" s="26"/>
      <c r="Z64" s="26"/>
      <c r="AA64" s="26"/>
      <c r="AB64" s="26"/>
      <c r="AC64" s="26"/>
    </row>
    <row r="65" spans="1:29" s="19" customFormat="1">
      <c r="A65" s="14" t="e">
        <f>'1-συμβολαια'!#REF!</f>
        <v>#REF!</v>
      </c>
      <c r="B65" s="50"/>
      <c r="C65" s="82" t="e">
        <f>'1-συμβολαια'!#REF!</f>
        <v>#REF!</v>
      </c>
      <c r="D65" s="20"/>
      <c r="E65" s="93" t="e">
        <f>'1-συμβολαια'!#REF!</f>
        <v>#REF!</v>
      </c>
      <c r="F65" s="15"/>
      <c r="G65" s="16" t="e">
        <f>'4-πολλυπρ'!#REF!</f>
        <v>#REF!</v>
      </c>
      <c r="H65" s="16" t="e">
        <f>'4-πολλυπρ'!#REF!</f>
        <v>#REF!</v>
      </c>
      <c r="I65" s="21"/>
      <c r="J65" s="21" t="e">
        <f>'1-συμβολαια'!#REF!</f>
        <v>#REF!</v>
      </c>
      <c r="K65" s="21"/>
      <c r="L65" s="28" t="e">
        <f>'11-χαρτόσ'!#REF!</f>
        <v>#REF!</v>
      </c>
      <c r="M65" s="28"/>
      <c r="N65" s="28"/>
      <c r="O65" s="22"/>
      <c r="P65" s="18" t="e">
        <f>#REF!-R65</f>
        <v>#REF!</v>
      </c>
      <c r="Q65" s="17"/>
      <c r="R65" s="23" t="e">
        <f>'5-αντίγρ'!#REF!</f>
        <v>#REF!</v>
      </c>
      <c r="S65" s="24"/>
      <c r="T65" s="25"/>
      <c r="U65" s="88"/>
      <c r="V65" s="88"/>
      <c r="W65" s="83"/>
      <c r="X65" s="26"/>
      <c r="Y65" s="26"/>
      <c r="Z65" s="26"/>
      <c r="AA65" s="26"/>
      <c r="AB65" s="26"/>
      <c r="AC65" s="26"/>
    </row>
    <row r="66" spans="1:29" s="19" customFormat="1">
      <c r="A66" s="14" t="e">
        <f>'1-συμβολαια'!#REF!</f>
        <v>#REF!</v>
      </c>
      <c r="B66" s="50"/>
      <c r="C66" s="82" t="e">
        <f>'1-συμβολαια'!#REF!</f>
        <v>#REF!</v>
      </c>
      <c r="D66" s="20"/>
      <c r="E66" s="93" t="e">
        <f>'1-συμβολαια'!#REF!</f>
        <v>#REF!</v>
      </c>
      <c r="F66" s="15"/>
      <c r="G66" s="16" t="e">
        <f>'4-πολλυπρ'!#REF!</f>
        <v>#REF!</v>
      </c>
      <c r="H66" s="16" t="e">
        <f>'4-πολλυπρ'!#REF!</f>
        <v>#REF!</v>
      </c>
      <c r="I66" s="21"/>
      <c r="J66" s="21" t="e">
        <f>'1-συμβολαια'!#REF!</f>
        <v>#REF!</v>
      </c>
      <c r="K66" s="21"/>
      <c r="L66" s="28" t="e">
        <f>'11-χαρτόσ'!#REF!</f>
        <v>#REF!</v>
      </c>
      <c r="M66" s="28"/>
      <c r="N66" s="28"/>
      <c r="O66" s="22"/>
      <c r="P66" s="18" t="e">
        <f>#REF!-R66</f>
        <v>#REF!</v>
      </c>
      <c r="Q66" s="17"/>
      <c r="R66" s="23" t="e">
        <f>'5-αντίγρ'!#REF!</f>
        <v>#REF!</v>
      </c>
      <c r="S66" s="24"/>
      <c r="T66" s="25"/>
      <c r="U66" s="88"/>
      <c r="V66" s="88"/>
      <c r="W66" s="83"/>
      <c r="X66" s="26"/>
      <c r="Y66" s="26"/>
      <c r="Z66" s="26"/>
      <c r="AA66" s="26"/>
      <c r="AB66" s="26"/>
      <c r="AC66" s="26"/>
    </row>
    <row r="67" spans="1:29" s="19" customFormat="1">
      <c r="A67" s="14" t="e">
        <f>'1-συμβολαια'!#REF!</f>
        <v>#REF!</v>
      </c>
      <c r="B67" s="50"/>
      <c r="C67" s="82" t="e">
        <f>'1-συμβολαια'!#REF!</f>
        <v>#REF!</v>
      </c>
      <c r="D67" s="20"/>
      <c r="E67" s="93" t="e">
        <f>'1-συμβολαια'!#REF!</f>
        <v>#REF!</v>
      </c>
      <c r="F67" s="15"/>
      <c r="G67" s="16" t="e">
        <f>'4-πολλυπρ'!#REF!</f>
        <v>#REF!</v>
      </c>
      <c r="H67" s="16" t="e">
        <f>'4-πολλυπρ'!#REF!</f>
        <v>#REF!</v>
      </c>
      <c r="I67" s="21"/>
      <c r="J67" s="21" t="e">
        <f>'1-συμβολαια'!#REF!</f>
        <v>#REF!</v>
      </c>
      <c r="K67" s="21"/>
      <c r="L67" s="28" t="e">
        <f>'11-χαρτόσ'!#REF!</f>
        <v>#REF!</v>
      </c>
      <c r="M67" s="28"/>
      <c r="N67" s="28"/>
      <c r="O67" s="22"/>
      <c r="P67" s="18" t="e">
        <f>#REF!-R67</f>
        <v>#REF!</v>
      </c>
      <c r="Q67" s="17"/>
      <c r="R67" s="23" t="e">
        <f>'5-αντίγρ'!#REF!</f>
        <v>#REF!</v>
      </c>
      <c r="S67" s="24"/>
      <c r="T67" s="25"/>
      <c r="U67" s="88"/>
      <c r="V67" s="88"/>
      <c r="W67" s="83"/>
      <c r="X67" s="26"/>
      <c r="Y67" s="26"/>
      <c r="Z67" s="26"/>
      <c r="AA67" s="26"/>
      <c r="AB67" s="26"/>
      <c r="AC67" s="26"/>
    </row>
    <row r="68" spans="1:29" s="19" customFormat="1">
      <c r="A68" s="14" t="e">
        <f>'1-συμβολαια'!#REF!</f>
        <v>#REF!</v>
      </c>
      <c r="B68" s="50"/>
      <c r="C68" s="82" t="e">
        <f>'1-συμβολαια'!#REF!</f>
        <v>#REF!</v>
      </c>
      <c r="D68" s="20"/>
      <c r="E68" s="93" t="e">
        <f>'1-συμβολαια'!#REF!</f>
        <v>#REF!</v>
      </c>
      <c r="F68" s="15"/>
      <c r="G68" s="16" t="e">
        <f>'4-πολλυπρ'!#REF!</f>
        <v>#REF!</v>
      </c>
      <c r="H68" s="16" t="e">
        <f>'4-πολλυπρ'!#REF!</f>
        <v>#REF!</v>
      </c>
      <c r="I68" s="21"/>
      <c r="J68" s="21" t="e">
        <f>'1-συμβολαια'!#REF!</f>
        <v>#REF!</v>
      </c>
      <c r="K68" s="21"/>
      <c r="L68" s="28" t="e">
        <f>'11-χαρτόσ'!#REF!</f>
        <v>#REF!</v>
      </c>
      <c r="M68" s="28"/>
      <c r="N68" s="28"/>
      <c r="O68" s="22"/>
      <c r="P68" s="18" t="e">
        <f>#REF!-R68</f>
        <v>#REF!</v>
      </c>
      <c r="Q68" s="17"/>
      <c r="R68" s="23" t="e">
        <f>'5-αντίγρ'!#REF!</f>
        <v>#REF!</v>
      </c>
      <c r="S68" s="24"/>
      <c r="T68" s="25"/>
      <c r="U68" s="88"/>
      <c r="V68" s="88"/>
      <c r="W68" s="83"/>
      <c r="X68" s="26"/>
      <c r="Y68" s="26"/>
      <c r="Z68" s="26"/>
      <c r="AA68" s="26"/>
      <c r="AB68" s="26"/>
      <c r="AC68" s="26"/>
    </row>
    <row r="69" spans="1:29" s="19" customFormat="1">
      <c r="A69" s="14" t="e">
        <f>'1-συμβολαια'!#REF!</f>
        <v>#REF!</v>
      </c>
      <c r="B69" s="50"/>
      <c r="C69" s="82" t="e">
        <f>'1-συμβολαια'!#REF!</f>
        <v>#REF!</v>
      </c>
      <c r="D69" s="20"/>
      <c r="E69" s="93" t="e">
        <f>'1-συμβολαια'!#REF!</f>
        <v>#REF!</v>
      </c>
      <c r="F69" s="15"/>
      <c r="G69" s="16" t="e">
        <f>'4-πολλυπρ'!#REF!</f>
        <v>#REF!</v>
      </c>
      <c r="H69" s="16" t="e">
        <f>'4-πολλυπρ'!#REF!</f>
        <v>#REF!</v>
      </c>
      <c r="I69" s="21"/>
      <c r="J69" s="21" t="e">
        <f>'1-συμβολαια'!#REF!</f>
        <v>#REF!</v>
      </c>
      <c r="K69" s="21"/>
      <c r="L69" s="28" t="e">
        <f>'11-χαρτόσ'!#REF!</f>
        <v>#REF!</v>
      </c>
      <c r="M69" s="28"/>
      <c r="N69" s="28"/>
      <c r="O69" s="22"/>
      <c r="P69" s="18" t="e">
        <f>#REF!-R69</f>
        <v>#REF!</v>
      </c>
      <c r="Q69" s="17"/>
      <c r="R69" s="23" t="e">
        <f>'5-αντίγρ'!#REF!</f>
        <v>#REF!</v>
      </c>
      <c r="S69" s="24"/>
      <c r="T69" s="25"/>
      <c r="U69" s="88"/>
      <c r="V69" s="88"/>
      <c r="W69" s="83"/>
      <c r="X69" s="26"/>
      <c r="Y69" s="26"/>
      <c r="Z69" s="26"/>
      <c r="AA69" s="26"/>
      <c r="AB69" s="26"/>
      <c r="AC69" s="26"/>
    </row>
    <row r="70" spans="1:29" s="19" customFormat="1">
      <c r="A70" s="14" t="e">
        <f>'1-συμβολαια'!#REF!</f>
        <v>#REF!</v>
      </c>
      <c r="B70" s="50"/>
      <c r="C70" s="82" t="e">
        <f>'1-συμβολαια'!#REF!</f>
        <v>#REF!</v>
      </c>
      <c r="D70" s="20"/>
      <c r="E70" s="93" t="e">
        <f>'1-συμβολαια'!#REF!</f>
        <v>#REF!</v>
      </c>
      <c r="F70" s="15"/>
      <c r="G70" s="16" t="e">
        <f>'4-πολλυπρ'!#REF!</f>
        <v>#REF!</v>
      </c>
      <c r="H70" s="16" t="e">
        <f>'4-πολλυπρ'!#REF!</f>
        <v>#REF!</v>
      </c>
      <c r="I70" s="21"/>
      <c r="J70" s="21" t="e">
        <f>'1-συμβολαια'!#REF!</f>
        <v>#REF!</v>
      </c>
      <c r="K70" s="21"/>
      <c r="L70" s="28" t="e">
        <f>'11-χαρτόσ'!#REF!</f>
        <v>#REF!</v>
      </c>
      <c r="M70" s="28"/>
      <c r="N70" s="28"/>
      <c r="O70" s="22"/>
      <c r="P70" s="18" t="e">
        <f>#REF!-R70</f>
        <v>#REF!</v>
      </c>
      <c r="Q70" s="17"/>
      <c r="R70" s="23" t="e">
        <f>'5-αντίγρ'!#REF!</f>
        <v>#REF!</v>
      </c>
      <c r="S70" s="24"/>
      <c r="T70" s="25"/>
      <c r="U70" s="88"/>
      <c r="V70" s="88"/>
      <c r="W70" s="83"/>
      <c r="X70" s="26"/>
      <c r="Y70" s="26"/>
      <c r="Z70" s="26"/>
      <c r="AA70" s="26"/>
      <c r="AB70" s="26"/>
      <c r="AC70" s="26"/>
    </row>
    <row r="71" spans="1:29" s="19" customFormat="1">
      <c r="A71" s="14" t="e">
        <f>'1-συμβολαια'!#REF!</f>
        <v>#REF!</v>
      </c>
      <c r="B71" s="50"/>
      <c r="C71" s="82" t="e">
        <f>'1-συμβολαια'!#REF!</f>
        <v>#REF!</v>
      </c>
      <c r="D71" s="20"/>
      <c r="E71" s="93" t="e">
        <f>'1-συμβολαια'!#REF!</f>
        <v>#REF!</v>
      </c>
      <c r="F71" s="15"/>
      <c r="G71" s="16" t="e">
        <f>'4-πολλυπρ'!#REF!</f>
        <v>#REF!</v>
      </c>
      <c r="H71" s="16" t="e">
        <f>'4-πολλυπρ'!#REF!</f>
        <v>#REF!</v>
      </c>
      <c r="I71" s="21"/>
      <c r="J71" s="21" t="e">
        <f>'1-συμβολαια'!#REF!</f>
        <v>#REF!</v>
      </c>
      <c r="K71" s="21"/>
      <c r="L71" s="28" t="e">
        <f>'11-χαρτόσ'!#REF!</f>
        <v>#REF!</v>
      </c>
      <c r="M71" s="28"/>
      <c r="N71" s="28"/>
      <c r="O71" s="22"/>
      <c r="P71" s="18" t="e">
        <f>#REF!-R71</f>
        <v>#REF!</v>
      </c>
      <c r="Q71" s="17"/>
      <c r="R71" s="23" t="e">
        <f>'5-αντίγρ'!#REF!</f>
        <v>#REF!</v>
      </c>
      <c r="S71" s="24"/>
      <c r="T71" s="25"/>
      <c r="U71" s="88"/>
      <c r="V71" s="88"/>
      <c r="W71" s="83"/>
      <c r="X71" s="26"/>
      <c r="Y71" s="26"/>
      <c r="Z71" s="26"/>
      <c r="AA71" s="26"/>
      <c r="AB71" s="26"/>
      <c r="AC71" s="26"/>
    </row>
    <row r="72" spans="1:29" s="19" customFormat="1">
      <c r="A72" s="14" t="e">
        <f>'1-συμβολαια'!#REF!</f>
        <v>#REF!</v>
      </c>
      <c r="B72" s="50"/>
      <c r="C72" s="82" t="e">
        <f>'1-συμβολαια'!#REF!</f>
        <v>#REF!</v>
      </c>
      <c r="D72" s="20"/>
      <c r="E72" s="93" t="e">
        <f>'1-συμβολαια'!#REF!</f>
        <v>#REF!</v>
      </c>
      <c r="F72" s="15"/>
      <c r="G72" s="16" t="e">
        <f>'4-πολλυπρ'!#REF!</f>
        <v>#REF!</v>
      </c>
      <c r="H72" s="16" t="e">
        <f>'4-πολλυπρ'!#REF!</f>
        <v>#REF!</v>
      </c>
      <c r="I72" s="21"/>
      <c r="J72" s="21" t="e">
        <f>'1-συμβολαια'!#REF!</f>
        <v>#REF!</v>
      </c>
      <c r="K72" s="21"/>
      <c r="L72" s="28" t="e">
        <f>'11-χαρτόσ'!#REF!</f>
        <v>#REF!</v>
      </c>
      <c r="M72" s="28"/>
      <c r="N72" s="28"/>
      <c r="O72" s="22"/>
      <c r="P72" s="18" t="e">
        <f>#REF!-R72</f>
        <v>#REF!</v>
      </c>
      <c r="Q72" s="17"/>
      <c r="R72" s="23" t="e">
        <f>'5-αντίγρ'!#REF!</f>
        <v>#REF!</v>
      </c>
      <c r="S72" s="24"/>
      <c r="T72" s="25"/>
      <c r="U72" s="88"/>
      <c r="V72" s="88"/>
      <c r="W72" s="83"/>
      <c r="X72" s="26"/>
      <c r="Y72" s="26"/>
      <c r="Z72" s="26"/>
      <c r="AA72" s="26"/>
      <c r="AB72" s="26"/>
      <c r="AC72" s="26"/>
    </row>
    <row r="73" spans="1:29" s="19" customFormat="1">
      <c r="A73" s="14" t="e">
        <f>'1-συμβολαια'!#REF!</f>
        <v>#REF!</v>
      </c>
      <c r="B73" s="50"/>
      <c r="C73" s="82" t="e">
        <f>'1-συμβολαια'!#REF!</f>
        <v>#REF!</v>
      </c>
      <c r="D73" s="20"/>
      <c r="E73" s="93" t="e">
        <f>'1-συμβολαια'!#REF!</f>
        <v>#REF!</v>
      </c>
      <c r="F73" s="15"/>
      <c r="G73" s="16" t="e">
        <f>'4-πολλυπρ'!#REF!</f>
        <v>#REF!</v>
      </c>
      <c r="H73" s="16" t="e">
        <f>'4-πολλυπρ'!#REF!</f>
        <v>#REF!</v>
      </c>
      <c r="I73" s="21"/>
      <c r="J73" s="21" t="e">
        <f>'1-συμβολαια'!#REF!</f>
        <v>#REF!</v>
      </c>
      <c r="K73" s="21"/>
      <c r="L73" s="28" t="e">
        <f>'11-χαρτόσ'!#REF!</f>
        <v>#REF!</v>
      </c>
      <c r="M73" s="28"/>
      <c r="N73" s="28"/>
      <c r="O73" s="22"/>
      <c r="P73" s="18" t="e">
        <f>#REF!-R73</f>
        <v>#REF!</v>
      </c>
      <c r="Q73" s="17"/>
      <c r="R73" s="23" t="e">
        <f>'5-αντίγρ'!#REF!</f>
        <v>#REF!</v>
      </c>
      <c r="S73" s="24"/>
      <c r="T73" s="25"/>
      <c r="U73" s="88"/>
      <c r="V73" s="88"/>
      <c r="W73" s="83"/>
      <c r="X73" s="26"/>
      <c r="Y73" s="26"/>
      <c r="Z73" s="26"/>
      <c r="AA73" s="26"/>
      <c r="AB73" s="26"/>
      <c r="AC73" s="26"/>
    </row>
    <row r="74" spans="1:29" s="19" customFormat="1">
      <c r="A74" s="14" t="e">
        <f>'1-συμβολαια'!#REF!</f>
        <v>#REF!</v>
      </c>
      <c r="B74" s="50"/>
      <c r="C74" s="82" t="e">
        <f>'1-συμβολαια'!#REF!</f>
        <v>#REF!</v>
      </c>
      <c r="D74" s="20"/>
      <c r="E74" s="93" t="e">
        <f>'1-συμβολαια'!#REF!</f>
        <v>#REF!</v>
      </c>
      <c r="F74" s="15"/>
      <c r="G74" s="16" t="e">
        <f>'4-πολλυπρ'!#REF!</f>
        <v>#REF!</v>
      </c>
      <c r="H74" s="16" t="e">
        <f>'4-πολλυπρ'!#REF!</f>
        <v>#REF!</v>
      </c>
      <c r="I74" s="21"/>
      <c r="J74" s="21" t="e">
        <f>'1-συμβολαια'!#REF!</f>
        <v>#REF!</v>
      </c>
      <c r="K74" s="21"/>
      <c r="L74" s="28" t="e">
        <f>'11-χαρτόσ'!#REF!</f>
        <v>#REF!</v>
      </c>
      <c r="M74" s="28"/>
      <c r="N74" s="28"/>
      <c r="O74" s="22"/>
      <c r="P74" s="18" t="e">
        <f>#REF!-R74</f>
        <v>#REF!</v>
      </c>
      <c r="Q74" s="17"/>
      <c r="R74" s="23" t="e">
        <f>'5-αντίγρ'!#REF!</f>
        <v>#REF!</v>
      </c>
      <c r="S74" s="24"/>
      <c r="T74" s="25"/>
      <c r="U74" s="88"/>
      <c r="V74" s="88"/>
      <c r="W74" s="83"/>
      <c r="X74" s="26"/>
      <c r="Y74" s="26"/>
      <c r="Z74" s="26"/>
      <c r="AA74" s="26"/>
      <c r="AB74" s="26"/>
      <c r="AC74" s="26"/>
    </row>
    <row r="75" spans="1:29" s="19" customFormat="1">
      <c r="A75" s="14" t="e">
        <f>'1-συμβολαια'!#REF!</f>
        <v>#REF!</v>
      </c>
      <c r="B75" s="50"/>
      <c r="C75" s="82" t="e">
        <f>'1-συμβολαια'!#REF!</f>
        <v>#REF!</v>
      </c>
      <c r="D75" s="20"/>
      <c r="E75" s="93" t="e">
        <f>'1-συμβολαια'!#REF!</f>
        <v>#REF!</v>
      </c>
      <c r="F75" s="15"/>
      <c r="G75" s="16" t="e">
        <f>'4-πολλυπρ'!#REF!</f>
        <v>#REF!</v>
      </c>
      <c r="H75" s="16" t="e">
        <f>'4-πολλυπρ'!#REF!</f>
        <v>#REF!</v>
      </c>
      <c r="I75" s="21"/>
      <c r="J75" s="21" t="e">
        <f>'1-συμβολαια'!#REF!</f>
        <v>#REF!</v>
      </c>
      <c r="K75" s="21"/>
      <c r="L75" s="28" t="e">
        <f>'11-χαρτόσ'!#REF!</f>
        <v>#REF!</v>
      </c>
      <c r="M75" s="28"/>
      <c r="N75" s="28"/>
      <c r="O75" s="22"/>
      <c r="P75" s="18" t="e">
        <f>#REF!-R75</f>
        <v>#REF!</v>
      </c>
      <c r="Q75" s="17"/>
      <c r="R75" s="23" t="e">
        <f>'5-αντίγρ'!#REF!</f>
        <v>#REF!</v>
      </c>
      <c r="S75" s="24"/>
      <c r="T75" s="25"/>
      <c r="U75" s="88"/>
      <c r="V75" s="88"/>
      <c r="W75" s="83"/>
      <c r="X75" s="26"/>
      <c r="Y75" s="26"/>
      <c r="Z75" s="26"/>
      <c r="AA75" s="26"/>
      <c r="AB75" s="26"/>
      <c r="AC75" s="26"/>
    </row>
    <row r="76" spans="1:29" s="19" customFormat="1">
      <c r="A76" s="14" t="e">
        <f>'1-συμβολαια'!#REF!</f>
        <v>#REF!</v>
      </c>
      <c r="B76" s="50"/>
      <c r="C76" s="82" t="e">
        <f>'1-συμβολαια'!#REF!</f>
        <v>#REF!</v>
      </c>
      <c r="D76" s="20"/>
      <c r="E76" s="93" t="e">
        <f>'1-συμβολαια'!#REF!</f>
        <v>#REF!</v>
      </c>
      <c r="F76" s="15"/>
      <c r="G76" s="16" t="e">
        <f>'4-πολλυπρ'!#REF!</f>
        <v>#REF!</v>
      </c>
      <c r="H76" s="16" t="e">
        <f>'4-πολλυπρ'!#REF!</f>
        <v>#REF!</v>
      </c>
      <c r="I76" s="21"/>
      <c r="J76" s="21" t="e">
        <f>'1-συμβολαια'!#REF!</f>
        <v>#REF!</v>
      </c>
      <c r="K76" s="21"/>
      <c r="L76" s="28" t="e">
        <f>'11-χαρτόσ'!#REF!</f>
        <v>#REF!</v>
      </c>
      <c r="M76" s="28"/>
      <c r="N76" s="28"/>
      <c r="O76" s="22"/>
      <c r="P76" s="18" t="e">
        <f>#REF!-R76</f>
        <v>#REF!</v>
      </c>
      <c r="Q76" s="17"/>
      <c r="R76" s="23" t="e">
        <f>'5-αντίγρ'!#REF!</f>
        <v>#REF!</v>
      </c>
      <c r="S76" s="24"/>
      <c r="T76" s="25"/>
      <c r="U76" s="88"/>
      <c r="V76" s="88"/>
      <c r="W76" s="83"/>
      <c r="X76" s="26"/>
      <c r="Y76" s="26"/>
      <c r="Z76" s="26"/>
      <c r="AA76" s="26"/>
      <c r="AB76" s="26"/>
      <c r="AC76" s="26"/>
    </row>
    <row r="77" spans="1:29" s="19" customFormat="1">
      <c r="A77" s="14" t="e">
        <f>'1-συμβολαια'!#REF!</f>
        <v>#REF!</v>
      </c>
      <c r="B77" s="50"/>
      <c r="C77" s="82" t="e">
        <f>'1-συμβολαια'!#REF!</f>
        <v>#REF!</v>
      </c>
      <c r="D77" s="20"/>
      <c r="E77" s="93" t="e">
        <f>'1-συμβολαια'!#REF!</f>
        <v>#REF!</v>
      </c>
      <c r="F77" s="15"/>
      <c r="G77" s="16" t="e">
        <f>'4-πολλυπρ'!#REF!</f>
        <v>#REF!</v>
      </c>
      <c r="H77" s="16" t="e">
        <f>'4-πολλυπρ'!#REF!</f>
        <v>#REF!</v>
      </c>
      <c r="I77" s="21"/>
      <c r="J77" s="21" t="e">
        <f>'1-συμβολαια'!#REF!</f>
        <v>#REF!</v>
      </c>
      <c r="K77" s="21"/>
      <c r="L77" s="28" t="e">
        <f>'11-χαρτόσ'!#REF!</f>
        <v>#REF!</v>
      </c>
      <c r="M77" s="28"/>
      <c r="N77" s="28"/>
      <c r="O77" s="22"/>
      <c r="P77" s="18" t="e">
        <f>#REF!-R77</f>
        <v>#REF!</v>
      </c>
      <c r="Q77" s="17"/>
      <c r="R77" s="23" t="e">
        <f>'5-αντίγρ'!#REF!</f>
        <v>#REF!</v>
      </c>
      <c r="S77" s="24"/>
      <c r="T77" s="25"/>
      <c r="U77" s="88"/>
      <c r="V77" s="88"/>
      <c r="W77" s="83"/>
      <c r="X77" s="26"/>
      <c r="Y77" s="26"/>
      <c r="Z77" s="26"/>
      <c r="AA77" s="26"/>
      <c r="AB77" s="26"/>
      <c r="AC77" s="26"/>
    </row>
    <row r="78" spans="1:29" s="19" customFormat="1">
      <c r="A78" s="14" t="e">
        <f>'1-συμβολαια'!#REF!</f>
        <v>#REF!</v>
      </c>
      <c r="B78" s="50"/>
      <c r="C78" s="82" t="e">
        <f>'1-συμβολαια'!#REF!</f>
        <v>#REF!</v>
      </c>
      <c r="D78" s="20"/>
      <c r="E78" s="93" t="e">
        <f>'1-συμβολαια'!#REF!</f>
        <v>#REF!</v>
      </c>
      <c r="F78" s="15"/>
      <c r="G78" s="16" t="e">
        <f>'4-πολλυπρ'!#REF!</f>
        <v>#REF!</v>
      </c>
      <c r="H78" s="16" t="e">
        <f>'4-πολλυπρ'!#REF!</f>
        <v>#REF!</v>
      </c>
      <c r="I78" s="21"/>
      <c r="J78" s="21" t="e">
        <f>'1-συμβολαια'!#REF!</f>
        <v>#REF!</v>
      </c>
      <c r="K78" s="21"/>
      <c r="L78" s="28" t="e">
        <f>'11-χαρτόσ'!#REF!</f>
        <v>#REF!</v>
      </c>
      <c r="M78" s="28"/>
      <c r="N78" s="28"/>
      <c r="O78" s="22"/>
      <c r="P78" s="18" t="e">
        <f>#REF!-R78</f>
        <v>#REF!</v>
      </c>
      <c r="Q78" s="17"/>
      <c r="R78" s="23" t="e">
        <f>'5-αντίγρ'!#REF!</f>
        <v>#REF!</v>
      </c>
      <c r="S78" s="24"/>
      <c r="T78" s="25"/>
      <c r="U78" s="88"/>
      <c r="V78" s="88"/>
      <c r="W78" s="83"/>
      <c r="X78" s="26"/>
      <c r="Y78" s="26"/>
      <c r="Z78" s="26"/>
      <c r="AA78" s="26"/>
      <c r="AB78" s="26"/>
      <c r="AC78" s="26"/>
    </row>
    <row r="79" spans="1:29" s="19" customFormat="1">
      <c r="A79" s="14" t="e">
        <f>'1-συμβολαια'!#REF!</f>
        <v>#REF!</v>
      </c>
      <c r="B79" s="50"/>
      <c r="C79" s="82" t="e">
        <f>'1-συμβολαια'!#REF!</f>
        <v>#REF!</v>
      </c>
      <c r="D79" s="20"/>
      <c r="E79" s="93" t="e">
        <f>'1-συμβολαια'!#REF!</f>
        <v>#REF!</v>
      </c>
      <c r="F79" s="15"/>
      <c r="G79" s="16" t="e">
        <f>'4-πολλυπρ'!#REF!</f>
        <v>#REF!</v>
      </c>
      <c r="H79" s="16" t="e">
        <f>'4-πολλυπρ'!#REF!</f>
        <v>#REF!</v>
      </c>
      <c r="I79" s="21"/>
      <c r="J79" s="21" t="e">
        <f>'1-συμβολαια'!#REF!</f>
        <v>#REF!</v>
      </c>
      <c r="K79" s="21"/>
      <c r="L79" s="28" t="e">
        <f>'11-χαρτόσ'!#REF!</f>
        <v>#REF!</v>
      </c>
      <c r="M79" s="28"/>
      <c r="N79" s="28"/>
      <c r="O79" s="22"/>
      <c r="P79" s="18" t="e">
        <f>#REF!-R79</f>
        <v>#REF!</v>
      </c>
      <c r="Q79" s="17"/>
      <c r="R79" s="23" t="e">
        <f>'5-αντίγρ'!#REF!</f>
        <v>#REF!</v>
      </c>
      <c r="S79" s="24"/>
      <c r="T79" s="25"/>
      <c r="U79" s="88"/>
      <c r="V79" s="88"/>
      <c r="W79" s="83"/>
      <c r="X79" s="26"/>
      <c r="Y79" s="26"/>
      <c r="Z79" s="26"/>
      <c r="AA79" s="26"/>
      <c r="AB79" s="26"/>
      <c r="AC79" s="26"/>
    </row>
    <row r="80" spans="1:29" s="19" customFormat="1">
      <c r="A80" s="14" t="e">
        <f>'1-συμβολαια'!#REF!</f>
        <v>#REF!</v>
      </c>
      <c r="B80" s="50"/>
      <c r="C80" s="82" t="e">
        <f>'1-συμβολαια'!#REF!</f>
        <v>#REF!</v>
      </c>
      <c r="D80" s="20"/>
      <c r="E80" s="93" t="e">
        <f>'1-συμβολαια'!#REF!</f>
        <v>#REF!</v>
      </c>
      <c r="F80" s="15"/>
      <c r="G80" s="16" t="e">
        <f>'4-πολλυπρ'!#REF!</f>
        <v>#REF!</v>
      </c>
      <c r="H80" s="16" t="e">
        <f>'4-πολλυπρ'!#REF!</f>
        <v>#REF!</v>
      </c>
      <c r="I80" s="21"/>
      <c r="J80" s="21" t="e">
        <f>'1-συμβολαια'!#REF!</f>
        <v>#REF!</v>
      </c>
      <c r="K80" s="21"/>
      <c r="L80" s="28" t="e">
        <f>'11-χαρτόσ'!#REF!</f>
        <v>#REF!</v>
      </c>
      <c r="M80" s="28"/>
      <c r="N80" s="28"/>
      <c r="O80" s="22"/>
      <c r="P80" s="18" t="e">
        <f>#REF!-R80</f>
        <v>#REF!</v>
      </c>
      <c r="Q80" s="17"/>
      <c r="R80" s="23" t="e">
        <f>'5-αντίγρ'!#REF!</f>
        <v>#REF!</v>
      </c>
      <c r="S80" s="24"/>
      <c r="T80" s="25"/>
      <c r="U80" s="88"/>
      <c r="V80" s="88"/>
      <c r="W80" s="83"/>
      <c r="X80" s="26"/>
      <c r="Y80" s="26"/>
      <c r="Z80" s="26"/>
      <c r="AA80" s="26"/>
      <c r="AB80" s="26"/>
      <c r="AC80" s="26"/>
    </row>
    <row r="81" spans="1:29" s="19" customFormat="1">
      <c r="A81" s="14" t="e">
        <f>'1-συμβολαια'!#REF!</f>
        <v>#REF!</v>
      </c>
      <c r="B81" s="50"/>
      <c r="C81" s="82" t="e">
        <f>'1-συμβολαια'!#REF!</f>
        <v>#REF!</v>
      </c>
      <c r="D81" s="20"/>
      <c r="E81" s="93" t="e">
        <f>'1-συμβολαια'!#REF!</f>
        <v>#REF!</v>
      </c>
      <c r="F81" s="15"/>
      <c r="G81" s="16" t="e">
        <f>'4-πολλυπρ'!#REF!</f>
        <v>#REF!</v>
      </c>
      <c r="H81" s="16" t="e">
        <f>'4-πολλυπρ'!#REF!</f>
        <v>#REF!</v>
      </c>
      <c r="I81" s="21"/>
      <c r="J81" s="21" t="e">
        <f>'1-συμβολαια'!#REF!</f>
        <v>#REF!</v>
      </c>
      <c r="K81" s="21"/>
      <c r="L81" s="28" t="e">
        <f>'11-χαρτόσ'!#REF!</f>
        <v>#REF!</v>
      </c>
      <c r="M81" s="28"/>
      <c r="N81" s="28"/>
      <c r="O81" s="22"/>
      <c r="P81" s="18" t="e">
        <f>#REF!-R81</f>
        <v>#REF!</v>
      </c>
      <c r="Q81" s="17"/>
      <c r="R81" s="23" t="e">
        <f>'5-αντίγρ'!#REF!</f>
        <v>#REF!</v>
      </c>
      <c r="S81" s="24"/>
      <c r="T81" s="25"/>
      <c r="U81" s="88"/>
      <c r="V81" s="88"/>
      <c r="W81" s="83"/>
      <c r="X81" s="26"/>
      <c r="Y81" s="26"/>
      <c r="Z81" s="26"/>
      <c r="AA81" s="26"/>
      <c r="AB81" s="26"/>
      <c r="AC81" s="26"/>
    </row>
    <row r="82" spans="1:29" s="19" customFormat="1">
      <c r="A82" s="14" t="e">
        <f>'1-συμβολαια'!#REF!</f>
        <v>#REF!</v>
      </c>
      <c r="B82" s="50"/>
      <c r="C82" s="82" t="e">
        <f>'1-συμβολαια'!#REF!</f>
        <v>#REF!</v>
      </c>
      <c r="D82" s="20"/>
      <c r="E82" s="93" t="e">
        <f>'1-συμβολαια'!#REF!</f>
        <v>#REF!</v>
      </c>
      <c r="F82" s="15"/>
      <c r="G82" s="16" t="e">
        <f>'4-πολλυπρ'!#REF!</f>
        <v>#REF!</v>
      </c>
      <c r="H82" s="16" t="e">
        <f>'4-πολλυπρ'!#REF!</f>
        <v>#REF!</v>
      </c>
      <c r="I82" s="21"/>
      <c r="J82" s="21" t="e">
        <f>'1-συμβολαια'!#REF!</f>
        <v>#REF!</v>
      </c>
      <c r="K82" s="21"/>
      <c r="L82" s="28" t="e">
        <f>'11-χαρτόσ'!#REF!</f>
        <v>#REF!</v>
      </c>
      <c r="M82" s="28"/>
      <c r="N82" s="28"/>
      <c r="O82" s="22"/>
      <c r="P82" s="18" t="e">
        <f>#REF!-R82</f>
        <v>#REF!</v>
      </c>
      <c r="Q82" s="17"/>
      <c r="R82" s="23" t="e">
        <f>'5-αντίγρ'!#REF!</f>
        <v>#REF!</v>
      </c>
      <c r="S82" s="24"/>
      <c r="T82" s="25"/>
      <c r="U82" s="88"/>
      <c r="V82" s="88"/>
      <c r="W82" s="83"/>
      <c r="X82" s="26"/>
      <c r="Y82" s="26"/>
      <c r="Z82" s="26"/>
      <c r="AA82" s="26"/>
      <c r="AB82" s="26"/>
      <c r="AC82" s="26"/>
    </row>
    <row r="83" spans="1:29" s="19" customFormat="1">
      <c r="A83" s="14" t="e">
        <f>'1-συμβολαια'!#REF!</f>
        <v>#REF!</v>
      </c>
      <c r="B83" s="50"/>
      <c r="C83" s="82" t="e">
        <f>'1-συμβολαια'!#REF!</f>
        <v>#REF!</v>
      </c>
      <c r="D83" s="20"/>
      <c r="E83" s="93" t="e">
        <f>'1-συμβολαια'!#REF!</f>
        <v>#REF!</v>
      </c>
      <c r="F83" s="15"/>
      <c r="G83" s="16" t="e">
        <f>'4-πολλυπρ'!#REF!</f>
        <v>#REF!</v>
      </c>
      <c r="H83" s="16" t="e">
        <f>'4-πολλυπρ'!#REF!</f>
        <v>#REF!</v>
      </c>
      <c r="I83" s="21"/>
      <c r="J83" s="21" t="e">
        <f>'1-συμβολαια'!#REF!</f>
        <v>#REF!</v>
      </c>
      <c r="K83" s="21"/>
      <c r="L83" s="28" t="e">
        <f>'11-χαρτόσ'!#REF!</f>
        <v>#REF!</v>
      </c>
      <c r="M83" s="28"/>
      <c r="N83" s="28"/>
      <c r="O83" s="22"/>
      <c r="P83" s="18" t="e">
        <f>#REF!-R83</f>
        <v>#REF!</v>
      </c>
      <c r="Q83" s="17"/>
      <c r="R83" s="23" t="e">
        <f>'5-αντίγρ'!#REF!</f>
        <v>#REF!</v>
      </c>
      <c r="S83" s="24"/>
      <c r="T83" s="25"/>
      <c r="U83" s="88"/>
      <c r="V83" s="88"/>
      <c r="W83" s="83"/>
      <c r="X83" s="26"/>
      <c r="Y83" s="26"/>
      <c r="Z83" s="26"/>
      <c r="AA83" s="26"/>
      <c r="AB83" s="26"/>
      <c r="AC83" s="26"/>
    </row>
    <row r="84" spans="1:29" s="19" customFormat="1">
      <c r="A84" s="14" t="e">
        <f>'1-συμβολαια'!#REF!</f>
        <v>#REF!</v>
      </c>
      <c r="B84" s="50"/>
      <c r="C84" s="82" t="e">
        <f>'1-συμβολαια'!#REF!</f>
        <v>#REF!</v>
      </c>
      <c r="D84" s="20"/>
      <c r="E84" s="93" t="e">
        <f>'1-συμβολαια'!#REF!</f>
        <v>#REF!</v>
      </c>
      <c r="F84" s="15"/>
      <c r="G84" s="16" t="e">
        <f>'4-πολλυπρ'!#REF!</f>
        <v>#REF!</v>
      </c>
      <c r="H84" s="16" t="e">
        <f>'4-πολλυπρ'!#REF!</f>
        <v>#REF!</v>
      </c>
      <c r="I84" s="21"/>
      <c r="J84" s="21" t="e">
        <f>'1-συμβολαια'!#REF!</f>
        <v>#REF!</v>
      </c>
      <c r="K84" s="21"/>
      <c r="L84" s="28" t="e">
        <f>'11-χαρτόσ'!#REF!</f>
        <v>#REF!</v>
      </c>
      <c r="M84" s="28"/>
      <c r="N84" s="28"/>
      <c r="O84" s="22"/>
      <c r="P84" s="18" t="e">
        <f>#REF!-R84</f>
        <v>#REF!</v>
      </c>
      <c r="Q84" s="17"/>
      <c r="R84" s="23" t="e">
        <f>'5-αντίγρ'!#REF!</f>
        <v>#REF!</v>
      </c>
      <c r="S84" s="24"/>
      <c r="T84" s="25"/>
      <c r="U84" s="88"/>
      <c r="V84" s="88"/>
      <c r="W84" s="83"/>
      <c r="X84" s="26"/>
      <c r="Y84" s="26"/>
      <c r="Z84" s="26"/>
      <c r="AA84" s="26"/>
      <c r="AB84" s="26"/>
      <c r="AC84" s="26"/>
    </row>
    <row r="85" spans="1:29" s="19" customFormat="1">
      <c r="A85" s="14" t="e">
        <f>'1-συμβολαια'!#REF!</f>
        <v>#REF!</v>
      </c>
      <c r="B85" s="50"/>
      <c r="C85" s="82" t="e">
        <f>'1-συμβολαια'!#REF!</f>
        <v>#REF!</v>
      </c>
      <c r="D85" s="20"/>
      <c r="E85" s="93" t="e">
        <f>'1-συμβολαια'!#REF!</f>
        <v>#REF!</v>
      </c>
      <c r="F85" s="15"/>
      <c r="G85" s="16" t="e">
        <f>'4-πολλυπρ'!#REF!</f>
        <v>#REF!</v>
      </c>
      <c r="H85" s="16" t="e">
        <f>'4-πολλυπρ'!#REF!</f>
        <v>#REF!</v>
      </c>
      <c r="I85" s="21"/>
      <c r="J85" s="21" t="e">
        <f>'1-συμβολαια'!#REF!</f>
        <v>#REF!</v>
      </c>
      <c r="K85" s="21"/>
      <c r="L85" s="28" t="e">
        <f>'11-χαρτόσ'!#REF!</f>
        <v>#REF!</v>
      </c>
      <c r="M85" s="28"/>
      <c r="N85" s="28"/>
      <c r="O85" s="22"/>
      <c r="P85" s="18" t="e">
        <f>#REF!-R85</f>
        <v>#REF!</v>
      </c>
      <c r="Q85" s="17"/>
      <c r="R85" s="23" t="e">
        <f>'5-αντίγρ'!#REF!</f>
        <v>#REF!</v>
      </c>
      <c r="S85" s="24"/>
      <c r="T85" s="25"/>
      <c r="U85" s="88"/>
      <c r="V85" s="88"/>
      <c r="W85" s="83"/>
      <c r="X85" s="26"/>
      <c r="Y85" s="26"/>
      <c r="Z85" s="26"/>
      <c r="AA85" s="26"/>
      <c r="AB85" s="26"/>
      <c r="AC85" s="26"/>
    </row>
    <row r="86" spans="1:29" s="19" customFormat="1">
      <c r="A86" s="14" t="e">
        <f>'1-συμβολαια'!#REF!</f>
        <v>#REF!</v>
      </c>
      <c r="B86" s="50"/>
      <c r="C86" s="82" t="e">
        <f>'1-συμβολαια'!#REF!</f>
        <v>#REF!</v>
      </c>
      <c r="D86" s="20"/>
      <c r="E86" s="93" t="e">
        <f>'1-συμβολαια'!#REF!</f>
        <v>#REF!</v>
      </c>
      <c r="F86" s="15"/>
      <c r="G86" s="16" t="e">
        <f>'4-πολλυπρ'!#REF!</f>
        <v>#REF!</v>
      </c>
      <c r="H86" s="16" t="e">
        <f>'4-πολλυπρ'!#REF!</f>
        <v>#REF!</v>
      </c>
      <c r="I86" s="21"/>
      <c r="J86" s="21" t="e">
        <f>'1-συμβολαια'!#REF!</f>
        <v>#REF!</v>
      </c>
      <c r="K86" s="21"/>
      <c r="L86" s="28" t="e">
        <f>'11-χαρτόσ'!#REF!</f>
        <v>#REF!</v>
      </c>
      <c r="M86" s="28"/>
      <c r="N86" s="28"/>
      <c r="O86" s="22"/>
      <c r="P86" s="18" t="e">
        <f>#REF!-R86</f>
        <v>#REF!</v>
      </c>
      <c r="Q86" s="17"/>
      <c r="R86" s="23" t="e">
        <f>'5-αντίγρ'!#REF!</f>
        <v>#REF!</v>
      </c>
      <c r="S86" s="24"/>
      <c r="T86" s="25"/>
      <c r="U86" s="88"/>
      <c r="V86" s="88"/>
      <c r="W86" s="83"/>
      <c r="X86" s="26"/>
      <c r="Y86" s="26"/>
      <c r="Z86" s="26"/>
      <c r="AA86" s="26"/>
      <c r="AB86" s="26"/>
      <c r="AC86" s="26"/>
    </row>
    <row r="87" spans="1:29" s="19" customFormat="1">
      <c r="A87" s="14" t="e">
        <f>'1-συμβολαια'!#REF!</f>
        <v>#REF!</v>
      </c>
      <c r="B87" s="50"/>
      <c r="C87" s="82" t="e">
        <f>'1-συμβολαια'!#REF!</f>
        <v>#REF!</v>
      </c>
      <c r="D87" s="20"/>
      <c r="E87" s="93" t="e">
        <f>'1-συμβολαια'!#REF!</f>
        <v>#REF!</v>
      </c>
      <c r="F87" s="15"/>
      <c r="G87" s="16" t="e">
        <f>'4-πολλυπρ'!#REF!</f>
        <v>#REF!</v>
      </c>
      <c r="H87" s="16" t="e">
        <f>'4-πολλυπρ'!#REF!</f>
        <v>#REF!</v>
      </c>
      <c r="I87" s="21"/>
      <c r="J87" s="21" t="e">
        <f>'1-συμβολαια'!#REF!</f>
        <v>#REF!</v>
      </c>
      <c r="K87" s="21"/>
      <c r="L87" s="28" t="e">
        <f>'11-χαρτόσ'!#REF!</f>
        <v>#REF!</v>
      </c>
      <c r="M87" s="28"/>
      <c r="N87" s="28"/>
      <c r="O87" s="22"/>
      <c r="P87" s="18" t="e">
        <f>#REF!-R87</f>
        <v>#REF!</v>
      </c>
      <c r="Q87" s="17"/>
      <c r="R87" s="23" t="e">
        <f>'5-αντίγρ'!#REF!</f>
        <v>#REF!</v>
      </c>
      <c r="S87" s="24"/>
      <c r="T87" s="25"/>
      <c r="U87" s="88"/>
      <c r="V87" s="88"/>
      <c r="W87" s="83"/>
      <c r="X87" s="26"/>
      <c r="Y87" s="26"/>
      <c r="Z87" s="26"/>
      <c r="AA87" s="26"/>
      <c r="AB87" s="26"/>
      <c r="AC87" s="26"/>
    </row>
    <row r="88" spans="1:29" s="19" customFormat="1">
      <c r="A88" s="14" t="e">
        <f>'1-συμβολαια'!#REF!</f>
        <v>#REF!</v>
      </c>
      <c r="B88" s="50"/>
      <c r="C88" s="82" t="e">
        <f>'1-συμβολαια'!#REF!</f>
        <v>#REF!</v>
      </c>
      <c r="D88" s="20"/>
      <c r="E88" s="93" t="e">
        <f>'1-συμβολαια'!#REF!</f>
        <v>#REF!</v>
      </c>
      <c r="F88" s="15"/>
      <c r="G88" s="16" t="e">
        <f>'4-πολλυπρ'!#REF!</f>
        <v>#REF!</v>
      </c>
      <c r="H88" s="16" t="e">
        <f>'4-πολλυπρ'!#REF!</f>
        <v>#REF!</v>
      </c>
      <c r="I88" s="21"/>
      <c r="J88" s="21" t="e">
        <f>'1-συμβολαια'!#REF!</f>
        <v>#REF!</v>
      </c>
      <c r="K88" s="21"/>
      <c r="L88" s="28" t="e">
        <f>'11-χαρτόσ'!#REF!</f>
        <v>#REF!</v>
      </c>
      <c r="M88" s="28"/>
      <c r="N88" s="28"/>
      <c r="O88" s="22"/>
      <c r="P88" s="18" t="e">
        <f>#REF!-R88</f>
        <v>#REF!</v>
      </c>
      <c r="Q88" s="17"/>
      <c r="R88" s="23" t="e">
        <f>'5-αντίγρ'!#REF!</f>
        <v>#REF!</v>
      </c>
      <c r="S88" s="24"/>
      <c r="T88" s="25"/>
      <c r="U88" s="88"/>
      <c r="V88" s="88"/>
      <c r="W88" s="83"/>
      <c r="X88" s="26"/>
      <c r="Y88" s="26"/>
      <c r="Z88" s="26"/>
      <c r="AA88" s="26"/>
      <c r="AB88" s="26"/>
      <c r="AC88" s="26"/>
    </row>
    <row r="89" spans="1:29" s="19" customFormat="1">
      <c r="A89" s="14" t="e">
        <f>'1-συμβολαια'!#REF!</f>
        <v>#REF!</v>
      </c>
      <c r="B89" s="50"/>
      <c r="C89" s="82" t="e">
        <f>'1-συμβολαια'!#REF!</f>
        <v>#REF!</v>
      </c>
      <c r="D89" s="20"/>
      <c r="E89" s="93" t="e">
        <f>'1-συμβολαια'!#REF!</f>
        <v>#REF!</v>
      </c>
      <c r="F89" s="15"/>
      <c r="G89" s="16" t="e">
        <f>'4-πολλυπρ'!#REF!</f>
        <v>#REF!</v>
      </c>
      <c r="H89" s="16" t="e">
        <f>'4-πολλυπρ'!#REF!</f>
        <v>#REF!</v>
      </c>
      <c r="I89" s="21"/>
      <c r="J89" s="21" t="e">
        <f>'1-συμβολαια'!#REF!</f>
        <v>#REF!</v>
      </c>
      <c r="K89" s="21"/>
      <c r="L89" s="28" t="e">
        <f>'11-χαρτόσ'!#REF!</f>
        <v>#REF!</v>
      </c>
      <c r="M89" s="28"/>
      <c r="N89" s="28"/>
      <c r="O89" s="22"/>
      <c r="P89" s="18" t="e">
        <f>#REF!-R89</f>
        <v>#REF!</v>
      </c>
      <c r="Q89" s="17"/>
      <c r="R89" s="23" t="e">
        <f>'5-αντίγρ'!#REF!</f>
        <v>#REF!</v>
      </c>
      <c r="S89" s="24"/>
      <c r="T89" s="25"/>
      <c r="U89" s="88"/>
      <c r="V89" s="88"/>
      <c r="W89" s="83"/>
      <c r="X89" s="26"/>
      <c r="Y89" s="26"/>
      <c r="Z89" s="26"/>
      <c r="AA89" s="26"/>
      <c r="AB89" s="26"/>
      <c r="AC89" s="26"/>
    </row>
    <row r="90" spans="1:29" s="19" customFormat="1">
      <c r="A90" s="14" t="e">
        <f>'1-συμβολαια'!#REF!</f>
        <v>#REF!</v>
      </c>
      <c r="B90" s="50"/>
      <c r="C90" s="82" t="e">
        <f>'1-συμβολαια'!#REF!</f>
        <v>#REF!</v>
      </c>
      <c r="D90" s="20"/>
      <c r="E90" s="93" t="e">
        <f>'1-συμβολαια'!#REF!</f>
        <v>#REF!</v>
      </c>
      <c r="F90" s="15"/>
      <c r="G90" s="16" t="e">
        <f>'4-πολλυπρ'!#REF!</f>
        <v>#REF!</v>
      </c>
      <c r="H90" s="16" t="e">
        <f>'4-πολλυπρ'!#REF!</f>
        <v>#REF!</v>
      </c>
      <c r="I90" s="21"/>
      <c r="J90" s="21" t="e">
        <f>'1-συμβολαια'!#REF!</f>
        <v>#REF!</v>
      </c>
      <c r="K90" s="21"/>
      <c r="L90" s="28" t="e">
        <f>'11-χαρτόσ'!#REF!</f>
        <v>#REF!</v>
      </c>
      <c r="M90" s="28"/>
      <c r="N90" s="28"/>
      <c r="O90" s="22"/>
      <c r="P90" s="18" t="e">
        <f>#REF!-R90</f>
        <v>#REF!</v>
      </c>
      <c r="Q90" s="17"/>
      <c r="R90" s="23" t="e">
        <f>'5-αντίγρ'!#REF!</f>
        <v>#REF!</v>
      </c>
      <c r="S90" s="24"/>
      <c r="T90" s="25"/>
      <c r="U90" s="88"/>
      <c r="V90" s="88"/>
      <c r="W90" s="83"/>
      <c r="X90" s="26"/>
      <c r="Y90" s="26"/>
      <c r="Z90" s="26"/>
      <c r="AA90" s="26"/>
      <c r="AB90" s="26"/>
      <c r="AC90" s="26"/>
    </row>
    <row r="91" spans="1:29" s="19" customFormat="1">
      <c r="A91" s="14" t="e">
        <f>'1-συμβολαια'!#REF!</f>
        <v>#REF!</v>
      </c>
      <c r="B91" s="50"/>
      <c r="C91" s="82" t="e">
        <f>'1-συμβολαια'!#REF!</f>
        <v>#REF!</v>
      </c>
      <c r="D91" s="20"/>
      <c r="E91" s="93" t="e">
        <f>'1-συμβολαια'!#REF!</f>
        <v>#REF!</v>
      </c>
      <c r="F91" s="15"/>
      <c r="G91" s="16" t="e">
        <f>'4-πολλυπρ'!#REF!</f>
        <v>#REF!</v>
      </c>
      <c r="H91" s="16" t="e">
        <f>'4-πολλυπρ'!#REF!</f>
        <v>#REF!</v>
      </c>
      <c r="I91" s="21"/>
      <c r="J91" s="21" t="e">
        <f>'1-συμβολαια'!#REF!</f>
        <v>#REF!</v>
      </c>
      <c r="K91" s="21"/>
      <c r="L91" s="28" t="e">
        <f>'11-χαρτόσ'!#REF!</f>
        <v>#REF!</v>
      </c>
      <c r="M91" s="28"/>
      <c r="N91" s="28"/>
      <c r="O91" s="22"/>
      <c r="P91" s="18" t="e">
        <f>#REF!-R91</f>
        <v>#REF!</v>
      </c>
      <c r="Q91" s="17"/>
      <c r="R91" s="23" t="e">
        <f>'5-αντίγρ'!#REF!</f>
        <v>#REF!</v>
      </c>
      <c r="S91" s="24"/>
      <c r="T91" s="25"/>
      <c r="U91" s="88"/>
      <c r="V91" s="88"/>
      <c r="W91" s="83"/>
      <c r="X91" s="26"/>
      <c r="Y91" s="26"/>
      <c r="Z91" s="26"/>
      <c r="AA91" s="26"/>
      <c r="AB91" s="26"/>
      <c r="AC91" s="26"/>
    </row>
    <row r="92" spans="1:29" s="19" customFormat="1">
      <c r="A92" s="14" t="e">
        <f>'1-συμβολαια'!#REF!</f>
        <v>#REF!</v>
      </c>
      <c r="B92" s="50"/>
      <c r="C92" s="82" t="e">
        <f>'1-συμβολαια'!#REF!</f>
        <v>#REF!</v>
      </c>
      <c r="D92" s="20"/>
      <c r="E92" s="93" t="e">
        <f>'1-συμβολαια'!#REF!</f>
        <v>#REF!</v>
      </c>
      <c r="F92" s="15"/>
      <c r="G92" s="16" t="e">
        <f>'4-πολλυπρ'!#REF!</f>
        <v>#REF!</v>
      </c>
      <c r="H92" s="16" t="e">
        <f>'4-πολλυπρ'!#REF!</f>
        <v>#REF!</v>
      </c>
      <c r="I92" s="21"/>
      <c r="J92" s="21" t="e">
        <f>'1-συμβολαια'!#REF!</f>
        <v>#REF!</v>
      </c>
      <c r="K92" s="21"/>
      <c r="L92" s="28" t="e">
        <f>'11-χαρτόσ'!#REF!</f>
        <v>#REF!</v>
      </c>
      <c r="M92" s="28"/>
      <c r="N92" s="28"/>
      <c r="O92" s="22"/>
      <c r="P92" s="18" t="e">
        <f>#REF!-R92</f>
        <v>#REF!</v>
      </c>
      <c r="Q92" s="17"/>
      <c r="R92" s="23" t="e">
        <f>'5-αντίγρ'!#REF!</f>
        <v>#REF!</v>
      </c>
      <c r="S92" s="24"/>
      <c r="T92" s="25"/>
      <c r="U92" s="88"/>
      <c r="V92" s="88"/>
      <c r="W92" s="83"/>
      <c r="X92" s="26"/>
      <c r="Y92" s="26"/>
      <c r="Z92" s="26"/>
      <c r="AA92" s="26"/>
      <c r="AB92" s="26"/>
      <c r="AC92" s="26"/>
    </row>
    <row r="93" spans="1:29" s="19" customFormat="1">
      <c r="A93" s="14" t="e">
        <f>'1-συμβολαια'!#REF!</f>
        <v>#REF!</v>
      </c>
      <c r="B93" s="50"/>
      <c r="C93" s="82" t="e">
        <f>'1-συμβολαια'!#REF!</f>
        <v>#REF!</v>
      </c>
      <c r="D93" s="20"/>
      <c r="E93" s="93" t="e">
        <f>'1-συμβολαια'!#REF!</f>
        <v>#REF!</v>
      </c>
      <c r="F93" s="15"/>
      <c r="G93" s="16" t="e">
        <f>'4-πολλυπρ'!#REF!</f>
        <v>#REF!</v>
      </c>
      <c r="H93" s="16" t="e">
        <f>'4-πολλυπρ'!#REF!</f>
        <v>#REF!</v>
      </c>
      <c r="I93" s="21"/>
      <c r="J93" s="21" t="e">
        <f>'1-συμβολαια'!#REF!</f>
        <v>#REF!</v>
      </c>
      <c r="K93" s="21"/>
      <c r="L93" s="28" t="e">
        <f>'11-χαρτόσ'!#REF!</f>
        <v>#REF!</v>
      </c>
      <c r="M93" s="28"/>
      <c r="N93" s="28"/>
      <c r="O93" s="22"/>
      <c r="P93" s="18" t="e">
        <f>#REF!-R93</f>
        <v>#REF!</v>
      </c>
      <c r="Q93" s="17"/>
      <c r="R93" s="23" t="e">
        <f>'5-αντίγρ'!#REF!</f>
        <v>#REF!</v>
      </c>
      <c r="S93" s="24"/>
      <c r="T93" s="25"/>
      <c r="U93" s="88"/>
      <c r="V93" s="88"/>
      <c r="W93" s="83"/>
      <c r="X93" s="26"/>
      <c r="Y93" s="26"/>
      <c r="Z93" s="26"/>
      <c r="AA93" s="26"/>
      <c r="AB93" s="26"/>
      <c r="AC93" s="26"/>
    </row>
    <row r="94" spans="1:29" s="19" customFormat="1">
      <c r="A94" s="14" t="e">
        <f>'1-συμβολαια'!#REF!</f>
        <v>#REF!</v>
      </c>
      <c r="B94" s="50"/>
      <c r="C94" s="82" t="e">
        <f>'1-συμβολαια'!#REF!</f>
        <v>#REF!</v>
      </c>
      <c r="D94" s="20"/>
      <c r="E94" s="93" t="e">
        <f>'1-συμβολαια'!#REF!</f>
        <v>#REF!</v>
      </c>
      <c r="F94" s="15"/>
      <c r="G94" s="16" t="e">
        <f>'4-πολλυπρ'!#REF!</f>
        <v>#REF!</v>
      </c>
      <c r="H94" s="16" t="e">
        <f>'4-πολλυπρ'!#REF!</f>
        <v>#REF!</v>
      </c>
      <c r="I94" s="21"/>
      <c r="J94" s="21" t="e">
        <f>'1-συμβολαια'!#REF!</f>
        <v>#REF!</v>
      </c>
      <c r="K94" s="21"/>
      <c r="L94" s="28" t="e">
        <f>'11-χαρτόσ'!#REF!</f>
        <v>#REF!</v>
      </c>
      <c r="M94" s="28"/>
      <c r="N94" s="28"/>
      <c r="O94" s="22"/>
      <c r="P94" s="18" t="e">
        <f>#REF!-R94</f>
        <v>#REF!</v>
      </c>
      <c r="Q94" s="17"/>
      <c r="R94" s="23" t="e">
        <f>'5-αντίγρ'!#REF!</f>
        <v>#REF!</v>
      </c>
      <c r="S94" s="24"/>
      <c r="T94" s="25"/>
      <c r="U94" s="88"/>
      <c r="V94" s="88"/>
      <c r="W94" s="83"/>
      <c r="X94" s="26"/>
      <c r="Y94" s="26"/>
      <c r="Z94" s="26"/>
      <c r="AA94" s="26"/>
      <c r="AB94" s="26"/>
      <c r="AC94" s="26"/>
    </row>
    <row r="95" spans="1:29" s="19" customFormat="1">
      <c r="A95" s="14" t="e">
        <f>'1-συμβολαια'!#REF!</f>
        <v>#REF!</v>
      </c>
      <c r="B95" s="50"/>
      <c r="C95" s="82" t="e">
        <f>'1-συμβολαια'!#REF!</f>
        <v>#REF!</v>
      </c>
      <c r="D95" s="20"/>
      <c r="E95" s="93" t="e">
        <f>'1-συμβολαια'!#REF!</f>
        <v>#REF!</v>
      </c>
      <c r="F95" s="15"/>
      <c r="G95" s="16" t="e">
        <f>'4-πολλυπρ'!#REF!</f>
        <v>#REF!</v>
      </c>
      <c r="H95" s="16" t="e">
        <f>'4-πολλυπρ'!#REF!</f>
        <v>#REF!</v>
      </c>
      <c r="I95" s="21"/>
      <c r="J95" s="21" t="e">
        <f>'1-συμβολαια'!#REF!</f>
        <v>#REF!</v>
      </c>
      <c r="K95" s="21"/>
      <c r="L95" s="28" t="e">
        <f>'11-χαρτόσ'!#REF!</f>
        <v>#REF!</v>
      </c>
      <c r="M95" s="28"/>
      <c r="N95" s="28"/>
      <c r="O95" s="22"/>
      <c r="P95" s="18" t="e">
        <f>#REF!-R95</f>
        <v>#REF!</v>
      </c>
      <c r="Q95" s="17"/>
      <c r="R95" s="23" t="e">
        <f>'5-αντίγρ'!#REF!</f>
        <v>#REF!</v>
      </c>
      <c r="S95" s="24"/>
      <c r="T95" s="25"/>
      <c r="U95" s="88"/>
      <c r="V95" s="88"/>
      <c r="W95" s="83"/>
      <c r="X95" s="26"/>
      <c r="Y95" s="26"/>
      <c r="Z95" s="26"/>
      <c r="AA95" s="26"/>
      <c r="AB95" s="26"/>
      <c r="AC95" s="26"/>
    </row>
    <row r="96" spans="1:29" s="19" customFormat="1">
      <c r="A96" s="14" t="e">
        <f>'1-συμβολαια'!#REF!</f>
        <v>#REF!</v>
      </c>
      <c r="B96" s="50"/>
      <c r="C96" s="82" t="e">
        <f>'1-συμβολαια'!#REF!</f>
        <v>#REF!</v>
      </c>
      <c r="D96" s="20"/>
      <c r="E96" s="93" t="e">
        <f>'1-συμβολαια'!#REF!</f>
        <v>#REF!</v>
      </c>
      <c r="F96" s="15"/>
      <c r="G96" s="16" t="e">
        <f>'4-πολλυπρ'!#REF!</f>
        <v>#REF!</v>
      </c>
      <c r="H96" s="16" t="e">
        <f>'4-πολλυπρ'!#REF!</f>
        <v>#REF!</v>
      </c>
      <c r="I96" s="21"/>
      <c r="J96" s="21" t="e">
        <f>'1-συμβολαια'!#REF!</f>
        <v>#REF!</v>
      </c>
      <c r="K96" s="21"/>
      <c r="L96" s="28" t="e">
        <f>'11-χαρτόσ'!#REF!</f>
        <v>#REF!</v>
      </c>
      <c r="M96" s="28"/>
      <c r="N96" s="28"/>
      <c r="O96" s="22"/>
      <c r="P96" s="18" t="e">
        <f>#REF!-R96</f>
        <v>#REF!</v>
      </c>
      <c r="Q96" s="17"/>
      <c r="R96" s="23" t="e">
        <f>'5-αντίγρ'!#REF!</f>
        <v>#REF!</v>
      </c>
      <c r="S96" s="24"/>
      <c r="T96" s="25"/>
      <c r="U96" s="88"/>
      <c r="V96" s="88"/>
      <c r="W96" s="83"/>
      <c r="X96" s="26"/>
      <c r="Y96" s="26"/>
      <c r="Z96" s="26"/>
      <c r="AA96" s="26"/>
      <c r="AB96" s="26"/>
      <c r="AC96" s="26"/>
    </row>
    <row r="97" spans="1:29" s="19" customFormat="1">
      <c r="A97" s="14" t="e">
        <f>'1-συμβολαια'!#REF!</f>
        <v>#REF!</v>
      </c>
      <c r="B97" s="50"/>
      <c r="C97" s="82" t="e">
        <f>'1-συμβολαια'!#REF!</f>
        <v>#REF!</v>
      </c>
      <c r="D97" s="20"/>
      <c r="E97" s="93" t="e">
        <f>'1-συμβολαια'!#REF!</f>
        <v>#REF!</v>
      </c>
      <c r="F97" s="15"/>
      <c r="G97" s="16" t="e">
        <f>'4-πολλυπρ'!#REF!</f>
        <v>#REF!</v>
      </c>
      <c r="H97" s="16" t="e">
        <f>'4-πολλυπρ'!#REF!</f>
        <v>#REF!</v>
      </c>
      <c r="I97" s="21"/>
      <c r="J97" s="21" t="e">
        <f>'1-συμβολαια'!#REF!</f>
        <v>#REF!</v>
      </c>
      <c r="K97" s="21"/>
      <c r="L97" s="28" t="e">
        <f>'11-χαρτόσ'!#REF!</f>
        <v>#REF!</v>
      </c>
      <c r="M97" s="28"/>
      <c r="N97" s="28"/>
      <c r="O97" s="22"/>
      <c r="P97" s="18" t="e">
        <f>#REF!-R97</f>
        <v>#REF!</v>
      </c>
      <c r="Q97" s="17"/>
      <c r="R97" s="23" t="e">
        <f>'5-αντίγρ'!#REF!</f>
        <v>#REF!</v>
      </c>
      <c r="S97" s="24"/>
      <c r="T97" s="25"/>
      <c r="U97" s="88"/>
      <c r="V97" s="88"/>
      <c r="W97" s="83"/>
      <c r="X97" s="26"/>
      <c r="Y97" s="26"/>
      <c r="Z97" s="26"/>
      <c r="AA97" s="26"/>
      <c r="AB97" s="26"/>
      <c r="AC97" s="26"/>
    </row>
    <row r="98" spans="1:29" s="19" customFormat="1">
      <c r="A98" s="14" t="e">
        <f>'1-συμβολαια'!#REF!</f>
        <v>#REF!</v>
      </c>
      <c r="B98" s="50"/>
      <c r="C98" s="82" t="e">
        <f>'1-συμβολαια'!#REF!</f>
        <v>#REF!</v>
      </c>
      <c r="D98" s="20"/>
      <c r="E98" s="93" t="e">
        <f>'1-συμβολαια'!#REF!</f>
        <v>#REF!</v>
      </c>
      <c r="F98" s="15"/>
      <c r="G98" s="16" t="e">
        <f>'4-πολλυπρ'!#REF!</f>
        <v>#REF!</v>
      </c>
      <c r="H98" s="16" t="e">
        <f>'4-πολλυπρ'!#REF!</f>
        <v>#REF!</v>
      </c>
      <c r="I98" s="21"/>
      <c r="J98" s="21" t="e">
        <f>'1-συμβολαια'!#REF!</f>
        <v>#REF!</v>
      </c>
      <c r="K98" s="21"/>
      <c r="L98" s="28" t="e">
        <f>'11-χαρτόσ'!#REF!</f>
        <v>#REF!</v>
      </c>
      <c r="M98" s="28"/>
      <c r="N98" s="28"/>
      <c r="O98" s="22"/>
      <c r="P98" s="18" t="e">
        <f>#REF!-R98</f>
        <v>#REF!</v>
      </c>
      <c r="Q98" s="17"/>
      <c r="R98" s="23" t="e">
        <f>'5-αντίγρ'!#REF!</f>
        <v>#REF!</v>
      </c>
      <c r="S98" s="24"/>
      <c r="T98" s="25"/>
      <c r="U98" s="88"/>
      <c r="V98" s="88"/>
      <c r="W98" s="83"/>
      <c r="X98" s="26"/>
      <c r="Y98" s="26"/>
      <c r="Z98" s="26"/>
      <c r="AA98" s="26"/>
      <c r="AB98" s="26"/>
      <c r="AC98" s="26"/>
    </row>
    <row r="99" spans="1:29" s="19" customFormat="1">
      <c r="A99" s="14" t="e">
        <f>'1-συμβολαια'!#REF!</f>
        <v>#REF!</v>
      </c>
      <c r="B99" s="50"/>
      <c r="C99" s="82" t="e">
        <f>'1-συμβολαια'!#REF!</f>
        <v>#REF!</v>
      </c>
      <c r="D99" s="20"/>
      <c r="E99" s="93" t="e">
        <f>'1-συμβολαια'!#REF!</f>
        <v>#REF!</v>
      </c>
      <c r="F99" s="15"/>
      <c r="G99" s="16" t="e">
        <f>'4-πολλυπρ'!#REF!</f>
        <v>#REF!</v>
      </c>
      <c r="H99" s="16" t="e">
        <f>'4-πολλυπρ'!#REF!</f>
        <v>#REF!</v>
      </c>
      <c r="I99" s="21"/>
      <c r="J99" s="21" t="e">
        <f>'1-συμβολαια'!#REF!</f>
        <v>#REF!</v>
      </c>
      <c r="K99" s="21"/>
      <c r="L99" s="28" t="e">
        <f>'11-χαρτόσ'!#REF!</f>
        <v>#REF!</v>
      </c>
      <c r="M99" s="28"/>
      <c r="N99" s="28"/>
      <c r="O99" s="22"/>
      <c r="P99" s="18" t="e">
        <f>#REF!-R99</f>
        <v>#REF!</v>
      </c>
      <c r="Q99" s="17"/>
      <c r="R99" s="23" t="e">
        <f>'5-αντίγρ'!#REF!</f>
        <v>#REF!</v>
      </c>
      <c r="S99" s="24"/>
      <c r="T99" s="25"/>
      <c r="U99" s="88"/>
      <c r="V99" s="88"/>
      <c r="W99" s="83"/>
      <c r="X99" s="26"/>
      <c r="Y99" s="26"/>
      <c r="Z99" s="26"/>
      <c r="AA99" s="26"/>
      <c r="AB99" s="26"/>
      <c r="AC99" s="26"/>
    </row>
    <row r="100" spans="1:29" s="19" customFormat="1">
      <c r="A100" s="14" t="e">
        <f>'1-συμβολαια'!#REF!</f>
        <v>#REF!</v>
      </c>
      <c r="B100" s="50"/>
      <c r="C100" s="82" t="e">
        <f>'1-συμβολαια'!#REF!</f>
        <v>#REF!</v>
      </c>
      <c r="D100" s="20"/>
      <c r="E100" s="93" t="e">
        <f>'1-συμβολαια'!#REF!</f>
        <v>#REF!</v>
      </c>
      <c r="F100" s="15"/>
      <c r="G100" s="16" t="e">
        <f>'4-πολλυπρ'!#REF!</f>
        <v>#REF!</v>
      </c>
      <c r="H100" s="16" t="e">
        <f>'4-πολλυπρ'!#REF!</f>
        <v>#REF!</v>
      </c>
      <c r="I100" s="21"/>
      <c r="J100" s="21" t="e">
        <f>'1-συμβολαια'!#REF!</f>
        <v>#REF!</v>
      </c>
      <c r="K100" s="21"/>
      <c r="L100" s="28" t="e">
        <f>'11-χαρτόσ'!#REF!</f>
        <v>#REF!</v>
      </c>
      <c r="M100" s="28"/>
      <c r="N100" s="28"/>
      <c r="O100" s="22"/>
      <c r="P100" s="18" t="e">
        <f>#REF!-R100</f>
        <v>#REF!</v>
      </c>
      <c r="Q100" s="17"/>
      <c r="R100" s="23" t="e">
        <f>'5-αντίγρ'!#REF!</f>
        <v>#REF!</v>
      </c>
      <c r="S100" s="24"/>
      <c r="T100" s="25"/>
      <c r="U100" s="88"/>
      <c r="V100" s="88"/>
      <c r="W100" s="83"/>
      <c r="X100" s="26"/>
      <c r="Y100" s="26"/>
      <c r="Z100" s="26"/>
      <c r="AA100" s="26"/>
      <c r="AB100" s="26"/>
      <c r="AC100" s="26"/>
    </row>
    <row r="101" spans="1:29" s="19" customFormat="1">
      <c r="A101" s="14" t="e">
        <f>'1-συμβολαια'!#REF!</f>
        <v>#REF!</v>
      </c>
      <c r="B101" s="50"/>
      <c r="C101" s="82" t="e">
        <f>'1-συμβολαια'!#REF!</f>
        <v>#REF!</v>
      </c>
      <c r="D101" s="20"/>
      <c r="E101" s="93" t="e">
        <f>'1-συμβολαια'!#REF!</f>
        <v>#REF!</v>
      </c>
      <c r="F101" s="15"/>
      <c r="G101" s="16" t="e">
        <f>'4-πολλυπρ'!#REF!</f>
        <v>#REF!</v>
      </c>
      <c r="H101" s="16" t="e">
        <f>'4-πολλυπρ'!#REF!</f>
        <v>#REF!</v>
      </c>
      <c r="I101" s="21"/>
      <c r="J101" s="21" t="e">
        <f>'1-συμβολαια'!#REF!</f>
        <v>#REF!</v>
      </c>
      <c r="K101" s="21"/>
      <c r="L101" s="28" t="e">
        <f>'11-χαρτόσ'!#REF!</f>
        <v>#REF!</v>
      </c>
      <c r="M101" s="28"/>
      <c r="N101" s="28"/>
      <c r="O101" s="22"/>
      <c r="P101" s="18" t="e">
        <f>#REF!-R101</f>
        <v>#REF!</v>
      </c>
      <c r="Q101" s="17"/>
      <c r="R101" s="23" t="e">
        <f>'5-αντίγρ'!#REF!</f>
        <v>#REF!</v>
      </c>
      <c r="S101" s="24"/>
      <c r="T101" s="25"/>
      <c r="U101" s="88"/>
      <c r="V101" s="88"/>
      <c r="W101" s="83"/>
      <c r="X101" s="26"/>
      <c r="Y101" s="26"/>
      <c r="Z101" s="26"/>
      <c r="AA101" s="26"/>
      <c r="AB101" s="26"/>
      <c r="AC101" s="26"/>
    </row>
    <row r="102" spans="1:29" s="19" customFormat="1">
      <c r="A102" s="14" t="e">
        <f>'1-συμβολαια'!#REF!</f>
        <v>#REF!</v>
      </c>
      <c r="B102" s="50"/>
      <c r="C102" s="82" t="e">
        <f>'1-συμβολαια'!#REF!</f>
        <v>#REF!</v>
      </c>
      <c r="D102" s="20"/>
      <c r="E102" s="93" t="e">
        <f>'1-συμβολαια'!#REF!</f>
        <v>#REF!</v>
      </c>
      <c r="F102" s="15"/>
      <c r="G102" s="16" t="e">
        <f>'4-πολλυπρ'!#REF!</f>
        <v>#REF!</v>
      </c>
      <c r="H102" s="16" t="e">
        <f>'4-πολλυπρ'!#REF!</f>
        <v>#REF!</v>
      </c>
      <c r="I102" s="21"/>
      <c r="J102" s="21" t="e">
        <f>'1-συμβολαια'!#REF!</f>
        <v>#REF!</v>
      </c>
      <c r="K102" s="21"/>
      <c r="L102" s="28" t="e">
        <f>'11-χαρτόσ'!#REF!</f>
        <v>#REF!</v>
      </c>
      <c r="M102" s="28"/>
      <c r="N102" s="28"/>
      <c r="O102" s="22"/>
      <c r="P102" s="18" t="e">
        <f>#REF!-R102</f>
        <v>#REF!</v>
      </c>
      <c r="Q102" s="17"/>
      <c r="R102" s="23" t="e">
        <f>'5-αντίγρ'!#REF!</f>
        <v>#REF!</v>
      </c>
      <c r="S102" s="24"/>
      <c r="T102" s="25"/>
      <c r="U102" s="88"/>
      <c r="V102" s="88"/>
      <c r="W102" s="83"/>
      <c r="X102" s="26"/>
      <c r="Y102" s="26"/>
      <c r="Z102" s="26"/>
      <c r="AA102" s="26"/>
      <c r="AB102" s="26"/>
      <c r="AC102" s="26"/>
    </row>
    <row r="103" spans="1:29" s="19" customFormat="1">
      <c r="A103" s="14" t="e">
        <f>'1-συμβολαια'!#REF!</f>
        <v>#REF!</v>
      </c>
      <c r="B103" s="50"/>
      <c r="C103" s="82" t="e">
        <f>'1-συμβολαια'!#REF!</f>
        <v>#REF!</v>
      </c>
      <c r="D103" s="20"/>
      <c r="E103" s="93" t="e">
        <f>'1-συμβολαια'!#REF!</f>
        <v>#REF!</v>
      </c>
      <c r="F103" s="15"/>
      <c r="G103" s="16" t="e">
        <f>'4-πολλυπρ'!#REF!</f>
        <v>#REF!</v>
      </c>
      <c r="H103" s="16" t="e">
        <f>'4-πολλυπρ'!#REF!</f>
        <v>#REF!</v>
      </c>
      <c r="I103" s="21"/>
      <c r="J103" s="21" t="e">
        <f>'1-συμβολαια'!#REF!</f>
        <v>#REF!</v>
      </c>
      <c r="K103" s="21"/>
      <c r="L103" s="28" t="e">
        <f>'11-χαρτόσ'!#REF!</f>
        <v>#REF!</v>
      </c>
      <c r="M103" s="28"/>
      <c r="N103" s="28"/>
      <c r="O103" s="22"/>
      <c r="P103" s="18" t="e">
        <f>#REF!-R103</f>
        <v>#REF!</v>
      </c>
      <c r="Q103" s="17"/>
      <c r="R103" s="23" t="e">
        <f>'5-αντίγρ'!#REF!</f>
        <v>#REF!</v>
      </c>
      <c r="S103" s="24"/>
      <c r="T103" s="25"/>
      <c r="U103" s="88"/>
      <c r="V103" s="88"/>
      <c r="W103" s="83"/>
      <c r="X103" s="26"/>
      <c r="Y103" s="26"/>
      <c r="Z103" s="26"/>
      <c r="AA103" s="26"/>
      <c r="AB103" s="26"/>
      <c r="AC103" s="26"/>
    </row>
    <row r="104" spans="1:29" s="19" customFormat="1">
      <c r="A104" s="14" t="e">
        <f>'1-συμβολαια'!#REF!</f>
        <v>#REF!</v>
      </c>
      <c r="B104" s="50"/>
      <c r="C104" s="82" t="e">
        <f>'1-συμβολαια'!#REF!</f>
        <v>#REF!</v>
      </c>
      <c r="D104" s="20"/>
      <c r="E104" s="93" t="e">
        <f>'1-συμβολαια'!#REF!</f>
        <v>#REF!</v>
      </c>
      <c r="F104" s="15"/>
      <c r="G104" s="16" t="e">
        <f>'4-πολλυπρ'!#REF!</f>
        <v>#REF!</v>
      </c>
      <c r="H104" s="16" t="e">
        <f>'4-πολλυπρ'!#REF!</f>
        <v>#REF!</v>
      </c>
      <c r="I104" s="21"/>
      <c r="J104" s="21" t="e">
        <f>'1-συμβολαια'!#REF!</f>
        <v>#REF!</v>
      </c>
      <c r="K104" s="21"/>
      <c r="L104" s="28" t="e">
        <f>'11-χαρτόσ'!#REF!</f>
        <v>#REF!</v>
      </c>
      <c r="M104" s="28"/>
      <c r="N104" s="28"/>
      <c r="O104" s="22"/>
      <c r="P104" s="18" t="e">
        <f>#REF!-R104</f>
        <v>#REF!</v>
      </c>
      <c r="Q104" s="17"/>
      <c r="R104" s="23" t="e">
        <f>'5-αντίγρ'!#REF!</f>
        <v>#REF!</v>
      </c>
      <c r="S104" s="24"/>
      <c r="T104" s="25"/>
      <c r="U104" s="88"/>
      <c r="V104" s="88"/>
      <c r="W104" s="83"/>
      <c r="X104" s="26"/>
      <c r="Y104" s="26"/>
      <c r="Z104" s="26"/>
      <c r="AA104" s="26"/>
      <c r="AB104" s="26"/>
      <c r="AC104" s="26"/>
    </row>
    <row r="105" spans="1:29" s="19" customFormat="1">
      <c r="A105" s="14" t="e">
        <f>'1-συμβολαια'!#REF!</f>
        <v>#REF!</v>
      </c>
      <c r="B105" s="50"/>
      <c r="C105" s="82" t="e">
        <f>'1-συμβολαια'!#REF!</f>
        <v>#REF!</v>
      </c>
      <c r="D105" s="20"/>
      <c r="E105" s="93" t="e">
        <f>'1-συμβολαια'!#REF!</f>
        <v>#REF!</v>
      </c>
      <c r="F105" s="15"/>
      <c r="G105" s="16" t="e">
        <f>'4-πολλυπρ'!#REF!</f>
        <v>#REF!</v>
      </c>
      <c r="H105" s="16" t="e">
        <f>'4-πολλυπρ'!#REF!</f>
        <v>#REF!</v>
      </c>
      <c r="I105" s="21"/>
      <c r="J105" s="21" t="e">
        <f>'1-συμβολαια'!#REF!</f>
        <v>#REF!</v>
      </c>
      <c r="K105" s="21"/>
      <c r="L105" s="28" t="e">
        <f>'11-χαρτόσ'!#REF!</f>
        <v>#REF!</v>
      </c>
      <c r="M105" s="28"/>
      <c r="N105" s="28"/>
      <c r="O105" s="22"/>
      <c r="P105" s="18" t="e">
        <f>#REF!-R105</f>
        <v>#REF!</v>
      </c>
      <c r="Q105" s="17"/>
      <c r="R105" s="23" t="e">
        <f>'5-αντίγρ'!#REF!</f>
        <v>#REF!</v>
      </c>
      <c r="S105" s="24"/>
      <c r="T105" s="25"/>
      <c r="U105" s="88"/>
      <c r="V105" s="88"/>
      <c r="W105" s="83"/>
      <c r="X105" s="26"/>
      <c r="Y105" s="26"/>
      <c r="Z105" s="26"/>
      <c r="AA105" s="26"/>
      <c r="AB105" s="26"/>
      <c r="AC105" s="26"/>
    </row>
    <row r="106" spans="1:29" s="19" customFormat="1">
      <c r="A106" s="14" t="e">
        <f>'1-συμβολαια'!#REF!</f>
        <v>#REF!</v>
      </c>
      <c r="B106" s="50"/>
      <c r="C106" s="82" t="e">
        <f>'1-συμβολαια'!#REF!</f>
        <v>#REF!</v>
      </c>
      <c r="D106" s="20"/>
      <c r="E106" s="93" t="e">
        <f>'1-συμβολαια'!#REF!</f>
        <v>#REF!</v>
      </c>
      <c r="F106" s="15"/>
      <c r="G106" s="16" t="e">
        <f>'4-πολλυπρ'!#REF!</f>
        <v>#REF!</v>
      </c>
      <c r="H106" s="16" t="e">
        <f>'4-πολλυπρ'!#REF!</f>
        <v>#REF!</v>
      </c>
      <c r="I106" s="21"/>
      <c r="J106" s="21" t="e">
        <f>'1-συμβολαια'!#REF!</f>
        <v>#REF!</v>
      </c>
      <c r="K106" s="21"/>
      <c r="L106" s="28" t="e">
        <f>'11-χαρτόσ'!#REF!</f>
        <v>#REF!</v>
      </c>
      <c r="M106" s="28"/>
      <c r="N106" s="28"/>
      <c r="O106" s="22"/>
      <c r="P106" s="18" t="e">
        <f>#REF!-R106</f>
        <v>#REF!</v>
      </c>
      <c r="Q106" s="17"/>
      <c r="R106" s="23" t="e">
        <f>'5-αντίγρ'!#REF!</f>
        <v>#REF!</v>
      </c>
      <c r="S106" s="24"/>
      <c r="T106" s="25"/>
      <c r="U106" s="88"/>
      <c r="V106" s="88"/>
      <c r="W106" s="83"/>
      <c r="X106" s="26"/>
      <c r="Y106" s="26"/>
      <c r="Z106" s="26"/>
      <c r="AA106" s="26"/>
      <c r="AB106" s="26"/>
      <c r="AC106" s="26"/>
    </row>
    <row r="107" spans="1:29" s="19" customFormat="1">
      <c r="A107" s="14" t="e">
        <f>'1-συμβολαια'!#REF!</f>
        <v>#REF!</v>
      </c>
      <c r="B107" s="50"/>
      <c r="C107" s="82" t="e">
        <f>'1-συμβολαια'!#REF!</f>
        <v>#REF!</v>
      </c>
      <c r="D107" s="20"/>
      <c r="E107" s="93" t="e">
        <f>'1-συμβολαια'!#REF!</f>
        <v>#REF!</v>
      </c>
      <c r="F107" s="15"/>
      <c r="G107" s="16" t="e">
        <f>'4-πολλυπρ'!#REF!</f>
        <v>#REF!</v>
      </c>
      <c r="H107" s="16" t="e">
        <f>'4-πολλυπρ'!#REF!</f>
        <v>#REF!</v>
      </c>
      <c r="I107" s="21"/>
      <c r="J107" s="21" t="e">
        <f>'1-συμβολαια'!#REF!</f>
        <v>#REF!</v>
      </c>
      <c r="K107" s="21"/>
      <c r="L107" s="28" t="e">
        <f>'11-χαρτόσ'!#REF!</f>
        <v>#REF!</v>
      </c>
      <c r="M107" s="28"/>
      <c r="N107" s="28"/>
      <c r="O107" s="22"/>
      <c r="P107" s="18" t="e">
        <f>#REF!-R107</f>
        <v>#REF!</v>
      </c>
      <c r="Q107" s="17"/>
      <c r="R107" s="23" t="e">
        <f>'5-αντίγρ'!#REF!</f>
        <v>#REF!</v>
      </c>
      <c r="S107" s="24"/>
      <c r="T107" s="25"/>
      <c r="U107" s="88"/>
      <c r="V107" s="88"/>
      <c r="W107" s="83"/>
      <c r="X107" s="26"/>
      <c r="Y107" s="26"/>
      <c r="Z107" s="26"/>
      <c r="AA107" s="26"/>
      <c r="AB107" s="26"/>
      <c r="AC107" s="26"/>
    </row>
    <row r="108" spans="1:29" s="19" customFormat="1">
      <c r="A108" s="14" t="e">
        <f>'1-συμβολαια'!#REF!</f>
        <v>#REF!</v>
      </c>
      <c r="B108" s="50"/>
      <c r="C108" s="82" t="e">
        <f>'1-συμβολαια'!#REF!</f>
        <v>#REF!</v>
      </c>
      <c r="D108" s="20"/>
      <c r="E108" s="93" t="e">
        <f>'1-συμβολαια'!#REF!</f>
        <v>#REF!</v>
      </c>
      <c r="F108" s="15"/>
      <c r="G108" s="16" t="e">
        <f>'4-πολλυπρ'!#REF!</f>
        <v>#REF!</v>
      </c>
      <c r="H108" s="16" t="e">
        <f>'4-πολλυπρ'!#REF!</f>
        <v>#REF!</v>
      </c>
      <c r="I108" s="21"/>
      <c r="J108" s="21" t="e">
        <f>'1-συμβολαια'!#REF!</f>
        <v>#REF!</v>
      </c>
      <c r="K108" s="21"/>
      <c r="L108" s="28" t="e">
        <f>'11-χαρτόσ'!#REF!</f>
        <v>#REF!</v>
      </c>
      <c r="M108" s="28"/>
      <c r="N108" s="28"/>
      <c r="O108" s="22"/>
      <c r="P108" s="18" t="e">
        <f>#REF!-R108</f>
        <v>#REF!</v>
      </c>
      <c r="Q108" s="17"/>
      <c r="R108" s="23" t="e">
        <f>'5-αντίγρ'!#REF!</f>
        <v>#REF!</v>
      </c>
      <c r="S108" s="24"/>
      <c r="T108" s="25"/>
      <c r="U108" s="88"/>
      <c r="V108" s="88"/>
      <c r="W108" s="83"/>
      <c r="X108" s="26"/>
      <c r="Y108" s="26"/>
      <c r="Z108" s="26"/>
      <c r="AA108" s="26"/>
      <c r="AB108" s="26"/>
      <c r="AC108" s="26"/>
    </row>
    <row r="109" spans="1:29" s="19" customFormat="1">
      <c r="A109" s="14" t="e">
        <f>'1-συμβολαια'!#REF!</f>
        <v>#REF!</v>
      </c>
      <c r="B109" s="50"/>
      <c r="C109" s="82" t="e">
        <f>'1-συμβολαια'!#REF!</f>
        <v>#REF!</v>
      </c>
      <c r="D109" s="20"/>
      <c r="E109" s="93" t="e">
        <f>'1-συμβολαια'!#REF!</f>
        <v>#REF!</v>
      </c>
      <c r="F109" s="15"/>
      <c r="G109" s="16" t="e">
        <f>'4-πολλυπρ'!#REF!</f>
        <v>#REF!</v>
      </c>
      <c r="H109" s="16" t="e">
        <f>'4-πολλυπρ'!#REF!</f>
        <v>#REF!</v>
      </c>
      <c r="I109" s="21"/>
      <c r="J109" s="21" t="e">
        <f>'1-συμβολαια'!#REF!</f>
        <v>#REF!</v>
      </c>
      <c r="K109" s="21"/>
      <c r="L109" s="28" t="e">
        <f>'11-χαρτόσ'!#REF!</f>
        <v>#REF!</v>
      </c>
      <c r="M109" s="28"/>
      <c r="N109" s="28"/>
      <c r="O109" s="22"/>
      <c r="P109" s="18" t="e">
        <f>#REF!-R109</f>
        <v>#REF!</v>
      </c>
      <c r="Q109" s="17"/>
      <c r="R109" s="23" t="e">
        <f>'5-αντίγρ'!#REF!</f>
        <v>#REF!</v>
      </c>
      <c r="S109" s="24"/>
      <c r="T109" s="25"/>
      <c r="U109" s="88"/>
      <c r="V109" s="88"/>
      <c r="W109" s="83"/>
      <c r="X109" s="26"/>
      <c r="Y109" s="26"/>
      <c r="Z109" s="26"/>
      <c r="AA109" s="26"/>
      <c r="AB109" s="26"/>
      <c r="AC109" s="26"/>
    </row>
    <row r="110" spans="1:29" s="19" customFormat="1">
      <c r="A110" s="14" t="e">
        <f>'1-συμβολαια'!#REF!</f>
        <v>#REF!</v>
      </c>
      <c r="B110" s="50"/>
      <c r="C110" s="82" t="e">
        <f>'1-συμβολαια'!#REF!</f>
        <v>#REF!</v>
      </c>
      <c r="D110" s="20"/>
      <c r="E110" s="93" t="e">
        <f>'1-συμβολαια'!#REF!</f>
        <v>#REF!</v>
      </c>
      <c r="F110" s="15"/>
      <c r="G110" s="16" t="e">
        <f>'4-πολλυπρ'!#REF!</f>
        <v>#REF!</v>
      </c>
      <c r="H110" s="16" t="e">
        <f>'4-πολλυπρ'!#REF!</f>
        <v>#REF!</v>
      </c>
      <c r="I110" s="21"/>
      <c r="J110" s="21" t="e">
        <f>'1-συμβολαια'!#REF!</f>
        <v>#REF!</v>
      </c>
      <c r="K110" s="21"/>
      <c r="L110" s="28" t="e">
        <f>'11-χαρτόσ'!#REF!</f>
        <v>#REF!</v>
      </c>
      <c r="M110" s="28"/>
      <c r="N110" s="28"/>
      <c r="O110" s="22"/>
      <c r="P110" s="18" t="e">
        <f>#REF!-R110</f>
        <v>#REF!</v>
      </c>
      <c r="Q110" s="17"/>
      <c r="R110" s="23" t="e">
        <f>'5-αντίγρ'!#REF!</f>
        <v>#REF!</v>
      </c>
      <c r="S110" s="24"/>
      <c r="T110" s="25"/>
      <c r="U110" s="88"/>
      <c r="V110" s="88"/>
      <c r="W110" s="83"/>
      <c r="X110" s="26"/>
      <c r="Y110" s="26"/>
      <c r="Z110" s="26"/>
      <c r="AA110" s="26"/>
      <c r="AB110" s="26"/>
      <c r="AC110" s="26"/>
    </row>
    <row r="111" spans="1:29" s="19" customFormat="1">
      <c r="A111" s="14" t="e">
        <f>'1-συμβολαια'!#REF!</f>
        <v>#REF!</v>
      </c>
      <c r="B111" s="50"/>
      <c r="C111" s="82" t="e">
        <f>'1-συμβολαια'!#REF!</f>
        <v>#REF!</v>
      </c>
      <c r="D111" s="20"/>
      <c r="E111" s="93" t="e">
        <f>'1-συμβολαια'!#REF!</f>
        <v>#REF!</v>
      </c>
      <c r="F111" s="15"/>
      <c r="G111" s="16" t="e">
        <f>'4-πολλυπρ'!#REF!</f>
        <v>#REF!</v>
      </c>
      <c r="H111" s="16" t="e">
        <f>'4-πολλυπρ'!#REF!</f>
        <v>#REF!</v>
      </c>
      <c r="I111" s="21"/>
      <c r="J111" s="21" t="e">
        <f>'1-συμβολαια'!#REF!</f>
        <v>#REF!</v>
      </c>
      <c r="K111" s="21"/>
      <c r="L111" s="28" t="e">
        <f>'11-χαρτόσ'!#REF!</f>
        <v>#REF!</v>
      </c>
      <c r="M111" s="28"/>
      <c r="N111" s="28"/>
      <c r="O111" s="22"/>
      <c r="P111" s="18" t="e">
        <f>#REF!-R111</f>
        <v>#REF!</v>
      </c>
      <c r="Q111" s="17"/>
      <c r="R111" s="23" t="e">
        <f>'5-αντίγρ'!#REF!</f>
        <v>#REF!</v>
      </c>
      <c r="S111" s="24"/>
      <c r="T111" s="25"/>
      <c r="U111" s="88"/>
      <c r="V111" s="88"/>
      <c r="W111" s="83"/>
      <c r="X111" s="26"/>
      <c r="Y111" s="26"/>
      <c r="Z111" s="26"/>
      <c r="AA111" s="26"/>
      <c r="AB111" s="26"/>
      <c r="AC111" s="26"/>
    </row>
    <row r="112" spans="1:29" s="19" customFormat="1">
      <c r="A112" s="14" t="e">
        <f>'1-συμβολαια'!#REF!</f>
        <v>#REF!</v>
      </c>
      <c r="B112" s="50"/>
      <c r="C112" s="82" t="e">
        <f>'1-συμβολαια'!#REF!</f>
        <v>#REF!</v>
      </c>
      <c r="D112" s="20"/>
      <c r="E112" s="93" t="e">
        <f>'1-συμβολαια'!#REF!</f>
        <v>#REF!</v>
      </c>
      <c r="F112" s="15"/>
      <c r="G112" s="16" t="e">
        <f>'4-πολλυπρ'!#REF!</f>
        <v>#REF!</v>
      </c>
      <c r="H112" s="16" t="e">
        <f>'4-πολλυπρ'!#REF!</f>
        <v>#REF!</v>
      </c>
      <c r="I112" s="21"/>
      <c r="J112" s="21" t="e">
        <f>'1-συμβολαια'!#REF!</f>
        <v>#REF!</v>
      </c>
      <c r="K112" s="21"/>
      <c r="L112" s="28" t="e">
        <f>'11-χαρτόσ'!#REF!</f>
        <v>#REF!</v>
      </c>
      <c r="M112" s="28"/>
      <c r="N112" s="28"/>
      <c r="O112" s="22"/>
      <c r="P112" s="18" t="e">
        <f>#REF!-R112</f>
        <v>#REF!</v>
      </c>
      <c r="Q112" s="17"/>
      <c r="R112" s="23" t="e">
        <f>'5-αντίγρ'!#REF!</f>
        <v>#REF!</v>
      </c>
      <c r="S112" s="24"/>
      <c r="T112" s="25"/>
      <c r="U112" s="88"/>
      <c r="V112" s="88"/>
      <c r="W112" s="83"/>
      <c r="X112" s="26"/>
      <c r="Y112" s="26"/>
      <c r="Z112" s="26"/>
      <c r="AA112" s="26"/>
      <c r="AB112" s="26"/>
      <c r="AC112" s="26"/>
    </row>
    <row r="113" spans="1:29" s="19" customFormat="1">
      <c r="A113" s="14" t="e">
        <f>'1-συμβολαια'!#REF!</f>
        <v>#REF!</v>
      </c>
      <c r="B113" s="50"/>
      <c r="C113" s="82" t="e">
        <f>'1-συμβολαια'!#REF!</f>
        <v>#REF!</v>
      </c>
      <c r="D113" s="20"/>
      <c r="E113" s="93" t="e">
        <f>'1-συμβολαια'!#REF!</f>
        <v>#REF!</v>
      </c>
      <c r="F113" s="15"/>
      <c r="G113" s="16" t="e">
        <f>'4-πολλυπρ'!#REF!</f>
        <v>#REF!</v>
      </c>
      <c r="H113" s="16" t="e">
        <f>'4-πολλυπρ'!#REF!</f>
        <v>#REF!</v>
      </c>
      <c r="I113" s="21"/>
      <c r="J113" s="21" t="e">
        <f>'1-συμβολαια'!#REF!</f>
        <v>#REF!</v>
      </c>
      <c r="K113" s="21"/>
      <c r="L113" s="28" t="e">
        <f>'11-χαρτόσ'!#REF!</f>
        <v>#REF!</v>
      </c>
      <c r="M113" s="28"/>
      <c r="N113" s="28"/>
      <c r="O113" s="22"/>
      <c r="P113" s="18" t="e">
        <f>#REF!-R113</f>
        <v>#REF!</v>
      </c>
      <c r="Q113" s="17"/>
      <c r="R113" s="23" t="e">
        <f>'5-αντίγρ'!#REF!</f>
        <v>#REF!</v>
      </c>
      <c r="S113" s="24"/>
      <c r="T113" s="25"/>
      <c r="U113" s="88"/>
      <c r="V113" s="88"/>
      <c r="W113" s="83"/>
      <c r="X113" s="26"/>
      <c r="Y113" s="26"/>
      <c r="Z113" s="26"/>
      <c r="AA113" s="26"/>
      <c r="AB113" s="26"/>
      <c r="AC113" s="26"/>
    </row>
    <row r="114" spans="1:29" s="19" customFormat="1">
      <c r="A114" s="14" t="e">
        <f>'1-συμβολαια'!#REF!</f>
        <v>#REF!</v>
      </c>
      <c r="B114" s="50"/>
      <c r="C114" s="82" t="e">
        <f>'1-συμβολαια'!#REF!</f>
        <v>#REF!</v>
      </c>
      <c r="D114" s="20"/>
      <c r="E114" s="93" t="e">
        <f>'1-συμβολαια'!#REF!</f>
        <v>#REF!</v>
      </c>
      <c r="F114" s="15"/>
      <c r="G114" s="16" t="e">
        <f>'4-πολλυπρ'!#REF!</f>
        <v>#REF!</v>
      </c>
      <c r="H114" s="16" t="e">
        <f>'4-πολλυπρ'!#REF!</f>
        <v>#REF!</v>
      </c>
      <c r="I114" s="21"/>
      <c r="J114" s="21" t="e">
        <f>'1-συμβολαια'!#REF!</f>
        <v>#REF!</v>
      </c>
      <c r="K114" s="21"/>
      <c r="L114" s="28" t="e">
        <f>'11-χαρτόσ'!#REF!</f>
        <v>#REF!</v>
      </c>
      <c r="M114" s="28"/>
      <c r="N114" s="28"/>
      <c r="O114" s="22"/>
      <c r="P114" s="18" t="e">
        <f>#REF!-R114</f>
        <v>#REF!</v>
      </c>
      <c r="Q114" s="17"/>
      <c r="R114" s="23" t="e">
        <f>'5-αντίγρ'!#REF!</f>
        <v>#REF!</v>
      </c>
      <c r="S114" s="24"/>
      <c r="T114" s="25"/>
      <c r="U114" s="88"/>
      <c r="V114" s="88"/>
      <c r="W114" s="83"/>
      <c r="X114" s="26"/>
      <c r="Y114" s="26"/>
      <c r="Z114" s="26"/>
      <c r="AA114" s="26"/>
      <c r="AB114" s="26"/>
      <c r="AC114" s="26"/>
    </row>
    <row r="115" spans="1:29" s="19" customFormat="1">
      <c r="A115" s="14" t="e">
        <f>'1-συμβολαια'!#REF!</f>
        <v>#REF!</v>
      </c>
      <c r="B115" s="50"/>
      <c r="C115" s="82" t="e">
        <f>'1-συμβολαια'!#REF!</f>
        <v>#REF!</v>
      </c>
      <c r="D115" s="20"/>
      <c r="E115" s="93" t="e">
        <f>'1-συμβολαια'!#REF!</f>
        <v>#REF!</v>
      </c>
      <c r="F115" s="15"/>
      <c r="G115" s="16" t="e">
        <f>'4-πολλυπρ'!#REF!</f>
        <v>#REF!</v>
      </c>
      <c r="H115" s="16" t="e">
        <f>'4-πολλυπρ'!#REF!</f>
        <v>#REF!</v>
      </c>
      <c r="I115" s="21"/>
      <c r="J115" s="21" t="e">
        <f>'1-συμβολαια'!#REF!</f>
        <v>#REF!</v>
      </c>
      <c r="K115" s="21"/>
      <c r="L115" s="28" t="e">
        <f>'11-χαρτόσ'!#REF!</f>
        <v>#REF!</v>
      </c>
      <c r="M115" s="28"/>
      <c r="N115" s="28"/>
      <c r="O115" s="22"/>
      <c r="P115" s="18" t="e">
        <f>#REF!-R115</f>
        <v>#REF!</v>
      </c>
      <c r="Q115" s="17"/>
      <c r="R115" s="23" t="e">
        <f>'5-αντίγρ'!#REF!</f>
        <v>#REF!</v>
      </c>
      <c r="S115" s="24"/>
      <c r="T115" s="25"/>
      <c r="U115" s="88"/>
      <c r="V115" s="88"/>
      <c r="W115" s="83"/>
      <c r="X115" s="26"/>
      <c r="Y115" s="26"/>
      <c r="Z115" s="26"/>
      <c r="AA115" s="26"/>
      <c r="AB115" s="26"/>
      <c r="AC115" s="26"/>
    </row>
    <row r="116" spans="1:29" s="19" customFormat="1">
      <c r="A116" s="14" t="e">
        <f>'1-συμβολαια'!#REF!</f>
        <v>#REF!</v>
      </c>
      <c r="B116" s="50"/>
      <c r="C116" s="82" t="e">
        <f>'1-συμβολαια'!#REF!</f>
        <v>#REF!</v>
      </c>
      <c r="D116" s="20"/>
      <c r="E116" s="93" t="e">
        <f>'1-συμβολαια'!#REF!</f>
        <v>#REF!</v>
      </c>
      <c r="F116" s="15"/>
      <c r="G116" s="16" t="e">
        <f>'4-πολλυπρ'!#REF!</f>
        <v>#REF!</v>
      </c>
      <c r="H116" s="16" t="e">
        <f>'4-πολλυπρ'!#REF!</f>
        <v>#REF!</v>
      </c>
      <c r="I116" s="21"/>
      <c r="J116" s="21" t="e">
        <f>'1-συμβολαια'!#REF!</f>
        <v>#REF!</v>
      </c>
      <c r="K116" s="21"/>
      <c r="L116" s="28" t="e">
        <f>'11-χαρτόσ'!#REF!</f>
        <v>#REF!</v>
      </c>
      <c r="M116" s="28"/>
      <c r="N116" s="28"/>
      <c r="O116" s="22"/>
      <c r="P116" s="18" t="e">
        <f>#REF!-R116</f>
        <v>#REF!</v>
      </c>
      <c r="Q116" s="17"/>
      <c r="R116" s="23" t="e">
        <f>'5-αντίγρ'!#REF!</f>
        <v>#REF!</v>
      </c>
      <c r="S116" s="24"/>
      <c r="T116" s="25"/>
      <c r="U116" s="88"/>
      <c r="V116" s="88"/>
      <c r="W116" s="83"/>
      <c r="X116" s="26"/>
      <c r="Y116" s="26"/>
      <c r="Z116" s="26"/>
      <c r="AA116" s="26"/>
      <c r="AB116" s="26"/>
      <c r="AC116" s="26"/>
    </row>
    <row r="117" spans="1:29" s="19" customFormat="1">
      <c r="A117" s="14" t="e">
        <f>'1-συμβολαια'!#REF!</f>
        <v>#REF!</v>
      </c>
      <c r="B117" s="50"/>
      <c r="C117" s="82" t="e">
        <f>'1-συμβολαια'!#REF!</f>
        <v>#REF!</v>
      </c>
      <c r="D117" s="20"/>
      <c r="E117" s="93" t="e">
        <f>'1-συμβολαια'!#REF!</f>
        <v>#REF!</v>
      </c>
      <c r="F117" s="15"/>
      <c r="G117" s="16" t="e">
        <f>'4-πολλυπρ'!#REF!</f>
        <v>#REF!</v>
      </c>
      <c r="H117" s="16" t="e">
        <f>'4-πολλυπρ'!#REF!</f>
        <v>#REF!</v>
      </c>
      <c r="I117" s="21"/>
      <c r="J117" s="21" t="e">
        <f>'1-συμβολαια'!#REF!</f>
        <v>#REF!</v>
      </c>
      <c r="K117" s="21"/>
      <c r="L117" s="28" t="e">
        <f>'11-χαρτόσ'!#REF!</f>
        <v>#REF!</v>
      </c>
      <c r="M117" s="28"/>
      <c r="N117" s="28"/>
      <c r="O117" s="22"/>
      <c r="P117" s="18" t="e">
        <f>#REF!-R117</f>
        <v>#REF!</v>
      </c>
      <c r="Q117" s="17"/>
      <c r="R117" s="23" t="e">
        <f>'5-αντίγρ'!#REF!</f>
        <v>#REF!</v>
      </c>
      <c r="S117" s="24"/>
      <c r="T117" s="25"/>
      <c r="U117" s="88"/>
      <c r="V117" s="88"/>
      <c r="W117" s="83"/>
      <c r="X117" s="26"/>
      <c r="Y117" s="26"/>
      <c r="Z117" s="26"/>
      <c r="AA117" s="26"/>
      <c r="AB117" s="26"/>
      <c r="AC117" s="26"/>
    </row>
    <row r="118" spans="1:29" s="19" customFormat="1">
      <c r="A118" s="14" t="e">
        <f>'1-συμβολαια'!#REF!</f>
        <v>#REF!</v>
      </c>
      <c r="B118" s="50"/>
      <c r="C118" s="82" t="e">
        <f>'1-συμβολαια'!#REF!</f>
        <v>#REF!</v>
      </c>
      <c r="D118" s="20"/>
      <c r="E118" s="93" t="e">
        <f>'1-συμβολαια'!#REF!</f>
        <v>#REF!</v>
      </c>
      <c r="F118" s="15"/>
      <c r="G118" s="16" t="e">
        <f>'4-πολλυπρ'!#REF!</f>
        <v>#REF!</v>
      </c>
      <c r="H118" s="16" t="e">
        <f>'4-πολλυπρ'!#REF!</f>
        <v>#REF!</v>
      </c>
      <c r="I118" s="21"/>
      <c r="J118" s="21" t="e">
        <f>'1-συμβολαια'!#REF!</f>
        <v>#REF!</v>
      </c>
      <c r="K118" s="21"/>
      <c r="L118" s="28" t="e">
        <f>'11-χαρτόσ'!#REF!</f>
        <v>#REF!</v>
      </c>
      <c r="M118" s="28"/>
      <c r="N118" s="28"/>
      <c r="O118" s="22"/>
      <c r="P118" s="18" t="e">
        <f>#REF!-R118</f>
        <v>#REF!</v>
      </c>
      <c r="Q118" s="17"/>
      <c r="R118" s="23" t="e">
        <f>'5-αντίγρ'!#REF!</f>
        <v>#REF!</v>
      </c>
      <c r="S118" s="24"/>
      <c r="T118" s="25"/>
      <c r="U118" s="88"/>
      <c r="V118" s="88"/>
      <c r="W118" s="83"/>
      <c r="X118" s="26"/>
      <c r="Y118" s="26"/>
      <c r="Z118" s="26"/>
      <c r="AA118" s="26"/>
      <c r="AB118" s="26"/>
      <c r="AC118" s="26"/>
    </row>
    <row r="119" spans="1:29" s="19" customFormat="1">
      <c r="A119" s="14" t="e">
        <f>'1-συμβολαια'!#REF!</f>
        <v>#REF!</v>
      </c>
      <c r="B119" s="50"/>
      <c r="C119" s="82" t="e">
        <f>'1-συμβολαια'!#REF!</f>
        <v>#REF!</v>
      </c>
      <c r="D119" s="20"/>
      <c r="E119" s="93" t="e">
        <f>'1-συμβολαια'!#REF!</f>
        <v>#REF!</v>
      </c>
      <c r="F119" s="15"/>
      <c r="G119" s="16" t="e">
        <f>'4-πολλυπρ'!#REF!</f>
        <v>#REF!</v>
      </c>
      <c r="H119" s="16" t="e">
        <f>'4-πολλυπρ'!#REF!</f>
        <v>#REF!</v>
      </c>
      <c r="I119" s="21"/>
      <c r="J119" s="21" t="e">
        <f>'1-συμβολαια'!#REF!</f>
        <v>#REF!</v>
      </c>
      <c r="K119" s="21"/>
      <c r="L119" s="28" t="e">
        <f>'11-χαρτόσ'!#REF!</f>
        <v>#REF!</v>
      </c>
      <c r="M119" s="28"/>
      <c r="N119" s="28"/>
      <c r="O119" s="22"/>
      <c r="P119" s="18" t="e">
        <f>#REF!-R119</f>
        <v>#REF!</v>
      </c>
      <c r="Q119" s="17"/>
      <c r="R119" s="23" t="e">
        <f>'5-αντίγρ'!#REF!</f>
        <v>#REF!</v>
      </c>
      <c r="S119" s="24"/>
      <c r="T119" s="25"/>
      <c r="U119" s="88"/>
      <c r="V119" s="88"/>
      <c r="W119" s="83"/>
      <c r="X119" s="26"/>
      <c r="Y119" s="26"/>
      <c r="Z119" s="26"/>
      <c r="AA119" s="26"/>
      <c r="AB119" s="26"/>
      <c r="AC119" s="26"/>
    </row>
    <row r="120" spans="1:29" s="19" customFormat="1">
      <c r="A120" s="14" t="e">
        <f>'1-συμβολαια'!#REF!</f>
        <v>#REF!</v>
      </c>
      <c r="B120" s="50"/>
      <c r="C120" s="82" t="e">
        <f>'1-συμβολαια'!#REF!</f>
        <v>#REF!</v>
      </c>
      <c r="D120" s="20"/>
      <c r="E120" s="93" t="e">
        <f>'1-συμβολαια'!#REF!</f>
        <v>#REF!</v>
      </c>
      <c r="F120" s="15"/>
      <c r="G120" s="16" t="e">
        <f>'4-πολλυπρ'!#REF!</f>
        <v>#REF!</v>
      </c>
      <c r="H120" s="16" t="e">
        <f>'4-πολλυπρ'!#REF!</f>
        <v>#REF!</v>
      </c>
      <c r="I120" s="21"/>
      <c r="J120" s="21" t="e">
        <f>'1-συμβολαια'!#REF!</f>
        <v>#REF!</v>
      </c>
      <c r="K120" s="21"/>
      <c r="L120" s="28" t="e">
        <f>'11-χαρτόσ'!#REF!</f>
        <v>#REF!</v>
      </c>
      <c r="M120" s="28"/>
      <c r="N120" s="28"/>
      <c r="O120" s="22"/>
      <c r="P120" s="18" t="e">
        <f>#REF!-R120</f>
        <v>#REF!</v>
      </c>
      <c r="Q120" s="17"/>
      <c r="R120" s="23" t="e">
        <f>'5-αντίγρ'!#REF!</f>
        <v>#REF!</v>
      </c>
      <c r="S120" s="24"/>
      <c r="T120" s="25"/>
      <c r="U120" s="88"/>
      <c r="V120" s="88"/>
      <c r="W120" s="83"/>
      <c r="X120" s="26"/>
      <c r="Y120" s="26"/>
      <c r="Z120" s="26"/>
      <c r="AA120" s="26"/>
      <c r="AB120" s="26"/>
      <c r="AC120" s="26"/>
    </row>
    <row r="121" spans="1:29" s="19" customFormat="1">
      <c r="A121" s="14" t="e">
        <f>'1-συμβολαια'!#REF!</f>
        <v>#REF!</v>
      </c>
      <c r="B121" s="50"/>
      <c r="C121" s="82" t="e">
        <f>'1-συμβολαια'!#REF!</f>
        <v>#REF!</v>
      </c>
      <c r="D121" s="20"/>
      <c r="E121" s="93" t="e">
        <f>'1-συμβολαια'!#REF!</f>
        <v>#REF!</v>
      </c>
      <c r="F121" s="15"/>
      <c r="G121" s="16" t="e">
        <f>'4-πολλυπρ'!#REF!</f>
        <v>#REF!</v>
      </c>
      <c r="H121" s="16" t="e">
        <f>'4-πολλυπρ'!#REF!</f>
        <v>#REF!</v>
      </c>
      <c r="I121" s="21"/>
      <c r="J121" s="21" t="e">
        <f>'1-συμβολαια'!#REF!</f>
        <v>#REF!</v>
      </c>
      <c r="K121" s="21"/>
      <c r="L121" s="28" t="e">
        <f>'11-χαρτόσ'!#REF!</f>
        <v>#REF!</v>
      </c>
      <c r="M121" s="28"/>
      <c r="N121" s="28"/>
      <c r="O121" s="22"/>
      <c r="P121" s="18" t="e">
        <f>#REF!-R121</f>
        <v>#REF!</v>
      </c>
      <c r="Q121" s="17"/>
      <c r="R121" s="23" t="e">
        <f>'5-αντίγρ'!#REF!</f>
        <v>#REF!</v>
      </c>
      <c r="S121" s="24"/>
      <c r="T121" s="25"/>
      <c r="U121" s="88"/>
      <c r="V121" s="88"/>
      <c r="W121" s="83"/>
      <c r="X121" s="26"/>
      <c r="Y121" s="26"/>
      <c r="Z121" s="26"/>
      <c r="AA121" s="26"/>
      <c r="AB121" s="26"/>
      <c r="AC121" s="26"/>
    </row>
    <row r="122" spans="1:29" s="19" customFormat="1">
      <c r="A122" s="14" t="e">
        <f>'1-συμβολαια'!#REF!</f>
        <v>#REF!</v>
      </c>
      <c r="B122" s="50"/>
      <c r="C122" s="82" t="e">
        <f>'1-συμβολαια'!#REF!</f>
        <v>#REF!</v>
      </c>
      <c r="D122" s="20"/>
      <c r="E122" s="93" t="e">
        <f>'1-συμβολαια'!#REF!</f>
        <v>#REF!</v>
      </c>
      <c r="F122" s="15"/>
      <c r="G122" s="16" t="e">
        <f>'4-πολλυπρ'!#REF!</f>
        <v>#REF!</v>
      </c>
      <c r="H122" s="16" t="e">
        <f>'4-πολλυπρ'!#REF!</f>
        <v>#REF!</v>
      </c>
      <c r="I122" s="21"/>
      <c r="J122" s="21" t="e">
        <f>'1-συμβολαια'!#REF!</f>
        <v>#REF!</v>
      </c>
      <c r="K122" s="21"/>
      <c r="L122" s="28" t="e">
        <f>'11-χαρτόσ'!#REF!</f>
        <v>#REF!</v>
      </c>
      <c r="M122" s="28"/>
      <c r="N122" s="28"/>
      <c r="O122" s="22"/>
      <c r="P122" s="18" t="e">
        <f>#REF!-R122</f>
        <v>#REF!</v>
      </c>
      <c r="Q122" s="17"/>
      <c r="R122" s="23" t="e">
        <f>'5-αντίγρ'!#REF!</f>
        <v>#REF!</v>
      </c>
      <c r="S122" s="24"/>
      <c r="T122" s="25"/>
      <c r="U122" s="88"/>
      <c r="V122" s="88"/>
      <c r="W122" s="83"/>
      <c r="X122" s="26"/>
      <c r="Y122" s="26"/>
      <c r="Z122" s="26"/>
      <c r="AA122" s="26"/>
      <c r="AB122" s="26"/>
      <c r="AC122" s="26"/>
    </row>
    <row r="123" spans="1:29" s="19" customFormat="1">
      <c r="A123" s="14" t="e">
        <f>'1-συμβολαια'!#REF!</f>
        <v>#REF!</v>
      </c>
      <c r="B123" s="50"/>
      <c r="C123" s="82" t="e">
        <f>'1-συμβολαια'!#REF!</f>
        <v>#REF!</v>
      </c>
      <c r="D123" s="20"/>
      <c r="E123" s="93" t="e">
        <f>'1-συμβολαια'!#REF!</f>
        <v>#REF!</v>
      </c>
      <c r="F123" s="15"/>
      <c r="G123" s="16" t="e">
        <f>'4-πολλυπρ'!#REF!</f>
        <v>#REF!</v>
      </c>
      <c r="H123" s="16" t="e">
        <f>'4-πολλυπρ'!#REF!</f>
        <v>#REF!</v>
      </c>
      <c r="I123" s="21"/>
      <c r="J123" s="21" t="e">
        <f>'1-συμβολαια'!#REF!</f>
        <v>#REF!</v>
      </c>
      <c r="K123" s="21"/>
      <c r="L123" s="28" t="e">
        <f>'11-χαρτόσ'!#REF!</f>
        <v>#REF!</v>
      </c>
      <c r="M123" s="28"/>
      <c r="N123" s="28"/>
      <c r="O123" s="22"/>
      <c r="P123" s="18" t="e">
        <f>#REF!-R123</f>
        <v>#REF!</v>
      </c>
      <c r="Q123" s="17"/>
      <c r="R123" s="23" t="e">
        <f>'5-αντίγρ'!#REF!</f>
        <v>#REF!</v>
      </c>
      <c r="S123" s="24"/>
      <c r="T123" s="25"/>
      <c r="U123" s="88"/>
      <c r="V123" s="88"/>
      <c r="W123" s="83"/>
      <c r="X123" s="26"/>
      <c r="Y123" s="26"/>
      <c r="Z123" s="26"/>
      <c r="AA123" s="26"/>
      <c r="AB123" s="26"/>
      <c r="AC123" s="26"/>
    </row>
    <row r="124" spans="1:29" s="19" customFormat="1">
      <c r="A124" s="14" t="e">
        <f>'1-συμβολαια'!#REF!</f>
        <v>#REF!</v>
      </c>
      <c r="B124" s="50"/>
      <c r="C124" s="82" t="e">
        <f>'1-συμβολαια'!#REF!</f>
        <v>#REF!</v>
      </c>
      <c r="D124" s="20"/>
      <c r="E124" s="93" t="e">
        <f>'1-συμβολαια'!#REF!</f>
        <v>#REF!</v>
      </c>
      <c r="F124" s="15"/>
      <c r="G124" s="16" t="e">
        <f>'4-πολλυπρ'!#REF!</f>
        <v>#REF!</v>
      </c>
      <c r="H124" s="16" t="e">
        <f>'4-πολλυπρ'!#REF!</f>
        <v>#REF!</v>
      </c>
      <c r="I124" s="21"/>
      <c r="J124" s="21" t="e">
        <f>'1-συμβολαια'!#REF!</f>
        <v>#REF!</v>
      </c>
      <c r="K124" s="21"/>
      <c r="L124" s="28" t="e">
        <f>'11-χαρτόσ'!#REF!</f>
        <v>#REF!</v>
      </c>
      <c r="M124" s="28"/>
      <c r="N124" s="28"/>
      <c r="O124" s="22"/>
      <c r="P124" s="18" t="e">
        <f>#REF!-R124</f>
        <v>#REF!</v>
      </c>
      <c r="Q124" s="17"/>
      <c r="R124" s="23" t="e">
        <f>'5-αντίγρ'!#REF!</f>
        <v>#REF!</v>
      </c>
      <c r="S124" s="24"/>
      <c r="T124" s="25"/>
      <c r="U124" s="88"/>
      <c r="V124" s="88"/>
      <c r="W124" s="83"/>
      <c r="X124" s="26"/>
      <c r="Y124" s="26"/>
      <c r="Z124" s="26"/>
      <c r="AA124" s="26"/>
      <c r="AB124" s="26"/>
      <c r="AC124" s="26"/>
    </row>
    <row r="125" spans="1:29" s="19" customFormat="1">
      <c r="A125" s="14" t="e">
        <f>'1-συμβολαια'!#REF!</f>
        <v>#REF!</v>
      </c>
      <c r="B125" s="50"/>
      <c r="C125" s="82" t="e">
        <f>'1-συμβολαια'!#REF!</f>
        <v>#REF!</v>
      </c>
      <c r="D125" s="20"/>
      <c r="E125" s="93" t="e">
        <f>'1-συμβολαια'!#REF!</f>
        <v>#REF!</v>
      </c>
      <c r="F125" s="15"/>
      <c r="G125" s="16" t="e">
        <f>'4-πολλυπρ'!#REF!</f>
        <v>#REF!</v>
      </c>
      <c r="H125" s="16" t="e">
        <f>'4-πολλυπρ'!#REF!</f>
        <v>#REF!</v>
      </c>
      <c r="I125" s="21"/>
      <c r="J125" s="21" t="e">
        <f>'1-συμβολαια'!#REF!</f>
        <v>#REF!</v>
      </c>
      <c r="K125" s="21"/>
      <c r="L125" s="28" t="e">
        <f>'11-χαρτόσ'!#REF!</f>
        <v>#REF!</v>
      </c>
      <c r="M125" s="28"/>
      <c r="N125" s="28"/>
      <c r="O125" s="22"/>
      <c r="P125" s="18" t="e">
        <f>#REF!-R125</f>
        <v>#REF!</v>
      </c>
      <c r="Q125" s="17"/>
      <c r="R125" s="23" t="e">
        <f>'5-αντίγρ'!#REF!</f>
        <v>#REF!</v>
      </c>
      <c r="S125" s="24"/>
      <c r="T125" s="25"/>
      <c r="U125" s="88"/>
      <c r="V125" s="88"/>
      <c r="W125" s="83"/>
      <c r="X125" s="26"/>
      <c r="Y125" s="26"/>
      <c r="Z125" s="26"/>
      <c r="AA125" s="26"/>
      <c r="AB125" s="26"/>
      <c r="AC125" s="26"/>
    </row>
    <row r="126" spans="1:29" s="19" customFormat="1">
      <c r="A126" s="14" t="e">
        <f>'1-συμβολαια'!#REF!</f>
        <v>#REF!</v>
      </c>
      <c r="B126" s="50"/>
      <c r="C126" s="82" t="e">
        <f>'1-συμβολαια'!#REF!</f>
        <v>#REF!</v>
      </c>
      <c r="D126" s="20"/>
      <c r="E126" s="93" t="e">
        <f>'1-συμβολαια'!#REF!</f>
        <v>#REF!</v>
      </c>
      <c r="F126" s="15"/>
      <c r="G126" s="16" t="e">
        <f>'4-πολλυπρ'!#REF!</f>
        <v>#REF!</v>
      </c>
      <c r="H126" s="16" t="e">
        <f>'4-πολλυπρ'!#REF!</f>
        <v>#REF!</v>
      </c>
      <c r="I126" s="21"/>
      <c r="J126" s="21" t="e">
        <f>'1-συμβολαια'!#REF!</f>
        <v>#REF!</v>
      </c>
      <c r="K126" s="21"/>
      <c r="L126" s="28" t="e">
        <f>'11-χαρτόσ'!#REF!</f>
        <v>#REF!</v>
      </c>
      <c r="M126" s="28"/>
      <c r="N126" s="28"/>
      <c r="O126" s="22"/>
      <c r="P126" s="18" t="e">
        <f>#REF!-R126</f>
        <v>#REF!</v>
      </c>
      <c r="Q126" s="17"/>
      <c r="R126" s="23" t="e">
        <f>'5-αντίγρ'!#REF!</f>
        <v>#REF!</v>
      </c>
      <c r="S126" s="24"/>
      <c r="T126" s="25"/>
      <c r="U126" s="88"/>
      <c r="V126" s="88"/>
      <c r="W126" s="83"/>
      <c r="X126" s="26"/>
      <c r="Y126" s="26"/>
      <c r="Z126" s="26"/>
      <c r="AA126" s="26"/>
      <c r="AB126" s="26"/>
      <c r="AC126" s="26"/>
    </row>
    <row r="127" spans="1:29" s="19" customFormat="1">
      <c r="A127" s="14" t="e">
        <f>'1-συμβολαια'!#REF!</f>
        <v>#REF!</v>
      </c>
      <c r="B127" s="50"/>
      <c r="C127" s="82" t="e">
        <f>'1-συμβολαια'!#REF!</f>
        <v>#REF!</v>
      </c>
      <c r="D127" s="20"/>
      <c r="E127" s="93" t="e">
        <f>'1-συμβολαια'!#REF!</f>
        <v>#REF!</v>
      </c>
      <c r="F127" s="15"/>
      <c r="G127" s="16" t="e">
        <f>'4-πολλυπρ'!#REF!</f>
        <v>#REF!</v>
      </c>
      <c r="H127" s="16" t="e">
        <f>'4-πολλυπρ'!#REF!</f>
        <v>#REF!</v>
      </c>
      <c r="I127" s="21"/>
      <c r="J127" s="21" t="e">
        <f>'1-συμβολαια'!#REF!</f>
        <v>#REF!</v>
      </c>
      <c r="K127" s="21"/>
      <c r="L127" s="28" t="e">
        <f>'11-χαρτόσ'!#REF!</f>
        <v>#REF!</v>
      </c>
      <c r="M127" s="28"/>
      <c r="N127" s="28"/>
      <c r="O127" s="22"/>
      <c r="P127" s="18" t="e">
        <f>#REF!-R127</f>
        <v>#REF!</v>
      </c>
      <c r="Q127" s="17"/>
      <c r="R127" s="23" t="e">
        <f>'5-αντίγρ'!#REF!</f>
        <v>#REF!</v>
      </c>
      <c r="S127" s="24"/>
      <c r="T127" s="25"/>
      <c r="U127" s="88"/>
      <c r="V127" s="88"/>
      <c r="W127" s="83"/>
      <c r="X127" s="26"/>
      <c r="Y127" s="26"/>
      <c r="Z127" s="26"/>
      <c r="AA127" s="26"/>
      <c r="AB127" s="26"/>
      <c r="AC127" s="26"/>
    </row>
    <row r="128" spans="1:29" s="19" customFormat="1">
      <c r="A128" s="14" t="e">
        <f>'1-συμβολαια'!#REF!</f>
        <v>#REF!</v>
      </c>
      <c r="B128" s="50"/>
      <c r="C128" s="82" t="e">
        <f>'1-συμβολαια'!#REF!</f>
        <v>#REF!</v>
      </c>
      <c r="D128" s="20"/>
      <c r="E128" s="93" t="e">
        <f>'1-συμβολαια'!#REF!</f>
        <v>#REF!</v>
      </c>
      <c r="F128" s="15"/>
      <c r="G128" s="16" t="e">
        <f>'4-πολλυπρ'!#REF!</f>
        <v>#REF!</v>
      </c>
      <c r="H128" s="16" t="e">
        <f>'4-πολλυπρ'!#REF!</f>
        <v>#REF!</v>
      </c>
      <c r="I128" s="21"/>
      <c r="J128" s="21" t="e">
        <f>'1-συμβολαια'!#REF!</f>
        <v>#REF!</v>
      </c>
      <c r="K128" s="21"/>
      <c r="L128" s="28" t="e">
        <f>'11-χαρτόσ'!#REF!</f>
        <v>#REF!</v>
      </c>
      <c r="M128" s="28"/>
      <c r="N128" s="28"/>
      <c r="O128" s="22"/>
      <c r="P128" s="18" t="e">
        <f>#REF!-R128</f>
        <v>#REF!</v>
      </c>
      <c r="Q128" s="17"/>
      <c r="R128" s="23" t="e">
        <f>'5-αντίγρ'!#REF!</f>
        <v>#REF!</v>
      </c>
      <c r="S128" s="24"/>
      <c r="T128" s="25"/>
      <c r="U128" s="88"/>
      <c r="V128" s="88"/>
      <c r="W128" s="83"/>
      <c r="X128" s="26"/>
      <c r="Y128" s="26"/>
      <c r="Z128" s="26"/>
      <c r="AA128" s="26"/>
      <c r="AB128" s="26"/>
      <c r="AC128" s="26"/>
    </row>
    <row r="129" spans="1:29" s="19" customFormat="1">
      <c r="A129" s="14" t="e">
        <f>'1-συμβολαια'!#REF!</f>
        <v>#REF!</v>
      </c>
      <c r="B129" s="50"/>
      <c r="C129" s="82" t="e">
        <f>'1-συμβολαια'!#REF!</f>
        <v>#REF!</v>
      </c>
      <c r="D129" s="20"/>
      <c r="E129" s="93" t="e">
        <f>'1-συμβολαια'!#REF!</f>
        <v>#REF!</v>
      </c>
      <c r="F129" s="15"/>
      <c r="G129" s="16" t="e">
        <f>'4-πολλυπρ'!#REF!</f>
        <v>#REF!</v>
      </c>
      <c r="H129" s="16" t="e">
        <f>'4-πολλυπρ'!#REF!</f>
        <v>#REF!</v>
      </c>
      <c r="I129" s="21"/>
      <c r="J129" s="21" t="e">
        <f>'1-συμβολαια'!#REF!</f>
        <v>#REF!</v>
      </c>
      <c r="K129" s="21"/>
      <c r="L129" s="28" t="e">
        <f>'11-χαρτόσ'!#REF!</f>
        <v>#REF!</v>
      </c>
      <c r="M129" s="28"/>
      <c r="N129" s="28"/>
      <c r="O129" s="22"/>
      <c r="P129" s="18" t="e">
        <f>#REF!-R129</f>
        <v>#REF!</v>
      </c>
      <c r="Q129" s="17"/>
      <c r="R129" s="23" t="e">
        <f>'5-αντίγρ'!#REF!</f>
        <v>#REF!</v>
      </c>
      <c r="S129" s="24"/>
      <c r="T129" s="25"/>
      <c r="U129" s="88"/>
      <c r="V129" s="88"/>
      <c r="W129" s="83"/>
      <c r="X129" s="26"/>
      <c r="Y129" s="26"/>
      <c r="Z129" s="26"/>
      <c r="AA129" s="26"/>
      <c r="AB129" s="26"/>
      <c r="AC129" s="26"/>
    </row>
    <row r="130" spans="1:29" s="19" customFormat="1">
      <c r="A130" s="14" t="e">
        <f>'1-συμβολαια'!#REF!</f>
        <v>#REF!</v>
      </c>
      <c r="B130" s="50"/>
      <c r="C130" s="82" t="e">
        <f>'1-συμβολαια'!#REF!</f>
        <v>#REF!</v>
      </c>
      <c r="D130" s="20"/>
      <c r="E130" s="93" t="e">
        <f>'1-συμβολαια'!#REF!</f>
        <v>#REF!</v>
      </c>
      <c r="F130" s="15"/>
      <c r="G130" s="16" t="e">
        <f>'4-πολλυπρ'!#REF!</f>
        <v>#REF!</v>
      </c>
      <c r="H130" s="16" t="e">
        <f>'4-πολλυπρ'!#REF!</f>
        <v>#REF!</v>
      </c>
      <c r="I130" s="21"/>
      <c r="J130" s="21" t="e">
        <f>'1-συμβολαια'!#REF!</f>
        <v>#REF!</v>
      </c>
      <c r="K130" s="21"/>
      <c r="L130" s="28" t="e">
        <f>'11-χαρτόσ'!#REF!</f>
        <v>#REF!</v>
      </c>
      <c r="M130" s="28"/>
      <c r="N130" s="28"/>
      <c r="O130" s="22"/>
      <c r="P130" s="18" t="e">
        <f>#REF!-R130</f>
        <v>#REF!</v>
      </c>
      <c r="Q130" s="17"/>
      <c r="R130" s="23" t="e">
        <f>'5-αντίγρ'!#REF!</f>
        <v>#REF!</v>
      </c>
      <c r="S130" s="24"/>
      <c r="T130" s="25"/>
      <c r="U130" s="88"/>
      <c r="V130" s="88"/>
      <c r="W130" s="83"/>
      <c r="X130" s="26"/>
      <c r="Y130" s="26"/>
      <c r="Z130" s="26"/>
      <c r="AA130" s="26"/>
      <c r="AB130" s="26"/>
      <c r="AC130" s="26"/>
    </row>
    <row r="131" spans="1:29" s="19" customFormat="1">
      <c r="A131" s="14" t="e">
        <f>'1-συμβολαια'!#REF!</f>
        <v>#REF!</v>
      </c>
      <c r="B131" s="50"/>
      <c r="C131" s="82" t="e">
        <f>'1-συμβολαια'!#REF!</f>
        <v>#REF!</v>
      </c>
      <c r="D131" s="20"/>
      <c r="E131" s="93" t="e">
        <f>'1-συμβολαια'!#REF!</f>
        <v>#REF!</v>
      </c>
      <c r="F131" s="15"/>
      <c r="G131" s="16" t="e">
        <f>'4-πολλυπρ'!#REF!</f>
        <v>#REF!</v>
      </c>
      <c r="H131" s="16" t="e">
        <f>'4-πολλυπρ'!#REF!</f>
        <v>#REF!</v>
      </c>
      <c r="I131" s="21"/>
      <c r="J131" s="21" t="e">
        <f>'1-συμβολαια'!#REF!</f>
        <v>#REF!</v>
      </c>
      <c r="K131" s="21"/>
      <c r="L131" s="28" t="e">
        <f>'11-χαρτόσ'!#REF!</f>
        <v>#REF!</v>
      </c>
      <c r="M131" s="28"/>
      <c r="N131" s="28"/>
      <c r="O131" s="22"/>
      <c r="P131" s="18" t="e">
        <f>#REF!-R131</f>
        <v>#REF!</v>
      </c>
      <c r="Q131" s="17"/>
      <c r="R131" s="23" t="e">
        <f>'5-αντίγρ'!#REF!</f>
        <v>#REF!</v>
      </c>
      <c r="S131" s="24"/>
      <c r="T131" s="25"/>
      <c r="U131" s="88"/>
      <c r="V131" s="88"/>
      <c r="W131" s="83"/>
      <c r="X131" s="26"/>
      <c r="Y131" s="26"/>
      <c r="Z131" s="26"/>
      <c r="AA131" s="26"/>
      <c r="AB131" s="26"/>
      <c r="AC131" s="26"/>
    </row>
    <row r="132" spans="1:29" s="19" customFormat="1">
      <c r="A132" s="14" t="e">
        <f>'1-συμβολαια'!#REF!</f>
        <v>#REF!</v>
      </c>
      <c r="B132" s="50"/>
      <c r="C132" s="82" t="e">
        <f>'1-συμβολαια'!#REF!</f>
        <v>#REF!</v>
      </c>
      <c r="D132" s="20"/>
      <c r="E132" s="93" t="e">
        <f>'1-συμβολαια'!#REF!</f>
        <v>#REF!</v>
      </c>
      <c r="F132" s="15"/>
      <c r="G132" s="16" t="e">
        <f>'4-πολλυπρ'!#REF!</f>
        <v>#REF!</v>
      </c>
      <c r="H132" s="16" t="e">
        <f>'4-πολλυπρ'!#REF!</f>
        <v>#REF!</v>
      </c>
      <c r="I132" s="21"/>
      <c r="J132" s="21" t="e">
        <f>'1-συμβολαια'!#REF!</f>
        <v>#REF!</v>
      </c>
      <c r="K132" s="21"/>
      <c r="L132" s="28" t="e">
        <f>'11-χαρτόσ'!#REF!</f>
        <v>#REF!</v>
      </c>
      <c r="M132" s="28"/>
      <c r="N132" s="28"/>
      <c r="O132" s="22"/>
      <c r="P132" s="18" t="e">
        <f>#REF!-R132</f>
        <v>#REF!</v>
      </c>
      <c r="Q132" s="17"/>
      <c r="R132" s="23" t="e">
        <f>'5-αντίγρ'!#REF!</f>
        <v>#REF!</v>
      </c>
      <c r="S132" s="24"/>
      <c r="T132" s="25"/>
      <c r="U132" s="88"/>
      <c r="V132" s="88"/>
      <c r="W132" s="83"/>
      <c r="X132" s="26"/>
      <c r="Y132" s="26"/>
      <c r="Z132" s="26"/>
      <c r="AA132" s="26"/>
      <c r="AB132" s="26"/>
      <c r="AC132" s="26"/>
    </row>
    <row r="133" spans="1:29" s="19" customFormat="1">
      <c r="A133" s="14" t="e">
        <f>'1-συμβολαια'!#REF!</f>
        <v>#REF!</v>
      </c>
      <c r="B133" s="50"/>
      <c r="C133" s="82" t="e">
        <f>'1-συμβολαια'!#REF!</f>
        <v>#REF!</v>
      </c>
      <c r="D133" s="20"/>
      <c r="E133" s="93" t="e">
        <f>'1-συμβολαια'!#REF!</f>
        <v>#REF!</v>
      </c>
      <c r="F133" s="15"/>
      <c r="G133" s="16" t="e">
        <f>'4-πολλυπρ'!#REF!</f>
        <v>#REF!</v>
      </c>
      <c r="H133" s="16" t="e">
        <f>'4-πολλυπρ'!#REF!</f>
        <v>#REF!</v>
      </c>
      <c r="I133" s="21"/>
      <c r="J133" s="21" t="e">
        <f>'1-συμβολαια'!#REF!</f>
        <v>#REF!</v>
      </c>
      <c r="K133" s="21"/>
      <c r="L133" s="28" t="e">
        <f>'11-χαρτόσ'!#REF!</f>
        <v>#REF!</v>
      </c>
      <c r="M133" s="28"/>
      <c r="N133" s="28"/>
      <c r="O133" s="22"/>
      <c r="P133" s="18" t="e">
        <f>#REF!-R133</f>
        <v>#REF!</v>
      </c>
      <c r="Q133" s="17"/>
      <c r="R133" s="23" t="e">
        <f>'5-αντίγρ'!#REF!</f>
        <v>#REF!</v>
      </c>
      <c r="S133" s="24"/>
      <c r="T133" s="25"/>
      <c r="U133" s="88"/>
      <c r="V133" s="88"/>
      <c r="W133" s="83"/>
      <c r="X133" s="26"/>
      <c r="Y133" s="26"/>
      <c r="Z133" s="26"/>
      <c r="AA133" s="26"/>
      <c r="AB133" s="26"/>
      <c r="AC133" s="26"/>
    </row>
    <row r="134" spans="1:29" s="19" customFormat="1">
      <c r="A134" s="14" t="e">
        <f>'1-συμβολαια'!#REF!</f>
        <v>#REF!</v>
      </c>
      <c r="B134" s="50"/>
      <c r="C134" s="82" t="e">
        <f>'1-συμβολαια'!#REF!</f>
        <v>#REF!</v>
      </c>
      <c r="D134" s="20"/>
      <c r="E134" s="93" t="e">
        <f>'1-συμβολαια'!#REF!</f>
        <v>#REF!</v>
      </c>
      <c r="F134" s="15"/>
      <c r="G134" s="16" t="e">
        <f>'4-πολλυπρ'!#REF!</f>
        <v>#REF!</v>
      </c>
      <c r="H134" s="16" t="e">
        <f>'4-πολλυπρ'!#REF!</f>
        <v>#REF!</v>
      </c>
      <c r="I134" s="21"/>
      <c r="J134" s="21" t="e">
        <f>'1-συμβολαια'!#REF!</f>
        <v>#REF!</v>
      </c>
      <c r="K134" s="21"/>
      <c r="L134" s="28" t="e">
        <f>'11-χαρτόσ'!#REF!</f>
        <v>#REF!</v>
      </c>
      <c r="M134" s="28"/>
      <c r="N134" s="28"/>
      <c r="O134" s="22"/>
      <c r="P134" s="18" t="e">
        <f>#REF!-R134</f>
        <v>#REF!</v>
      </c>
      <c r="Q134" s="17"/>
      <c r="R134" s="23" t="e">
        <f>'5-αντίγρ'!#REF!</f>
        <v>#REF!</v>
      </c>
      <c r="S134" s="24"/>
      <c r="T134" s="25"/>
      <c r="U134" s="88"/>
      <c r="V134" s="88"/>
      <c r="W134" s="83"/>
      <c r="X134" s="26"/>
      <c r="Y134" s="26"/>
      <c r="Z134" s="26"/>
      <c r="AA134" s="26"/>
      <c r="AB134" s="26"/>
      <c r="AC134" s="26"/>
    </row>
    <row r="135" spans="1:29" s="19" customFormat="1">
      <c r="A135" s="14" t="e">
        <f>'1-συμβολαια'!#REF!</f>
        <v>#REF!</v>
      </c>
      <c r="B135" s="50"/>
      <c r="C135" s="82" t="e">
        <f>'1-συμβολαια'!#REF!</f>
        <v>#REF!</v>
      </c>
      <c r="D135" s="20"/>
      <c r="E135" s="93" t="e">
        <f>'1-συμβολαια'!#REF!</f>
        <v>#REF!</v>
      </c>
      <c r="F135" s="15"/>
      <c r="G135" s="16" t="e">
        <f>'4-πολλυπρ'!#REF!</f>
        <v>#REF!</v>
      </c>
      <c r="H135" s="16" t="e">
        <f>'4-πολλυπρ'!#REF!</f>
        <v>#REF!</v>
      </c>
      <c r="I135" s="21"/>
      <c r="J135" s="21" t="e">
        <f>'1-συμβολαια'!#REF!</f>
        <v>#REF!</v>
      </c>
      <c r="K135" s="21"/>
      <c r="L135" s="28" t="e">
        <f>'11-χαρτόσ'!#REF!</f>
        <v>#REF!</v>
      </c>
      <c r="M135" s="28"/>
      <c r="N135" s="28"/>
      <c r="O135" s="22"/>
      <c r="P135" s="18" t="e">
        <f>#REF!-R135</f>
        <v>#REF!</v>
      </c>
      <c r="Q135" s="17"/>
      <c r="R135" s="23" t="e">
        <f>'5-αντίγρ'!#REF!</f>
        <v>#REF!</v>
      </c>
      <c r="S135" s="24"/>
      <c r="T135" s="25"/>
      <c r="U135" s="88"/>
      <c r="V135" s="88"/>
      <c r="W135" s="83"/>
      <c r="X135" s="26"/>
      <c r="Y135" s="26"/>
      <c r="Z135" s="26"/>
      <c r="AA135" s="26"/>
      <c r="AB135" s="26"/>
      <c r="AC135" s="26"/>
    </row>
    <row r="136" spans="1:29" s="19" customFormat="1">
      <c r="A136" s="14" t="e">
        <f>'1-συμβολαια'!#REF!</f>
        <v>#REF!</v>
      </c>
      <c r="B136" s="50"/>
      <c r="C136" s="82" t="e">
        <f>'1-συμβολαια'!#REF!</f>
        <v>#REF!</v>
      </c>
      <c r="D136" s="20"/>
      <c r="E136" s="93" t="e">
        <f>'1-συμβολαια'!#REF!</f>
        <v>#REF!</v>
      </c>
      <c r="F136" s="15"/>
      <c r="G136" s="16" t="e">
        <f>'4-πολλυπρ'!#REF!</f>
        <v>#REF!</v>
      </c>
      <c r="H136" s="16" t="e">
        <f>'4-πολλυπρ'!#REF!</f>
        <v>#REF!</v>
      </c>
      <c r="I136" s="21"/>
      <c r="J136" s="21" t="e">
        <f>'1-συμβολαια'!#REF!</f>
        <v>#REF!</v>
      </c>
      <c r="K136" s="21"/>
      <c r="L136" s="28" t="e">
        <f>'11-χαρτόσ'!#REF!</f>
        <v>#REF!</v>
      </c>
      <c r="M136" s="28"/>
      <c r="N136" s="28"/>
      <c r="O136" s="22"/>
      <c r="P136" s="18" t="e">
        <f>#REF!-R136</f>
        <v>#REF!</v>
      </c>
      <c r="Q136" s="17"/>
      <c r="R136" s="23" t="e">
        <f>'5-αντίγρ'!#REF!</f>
        <v>#REF!</v>
      </c>
      <c r="S136" s="24"/>
      <c r="T136" s="25"/>
      <c r="U136" s="88"/>
      <c r="V136" s="88"/>
      <c r="W136" s="83"/>
      <c r="X136" s="26"/>
      <c r="Y136" s="26"/>
      <c r="Z136" s="26"/>
      <c r="AA136" s="26"/>
      <c r="AB136" s="26"/>
      <c r="AC136" s="26"/>
    </row>
    <row r="137" spans="1:29" s="19" customFormat="1">
      <c r="A137" s="14" t="e">
        <f>'1-συμβολαια'!#REF!</f>
        <v>#REF!</v>
      </c>
      <c r="B137" s="50"/>
      <c r="C137" s="82" t="e">
        <f>'1-συμβολαια'!#REF!</f>
        <v>#REF!</v>
      </c>
      <c r="D137" s="20"/>
      <c r="E137" s="93" t="e">
        <f>'1-συμβολαια'!#REF!</f>
        <v>#REF!</v>
      </c>
      <c r="F137" s="15"/>
      <c r="G137" s="16" t="e">
        <f>'4-πολλυπρ'!#REF!</f>
        <v>#REF!</v>
      </c>
      <c r="H137" s="16" t="e">
        <f>'4-πολλυπρ'!#REF!</f>
        <v>#REF!</v>
      </c>
      <c r="I137" s="21"/>
      <c r="J137" s="21" t="e">
        <f>'1-συμβολαια'!#REF!</f>
        <v>#REF!</v>
      </c>
      <c r="K137" s="21"/>
      <c r="L137" s="28" t="e">
        <f>'11-χαρτόσ'!#REF!</f>
        <v>#REF!</v>
      </c>
      <c r="M137" s="28"/>
      <c r="N137" s="28"/>
      <c r="O137" s="22"/>
      <c r="P137" s="18" t="e">
        <f>#REF!-R137</f>
        <v>#REF!</v>
      </c>
      <c r="Q137" s="17"/>
      <c r="R137" s="23" t="e">
        <f>'5-αντίγρ'!#REF!</f>
        <v>#REF!</v>
      </c>
      <c r="S137" s="24"/>
      <c r="T137" s="25"/>
      <c r="U137" s="88"/>
      <c r="V137" s="88"/>
      <c r="W137" s="83"/>
      <c r="X137" s="26"/>
      <c r="Y137" s="26"/>
      <c r="Z137" s="26"/>
      <c r="AA137" s="26"/>
      <c r="AB137" s="26"/>
      <c r="AC137" s="26"/>
    </row>
    <row r="138" spans="1:29" s="19" customFormat="1">
      <c r="A138" s="14" t="e">
        <f>'1-συμβολαια'!#REF!</f>
        <v>#REF!</v>
      </c>
      <c r="B138" s="50"/>
      <c r="C138" s="82" t="e">
        <f>'1-συμβολαια'!#REF!</f>
        <v>#REF!</v>
      </c>
      <c r="D138" s="20"/>
      <c r="E138" s="93" t="e">
        <f>'1-συμβολαια'!#REF!</f>
        <v>#REF!</v>
      </c>
      <c r="F138" s="15"/>
      <c r="G138" s="16" t="e">
        <f>'4-πολλυπρ'!#REF!</f>
        <v>#REF!</v>
      </c>
      <c r="H138" s="16" t="e">
        <f>'4-πολλυπρ'!#REF!</f>
        <v>#REF!</v>
      </c>
      <c r="I138" s="21"/>
      <c r="J138" s="21" t="e">
        <f>'1-συμβολαια'!#REF!</f>
        <v>#REF!</v>
      </c>
      <c r="K138" s="21"/>
      <c r="L138" s="28" t="e">
        <f>'11-χαρτόσ'!#REF!</f>
        <v>#REF!</v>
      </c>
      <c r="M138" s="28"/>
      <c r="N138" s="28"/>
      <c r="O138" s="22"/>
      <c r="P138" s="18" t="e">
        <f>#REF!-R138</f>
        <v>#REF!</v>
      </c>
      <c r="Q138" s="17"/>
      <c r="R138" s="23" t="e">
        <f>'5-αντίγρ'!#REF!</f>
        <v>#REF!</v>
      </c>
      <c r="S138" s="24"/>
      <c r="T138" s="25"/>
      <c r="U138" s="88"/>
      <c r="V138" s="88"/>
      <c r="W138" s="83"/>
      <c r="X138" s="26"/>
      <c r="Y138" s="26"/>
      <c r="Z138" s="26"/>
      <c r="AA138" s="26"/>
      <c r="AB138" s="26"/>
      <c r="AC138" s="26"/>
    </row>
    <row r="139" spans="1:29" s="19" customFormat="1">
      <c r="A139" s="14" t="e">
        <f>'1-συμβολαια'!#REF!</f>
        <v>#REF!</v>
      </c>
      <c r="B139" s="50"/>
      <c r="C139" s="82" t="e">
        <f>'1-συμβολαια'!#REF!</f>
        <v>#REF!</v>
      </c>
      <c r="D139" s="20"/>
      <c r="E139" s="93" t="e">
        <f>'1-συμβολαια'!#REF!</f>
        <v>#REF!</v>
      </c>
      <c r="F139" s="15"/>
      <c r="G139" s="16" t="e">
        <f>'4-πολλυπρ'!#REF!</f>
        <v>#REF!</v>
      </c>
      <c r="H139" s="16" t="e">
        <f>'4-πολλυπρ'!#REF!</f>
        <v>#REF!</v>
      </c>
      <c r="I139" s="21"/>
      <c r="J139" s="21" t="e">
        <f>'1-συμβολαια'!#REF!</f>
        <v>#REF!</v>
      </c>
      <c r="K139" s="21"/>
      <c r="L139" s="28" t="e">
        <f>'11-χαρτόσ'!#REF!</f>
        <v>#REF!</v>
      </c>
      <c r="M139" s="28"/>
      <c r="N139" s="28"/>
      <c r="O139" s="22"/>
      <c r="P139" s="18" t="e">
        <f>#REF!-R139</f>
        <v>#REF!</v>
      </c>
      <c r="Q139" s="17"/>
      <c r="R139" s="23" t="e">
        <f>'5-αντίγρ'!#REF!</f>
        <v>#REF!</v>
      </c>
      <c r="S139" s="24"/>
      <c r="T139" s="25"/>
      <c r="U139" s="88"/>
      <c r="V139" s="88"/>
      <c r="W139" s="83"/>
      <c r="X139" s="26"/>
      <c r="Y139" s="26"/>
      <c r="Z139" s="26"/>
      <c r="AA139" s="26"/>
      <c r="AB139" s="26"/>
      <c r="AC139" s="26"/>
    </row>
    <row r="140" spans="1:29" s="19" customFormat="1">
      <c r="A140" s="14" t="e">
        <f>'1-συμβολαια'!#REF!</f>
        <v>#REF!</v>
      </c>
      <c r="B140" s="50"/>
      <c r="C140" s="82" t="e">
        <f>'1-συμβολαια'!#REF!</f>
        <v>#REF!</v>
      </c>
      <c r="D140" s="20"/>
      <c r="E140" s="93" t="e">
        <f>'1-συμβολαια'!#REF!</f>
        <v>#REF!</v>
      </c>
      <c r="F140" s="15"/>
      <c r="G140" s="16" t="e">
        <f>'4-πολλυπρ'!#REF!</f>
        <v>#REF!</v>
      </c>
      <c r="H140" s="16" t="e">
        <f>'4-πολλυπρ'!#REF!</f>
        <v>#REF!</v>
      </c>
      <c r="I140" s="21"/>
      <c r="J140" s="21" t="e">
        <f>'1-συμβολαια'!#REF!</f>
        <v>#REF!</v>
      </c>
      <c r="K140" s="21"/>
      <c r="L140" s="28" t="e">
        <f>'11-χαρτόσ'!#REF!</f>
        <v>#REF!</v>
      </c>
      <c r="M140" s="28"/>
      <c r="N140" s="28"/>
      <c r="O140" s="22"/>
      <c r="P140" s="18" t="e">
        <f>#REF!-R140</f>
        <v>#REF!</v>
      </c>
      <c r="Q140" s="17"/>
      <c r="R140" s="23" t="e">
        <f>'5-αντίγρ'!#REF!</f>
        <v>#REF!</v>
      </c>
      <c r="S140" s="24"/>
      <c r="T140" s="25"/>
      <c r="U140" s="88"/>
      <c r="V140" s="88"/>
      <c r="W140" s="83"/>
      <c r="X140" s="26"/>
      <c r="Y140" s="26"/>
      <c r="Z140" s="26"/>
      <c r="AA140" s="26"/>
      <c r="AB140" s="26"/>
      <c r="AC140" s="26"/>
    </row>
    <row r="141" spans="1:29" s="19" customFormat="1">
      <c r="A141" s="14" t="e">
        <f>'1-συμβολαια'!#REF!</f>
        <v>#REF!</v>
      </c>
      <c r="B141" s="50"/>
      <c r="C141" s="82" t="e">
        <f>'1-συμβολαια'!#REF!</f>
        <v>#REF!</v>
      </c>
      <c r="D141" s="20"/>
      <c r="E141" s="93" t="e">
        <f>'1-συμβολαια'!#REF!</f>
        <v>#REF!</v>
      </c>
      <c r="F141" s="15"/>
      <c r="G141" s="16" t="e">
        <f>'4-πολλυπρ'!#REF!</f>
        <v>#REF!</v>
      </c>
      <c r="H141" s="16" t="e">
        <f>'4-πολλυπρ'!#REF!</f>
        <v>#REF!</v>
      </c>
      <c r="I141" s="21"/>
      <c r="J141" s="21" t="e">
        <f>'1-συμβολαια'!#REF!</f>
        <v>#REF!</v>
      </c>
      <c r="K141" s="21"/>
      <c r="L141" s="28" t="e">
        <f>'11-χαρτόσ'!#REF!</f>
        <v>#REF!</v>
      </c>
      <c r="M141" s="28"/>
      <c r="N141" s="28"/>
      <c r="O141" s="22"/>
      <c r="P141" s="18" t="e">
        <f>#REF!-R141</f>
        <v>#REF!</v>
      </c>
      <c r="Q141" s="17"/>
      <c r="R141" s="23" t="e">
        <f>'5-αντίγρ'!#REF!</f>
        <v>#REF!</v>
      </c>
      <c r="S141" s="24"/>
      <c r="T141" s="25"/>
      <c r="U141" s="88"/>
      <c r="V141" s="88"/>
      <c r="W141" s="83"/>
      <c r="X141" s="26"/>
      <c r="Y141" s="26"/>
      <c r="Z141" s="26"/>
      <c r="AA141" s="26"/>
      <c r="AB141" s="26"/>
      <c r="AC141" s="26"/>
    </row>
    <row r="142" spans="1:29" s="19" customFormat="1">
      <c r="A142" s="14" t="e">
        <f>'1-συμβολαια'!#REF!</f>
        <v>#REF!</v>
      </c>
      <c r="B142" s="50"/>
      <c r="C142" s="82" t="e">
        <f>'1-συμβολαια'!#REF!</f>
        <v>#REF!</v>
      </c>
      <c r="D142" s="20"/>
      <c r="E142" s="93" t="e">
        <f>'1-συμβολαια'!#REF!</f>
        <v>#REF!</v>
      </c>
      <c r="F142" s="15"/>
      <c r="G142" s="16" t="e">
        <f>'4-πολλυπρ'!#REF!</f>
        <v>#REF!</v>
      </c>
      <c r="H142" s="16" t="e">
        <f>'4-πολλυπρ'!#REF!</f>
        <v>#REF!</v>
      </c>
      <c r="I142" s="21"/>
      <c r="J142" s="21" t="e">
        <f>'1-συμβολαια'!#REF!</f>
        <v>#REF!</v>
      </c>
      <c r="K142" s="21"/>
      <c r="L142" s="28" t="e">
        <f>'11-χαρτόσ'!#REF!</f>
        <v>#REF!</v>
      </c>
      <c r="M142" s="28"/>
      <c r="N142" s="28"/>
      <c r="O142" s="22"/>
      <c r="P142" s="18" t="e">
        <f>#REF!-R142</f>
        <v>#REF!</v>
      </c>
      <c r="Q142" s="17"/>
      <c r="R142" s="23" t="e">
        <f>'5-αντίγρ'!#REF!</f>
        <v>#REF!</v>
      </c>
      <c r="S142" s="24"/>
      <c r="T142" s="25"/>
      <c r="U142" s="88"/>
      <c r="V142" s="88"/>
      <c r="W142" s="83"/>
      <c r="X142" s="26"/>
      <c r="Y142" s="26"/>
      <c r="Z142" s="26"/>
      <c r="AA142" s="26"/>
      <c r="AB142" s="26"/>
      <c r="AC142" s="26"/>
    </row>
    <row r="143" spans="1:29" s="19" customFormat="1">
      <c r="A143" s="14" t="e">
        <f>'1-συμβολαια'!#REF!</f>
        <v>#REF!</v>
      </c>
      <c r="B143" s="50"/>
      <c r="C143" s="82" t="e">
        <f>'1-συμβολαια'!#REF!</f>
        <v>#REF!</v>
      </c>
      <c r="D143" s="20"/>
      <c r="E143" s="93" t="e">
        <f>'1-συμβολαια'!#REF!</f>
        <v>#REF!</v>
      </c>
      <c r="F143" s="15"/>
      <c r="G143" s="16" t="e">
        <f>'4-πολλυπρ'!#REF!</f>
        <v>#REF!</v>
      </c>
      <c r="H143" s="16" t="e">
        <f>'4-πολλυπρ'!#REF!</f>
        <v>#REF!</v>
      </c>
      <c r="I143" s="21"/>
      <c r="J143" s="21" t="e">
        <f>'1-συμβολαια'!#REF!</f>
        <v>#REF!</v>
      </c>
      <c r="K143" s="21"/>
      <c r="L143" s="28" t="e">
        <f>'11-χαρτόσ'!#REF!</f>
        <v>#REF!</v>
      </c>
      <c r="M143" s="28"/>
      <c r="N143" s="28"/>
      <c r="O143" s="22"/>
      <c r="P143" s="18" t="e">
        <f>#REF!-R143</f>
        <v>#REF!</v>
      </c>
      <c r="Q143" s="17"/>
      <c r="R143" s="23" t="e">
        <f>'5-αντίγρ'!#REF!</f>
        <v>#REF!</v>
      </c>
      <c r="S143" s="24"/>
      <c r="T143" s="25"/>
      <c r="U143" s="88"/>
      <c r="V143" s="88"/>
      <c r="W143" s="83"/>
      <c r="X143" s="26"/>
      <c r="Y143" s="26"/>
      <c r="Z143" s="26"/>
      <c r="AA143" s="26"/>
      <c r="AB143" s="26"/>
      <c r="AC143" s="26"/>
    </row>
    <row r="144" spans="1:29" s="19" customFormat="1">
      <c r="A144" s="14" t="e">
        <f>'1-συμβολαια'!#REF!</f>
        <v>#REF!</v>
      </c>
      <c r="B144" s="50"/>
      <c r="C144" s="82" t="e">
        <f>'1-συμβολαια'!#REF!</f>
        <v>#REF!</v>
      </c>
      <c r="D144" s="20"/>
      <c r="E144" s="93" t="e">
        <f>'1-συμβολαια'!#REF!</f>
        <v>#REF!</v>
      </c>
      <c r="F144" s="15"/>
      <c r="G144" s="16" t="e">
        <f>'4-πολλυπρ'!#REF!</f>
        <v>#REF!</v>
      </c>
      <c r="H144" s="16" t="e">
        <f>'4-πολλυπρ'!#REF!</f>
        <v>#REF!</v>
      </c>
      <c r="I144" s="21"/>
      <c r="J144" s="21" t="e">
        <f>'1-συμβολαια'!#REF!</f>
        <v>#REF!</v>
      </c>
      <c r="K144" s="21"/>
      <c r="L144" s="28" t="e">
        <f>'11-χαρτόσ'!#REF!</f>
        <v>#REF!</v>
      </c>
      <c r="M144" s="28"/>
      <c r="N144" s="28"/>
      <c r="O144" s="22"/>
      <c r="P144" s="18" t="e">
        <f>#REF!-R144</f>
        <v>#REF!</v>
      </c>
      <c r="Q144" s="17"/>
      <c r="R144" s="23" t="e">
        <f>'5-αντίγρ'!#REF!</f>
        <v>#REF!</v>
      </c>
      <c r="S144" s="24"/>
      <c r="T144" s="25"/>
      <c r="U144" s="88"/>
      <c r="V144" s="88"/>
      <c r="W144" s="83"/>
      <c r="X144" s="26"/>
      <c r="Y144" s="26"/>
      <c r="Z144" s="26"/>
      <c r="AA144" s="26"/>
      <c r="AB144" s="26"/>
      <c r="AC144" s="26"/>
    </row>
    <row r="145" spans="1:29" s="19" customFormat="1">
      <c r="A145" s="14" t="e">
        <f>'1-συμβολαια'!#REF!</f>
        <v>#REF!</v>
      </c>
      <c r="B145" s="50"/>
      <c r="C145" s="82" t="e">
        <f>'1-συμβολαια'!#REF!</f>
        <v>#REF!</v>
      </c>
      <c r="D145" s="20"/>
      <c r="E145" s="93" t="e">
        <f>'1-συμβολαια'!#REF!</f>
        <v>#REF!</v>
      </c>
      <c r="F145" s="15"/>
      <c r="G145" s="16" t="e">
        <f>'4-πολλυπρ'!#REF!</f>
        <v>#REF!</v>
      </c>
      <c r="H145" s="16" t="e">
        <f>'4-πολλυπρ'!#REF!</f>
        <v>#REF!</v>
      </c>
      <c r="I145" s="21"/>
      <c r="J145" s="21" t="e">
        <f>'1-συμβολαια'!#REF!</f>
        <v>#REF!</v>
      </c>
      <c r="K145" s="21"/>
      <c r="L145" s="28" t="e">
        <f>'11-χαρτόσ'!#REF!</f>
        <v>#REF!</v>
      </c>
      <c r="M145" s="28"/>
      <c r="N145" s="28"/>
      <c r="O145" s="22"/>
      <c r="P145" s="18" t="e">
        <f>#REF!-R145</f>
        <v>#REF!</v>
      </c>
      <c r="Q145" s="17"/>
      <c r="R145" s="23" t="e">
        <f>'5-αντίγρ'!#REF!</f>
        <v>#REF!</v>
      </c>
      <c r="S145" s="24"/>
      <c r="T145" s="25"/>
      <c r="U145" s="88"/>
      <c r="V145" s="88"/>
      <c r="W145" s="83"/>
      <c r="X145" s="26"/>
      <c r="Y145" s="26"/>
      <c r="Z145" s="26"/>
      <c r="AA145" s="26"/>
      <c r="AB145" s="26"/>
      <c r="AC145" s="26"/>
    </row>
    <row r="146" spans="1:29" s="19" customFormat="1">
      <c r="A146" s="14" t="e">
        <f>'1-συμβολαια'!#REF!</f>
        <v>#REF!</v>
      </c>
      <c r="B146" s="50"/>
      <c r="C146" s="82" t="e">
        <f>'1-συμβολαια'!#REF!</f>
        <v>#REF!</v>
      </c>
      <c r="D146" s="20"/>
      <c r="E146" s="93" t="e">
        <f>'1-συμβολαια'!#REF!</f>
        <v>#REF!</v>
      </c>
      <c r="F146" s="15"/>
      <c r="G146" s="16" t="e">
        <f>'4-πολλυπρ'!#REF!</f>
        <v>#REF!</v>
      </c>
      <c r="H146" s="16" t="e">
        <f>'4-πολλυπρ'!#REF!</f>
        <v>#REF!</v>
      </c>
      <c r="I146" s="21"/>
      <c r="J146" s="21" t="e">
        <f>'1-συμβολαια'!#REF!</f>
        <v>#REF!</v>
      </c>
      <c r="K146" s="21"/>
      <c r="L146" s="28" t="e">
        <f>'11-χαρτόσ'!#REF!</f>
        <v>#REF!</v>
      </c>
      <c r="M146" s="28"/>
      <c r="N146" s="28"/>
      <c r="O146" s="22"/>
      <c r="P146" s="18" t="e">
        <f>#REF!-R146</f>
        <v>#REF!</v>
      </c>
      <c r="Q146" s="17"/>
      <c r="R146" s="23" t="e">
        <f>'5-αντίγρ'!#REF!</f>
        <v>#REF!</v>
      </c>
      <c r="S146" s="24"/>
      <c r="T146" s="25"/>
      <c r="U146" s="88"/>
      <c r="V146" s="88"/>
      <c r="W146" s="83"/>
      <c r="X146" s="26"/>
      <c r="Y146" s="26"/>
      <c r="Z146" s="26"/>
      <c r="AA146" s="26"/>
      <c r="AB146" s="26"/>
      <c r="AC146" s="26"/>
    </row>
    <row r="147" spans="1:29" s="19" customFormat="1">
      <c r="A147" s="14" t="e">
        <f>'1-συμβολαια'!#REF!</f>
        <v>#REF!</v>
      </c>
      <c r="B147" s="50"/>
      <c r="C147" s="82" t="e">
        <f>'1-συμβολαια'!#REF!</f>
        <v>#REF!</v>
      </c>
      <c r="D147" s="20"/>
      <c r="E147" s="93" t="e">
        <f>'1-συμβολαια'!#REF!</f>
        <v>#REF!</v>
      </c>
      <c r="F147" s="15"/>
      <c r="G147" s="16" t="e">
        <f>'4-πολλυπρ'!#REF!</f>
        <v>#REF!</v>
      </c>
      <c r="H147" s="16" t="e">
        <f>'4-πολλυπρ'!#REF!</f>
        <v>#REF!</v>
      </c>
      <c r="I147" s="21"/>
      <c r="J147" s="21" t="e">
        <f>'1-συμβολαια'!#REF!</f>
        <v>#REF!</v>
      </c>
      <c r="K147" s="21"/>
      <c r="L147" s="28" t="e">
        <f>'11-χαρτόσ'!#REF!</f>
        <v>#REF!</v>
      </c>
      <c r="M147" s="28"/>
      <c r="N147" s="28"/>
      <c r="O147" s="22"/>
      <c r="P147" s="18" t="e">
        <f>#REF!-R147</f>
        <v>#REF!</v>
      </c>
      <c r="Q147" s="17"/>
      <c r="R147" s="23" t="e">
        <f>'5-αντίγρ'!#REF!</f>
        <v>#REF!</v>
      </c>
      <c r="S147" s="24"/>
      <c r="T147" s="25"/>
      <c r="U147" s="88"/>
      <c r="V147" s="88"/>
      <c r="W147" s="83"/>
      <c r="X147" s="26"/>
      <c r="Y147" s="26"/>
      <c r="Z147" s="26"/>
      <c r="AA147" s="26"/>
      <c r="AB147" s="26"/>
      <c r="AC147" s="26"/>
    </row>
    <row r="148" spans="1:29" s="19" customFormat="1">
      <c r="A148" s="14" t="e">
        <f>'1-συμβολαια'!#REF!</f>
        <v>#REF!</v>
      </c>
      <c r="B148" s="50"/>
      <c r="C148" s="82" t="e">
        <f>'1-συμβολαια'!#REF!</f>
        <v>#REF!</v>
      </c>
      <c r="D148" s="20"/>
      <c r="E148" s="93" t="e">
        <f>'1-συμβολαια'!#REF!</f>
        <v>#REF!</v>
      </c>
      <c r="F148" s="15"/>
      <c r="G148" s="16" t="e">
        <f>'4-πολλυπρ'!#REF!</f>
        <v>#REF!</v>
      </c>
      <c r="H148" s="16" t="e">
        <f>'4-πολλυπρ'!#REF!</f>
        <v>#REF!</v>
      </c>
      <c r="I148" s="21"/>
      <c r="J148" s="21" t="e">
        <f>'1-συμβολαια'!#REF!</f>
        <v>#REF!</v>
      </c>
      <c r="K148" s="21"/>
      <c r="L148" s="28" t="e">
        <f>'11-χαρτόσ'!#REF!</f>
        <v>#REF!</v>
      </c>
      <c r="M148" s="28"/>
      <c r="N148" s="28"/>
      <c r="O148" s="22"/>
      <c r="P148" s="18" t="e">
        <f>#REF!-R148</f>
        <v>#REF!</v>
      </c>
      <c r="Q148" s="17"/>
      <c r="R148" s="23" t="e">
        <f>'5-αντίγρ'!#REF!</f>
        <v>#REF!</v>
      </c>
      <c r="S148" s="24"/>
      <c r="T148" s="25"/>
      <c r="U148" s="88"/>
      <c r="V148" s="88"/>
      <c r="W148" s="83"/>
      <c r="X148" s="26"/>
      <c r="Y148" s="26"/>
      <c r="Z148" s="26"/>
      <c r="AA148" s="26"/>
      <c r="AB148" s="26"/>
      <c r="AC148" s="26"/>
    </row>
    <row r="149" spans="1:29" s="19" customFormat="1">
      <c r="A149" s="14" t="e">
        <f>'1-συμβολαια'!#REF!</f>
        <v>#REF!</v>
      </c>
      <c r="B149" s="50"/>
      <c r="C149" s="82" t="e">
        <f>'1-συμβολαια'!#REF!</f>
        <v>#REF!</v>
      </c>
      <c r="D149" s="20"/>
      <c r="E149" s="93" t="e">
        <f>'1-συμβολαια'!#REF!</f>
        <v>#REF!</v>
      </c>
      <c r="F149" s="15"/>
      <c r="G149" s="16" t="e">
        <f>'4-πολλυπρ'!#REF!</f>
        <v>#REF!</v>
      </c>
      <c r="H149" s="16" t="e">
        <f>'4-πολλυπρ'!#REF!</f>
        <v>#REF!</v>
      </c>
      <c r="I149" s="21"/>
      <c r="J149" s="21" t="e">
        <f>'1-συμβολαια'!#REF!</f>
        <v>#REF!</v>
      </c>
      <c r="K149" s="21"/>
      <c r="L149" s="28" t="e">
        <f>'11-χαρτόσ'!#REF!</f>
        <v>#REF!</v>
      </c>
      <c r="M149" s="28"/>
      <c r="N149" s="28"/>
      <c r="O149" s="22"/>
      <c r="P149" s="18" t="e">
        <f>#REF!-R149</f>
        <v>#REF!</v>
      </c>
      <c r="Q149" s="17"/>
      <c r="R149" s="23" t="e">
        <f>'5-αντίγρ'!#REF!</f>
        <v>#REF!</v>
      </c>
      <c r="S149" s="24"/>
      <c r="T149" s="25"/>
      <c r="U149" s="88"/>
      <c r="V149" s="88"/>
      <c r="W149" s="83"/>
      <c r="X149" s="26"/>
      <c r="Y149" s="26"/>
      <c r="Z149" s="26"/>
      <c r="AA149" s="26"/>
      <c r="AB149" s="26"/>
      <c r="AC149" s="26"/>
    </row>
    <row r="150" spans="1:29" s="19" customFormat="1">
      <c r="A150" s="14" t="e">
        <f>'1-συμβολαια'!#REF!</f>
        <v>#REF!</v>
      </c>
      <c r="B150" s="50"/>
      <c r="C150" s="82" t="e">
        <f>'1-συμβολαια'!#REF!</f>
        <v>#REF!</v>
      </c>
      <c r="D150" s="20"/>
      <c r="E150" s="93" t="e">
        <f>'1-συμβολαια'!#REF!</f>
        <v>#REF!</v>
      </c>
      <c r="F150" s="15"/>
      <c r="G150" s="16" t="e">
        <f>'4-πολλυπρ'!#REF!</f>
        <v>#REF!</v>
      </c>
      <c r="H150" s="16" t="e">
        <f>'4-πολλυπρ'!#REF!</f>
        <v>#REF!</v>
      </c>
      <c r="I150" s="21"/>
      <c r="J150" s="21" t="e">
        <f>'1-συμβολαια'!#REF!</f>
        <v>#REF!</v>
      </c>
      <c r="K150" s="21"/>
      <c r="L150" s="28" t="e">
        <f>'11-χαρτόσ'!#REF!</f>
        <v>#REF!</v>
      </c>
      <c r="M150" s="28"/>
      <c r="N150" s="28"/>
      <c r="O150" s="22"/>
      <c r="P150" s="18" t="e">
        <f>#REF!-R150</f>
        <v>#REF!</v>
      </c>
      <c r="Q150" s="17"/>
      <c r="R150" s="23" t="e">
        <f>'5-αντίγρ'!#REF!</f>
        <v>#REF!</v>
      </c>
      <c r="S150" s="24"/>
      <c r="T150" s="25"/>
      <c r="U150" s="88"/>
      <c r="V150" s="88"/>
      <c r="W150" s="83"/>
      <c r="X150" s="26"/>
      <c r="Y150" s="26"/>
      <c r="Z150" s="26"/>
      <c r="AA150" s="26"/>
      <c r="AB150" s="26"/>
      <c r="AC150" s="26"/>
    </row>
    <row r="151" spans="1:29" s="19" customFormat="1">
      <c r="A151" s="14" t="e">
        <f>'1-συμβολαια'!#REF!</f>
        <v>#REF!</v>
      </c>
      <c r="B151" s="50"/>
      <c r="C151" s="82" t="e">
        <f>'1-συμβολαια'!#REF!</f>
        <v>#REF!</v>
      </c>
      <c r="D151" s="20"/>
      <c r="E151" s="93" t="e">
        <f>'1-συμβολαια'!#REF!</f>
        <v>#REF!</v>
      </c>
      <c r="F151" s="15"/>
      <c r="G151" s="16" t="e">
        <f>'4-πολλυπρ'!#REF!</f>
        <v>#REF!</v>
      </c>
      <c r="H151" s="16" t="e">
        <f>'4-πολλυπρ'!#REF!</f>
        <v>#REF!</v>
      </c>
      <c r="I151" s="21"/>
      <c r="J151" s="21" t="e">
        <f>'1-συμβολαια'!#REF!</f>
        <v>#REF!</v>
      </c>
      <c r="K151" s="21"/>
      <c r="L151" s="28" t="e">
        <f>'11-χαρτόσ'!#REF!</f>
        <v>#REF!</v>
      </c>
      <c r="M151" s="28"/>
      <c r="N151" s="28"/>
      <c r="O151" s="22"/>
      <c r="P151" s="18" t="e">
        <f>#REF!-R151</f>
        <v>#REF!</v>
      </c>
      <c r="Q151" s="17"/>
      <c r="R151" s="23" t="e">
        <f>'5-αντίγρ'!#REF!</f>
        <v>#REF!</v>
      </c>
      <c r="S151" s="24"/>
      <c r="T151" s="25"/>
      <c r="U151" s="88"/>
      <c r="V151" s="88"/>
      <c r="W151" s="83"/>
      <c r="X151" s="26"/>
      <c r="Y151" s="26"/>
      <c r="Z151" s="26"/>
      <c r="AA151" s="26"/>
      <c r="AB151" s="26"/>
      <c r="AC151" s="26"/>
    </row>
    <row r="152" spans="1:29" s="19" customFormat="1">
      <c r="A152" s="14" t="e">
        <f>'1-συμβολαια'!#REF!</f>
        <v>#REF!</v>
      </c>
      <c r="B152" s="50"/>
      <c r="C152" s="82" t="e">
        <f>'1-συμβολαια'!#REF!</f>
        <v>#REF!</v>
      </c>
      <c r="D152" s="20"/>
      <c r="E152" s="93" t="e">
        <f>'1-συμβολαια'!#REF!</f>
        <v>#REF!</v>
      </c>
      <c r="F152" s="15"/>
      <c r="G152" s="16" t="e">
        <f>'4-πολλυπρ'!#REF!</f>
        <v>#REF!</v>
      </c>
      <c r="H152" s="16" t="e">
        <f>'4-πολλυπρ'!#REF!</f>
        <v>#REF!</v>
      </c>
      <c r="I152" s="21"/>
      <c r="J152" s="21" t="e">
        <f>'1-συμβολαια'!#REF!</f>
        <v>#REF!</v>
      </c>
      <c r="K152" s="21"/>
      <c r="L152" s="28" t="e">
        <f>'11-χαρτόσ'!#REF!</f>
        <v>#REF!</v>
      </c>
      <c r="M152" s="28"/>
      <c r="N152" s="28"/>
      <c r="O152" s="22"/>
      <c r="P152" s="18" t="e">
        <f>#REF!-R152</f>
        <v>#REF!</v>
      </c>
      <c r="Q152" s="17"/>
      <c r="R152" s="23" t="e">
        <f>'5-αντίγρ'!#REF!</f>
        <v>#REF!</v>
      </c>
      <c r="S152" s="24"/>
      <c r="T152" s="25"/>
      <c r="U152" s="88"/>
      <c r="V152" s="88"/>
      <c r="W152" s="83"/>
      <c r="X152" s="26"/>
      <c r="Y152" s="26"/>
      <c r="Z152" s="26"/>
      <c r="AA152" s="26"/>
      <c r="AB152" s="26"/>
      <c r="AC152" s="26"/>
    </row>
    <row r="153" spans="1:29" s="19" customFormat="1">
      <c r="A153" s="14" t="e">
        <f>'1-συμβολαια'!#REF!</f>
        <v>#REF!</v>
      </c>
      <c r="B153" s="50"/>
      <c r="C153" s="82" t="e">
        <f>'1-συμβολαια'!#REF!</f>
        <v>#REF!</v>
      </c>
      <c r="D153" s="20"/>
      <c r="E153" s="93" t="e">
        <f>'1-συμβολαια'!#REF!</f>
        <v>#REF!</v>
      </c>
      <c r="F153" s="15"/>
      <c r="G153" s="16" t="e">
        <f>'4-πολλυπρ'!#REF!</f>
        <v>#REF!</v>
      </c>
      <c r="H153" s="16" t="e">
        <f>'4-πολλυπρ'!#REF!</f>
        <v>#REF!</v>
      </c>
      <c r="I153" s="21"/>
      <c r="J153" s="21" t="e">
        <f>'1-συμβολαια'!#REF!</f>
        <v>#REF!</v>
      </c>
      <c r="K153" s="21"/>
      <c r="L153" s="28" t="e">
        <f>'11-χαρτόσ'!#REF!</f>
        <v>#REF!</v>
      </c>
      <c r="M153" s="28"/>
      <c r="N153" s="28"/>
      <c r="O153" s="22"/>
      <c r="P153" s="18" t="e">
        <f>#REF!-R153</f>
        <v>#REF!</v>
      </c>
      <c r="Q153" s="17"/>
      <c r="R153" s="23" t="e">
        <f>'5-αντίγρ'!#REF!</f>
        <v>#REF!</v>
      </c>
      <c r="S153" s="24"/>
      <c r="T153" s="25"/>
      <c r="U153" s="88"/>
      <c r="V153" s="88"/>
      <c r="W153" s="83"/>
      <c r="X153" s="26"/>
      <c r="Y153" s="26"/>
      <c r="Z153" s="26"/>
      <c r="AA153" s="26"/>
      <c r="AB153" s="26"/>
      <c r="AC153" s="26"/>
    </row>
    <row r="154" spans="1:29" s="19" customFormat="1">
      <c r="A154" s="14" t="e">
        <f>'1-συμβολαια'!#REF!</f>
        <v>#REF!</v>
      </c>
      <c r="B154" s="50"/>
      <c r="C154" s="82" t="e">
        <f>'1-συμβολαια'!#REF!</f>
        <v>#REF!</v>
      </c>
      <c r="D154" s="20"/>
      <c r="E154" s="93" t="e">
        <f>'1-συμβολαια'!#REF!</f>
        <v>#REF!</v>
      </c>
      <c r="F154" s="15"/>
      <c r="G154" s="16" t="e">
        <f>'4-πολλυπρ'!#REF!</f>
        <v>#REF!</v>
      </c>
      <c r="H154" s="16" t="e">
        <f>'4-πολλυπρ'!#REF!</f>
        <v>#REF!</v>
      </c>
      <c r="I154" s="21"/>
      <c r="J154" s="21" t="e">
        <f>'1-συμβολαια'!#REF!</f>
        <v>#REF!</v>
      </c>
      <c r="K154" s="21"/>
      <c r="L154" s="28" t="e">
        <f>'11-χαρτόσ'!#REF!</f>
        <v>#REF!</v>
      </c>
      <c r="M154" s="28"/>
      <c r="N154" s="28"/>
      <c r="O154" s="22"/>
      <c r="P154" s="18" t="e">
        <f>#REF!-R154</f>
        <v>#REF!</v>
      </c>
      <c r="Q154" s="17"/>
      <c r="R154" s="23" t="e">
        <f>'5-αντίγρ'!#REF!</f>
        <v>#REF!</v>
      </c>
      <c r="S154" s="24"/>
      <c r="T154" s="25"/>
      <c r="U154" s="88"/>
      <c r="V154" s="88"/>
      <c r="W154" s="83"/>
      <c r="X154" s="26"/>
      <c r="Y154" s="26"/>
      <c r="Z154" s="26"/>
      <c r="AA154" s="26"/>
      <c r="AB154" s="26"/>
      <c r="AC154" s="26"/>
    </row>
    <row r="155" spans="1:29" s="19" customFormat="1">
      <c r="A155" s="14" t="e">
        <f>'1-συμβολαια'!#REF!</f>
        <v>#REF!</v>
      </c>
      <c r="B155" s="50"/>
      <c r="C155" s="82" t="e">
        <f>'1-συμβολαια'!#REF!</f>
        <v>#REF!</v>
      </c>
      <c r="D155" s="20"/>
      <c r="E155" s="93" t="e">
        <f>'1-συμβολαια'!#REF!</f>
        <v>#REF!</v>
      </c>
      <c r="F155" s="15"/>
      <c r="G155" s="16" t="e">
        <f>'4-πολλυπρ'!#REF!</f>
        <v>#REF!</v>
      </c>
      <c r="H155" s="16" t="e">
        <f>'4-πολλυπρ'!#REF!</f>
        <v>#REF!</v>
      </c>
      <c r="I155" s="21"/>
      <c r="J155" s="21" t="e">
        <f>'1-συμβολαια'!#REF!</f>
        <v>#REF!</v>
      </c>
      <c r="K155" s="21"/>
      <c r="L155" s="28" t="e">
        <f>'11-χαρτόσ'!#REF!</f>
        <v>#REF!</v>
      </c>
      <c r="M155" s="28"/>
      <c r="N155" s="28"/>
      <c r="O155" s="22"/>
      <c r="P155" s="18" t="e">
        <f>#REF!-R155</f>
        <v>#REF!</v>
      </c>
      <c r="Q155" s="17"/>
      <c r="R155" s="23" t="e">
        <f>'5-αντίγρ'!#REF!</f>
        <v>#REF!</v>
      </c>
      <c r="S155" s="24"/>
      <c r="T155" s="25"/>
      <c r="U155" s="88"/>
      <c r="V155" s="88"/>
      <c r="W155" s="83"/>
      <c r="X155" s="26"/>
      <c r="Y155" s="26"/>
      <c r="Z155" s="26"/>
      <c r="AA155" s="26"/>
      <c r="AB155" s="26"/>
      <c r="AC155" s="26"/>
    </row>
    <row r="156" spans="1:29" s="19" customFormat="1">
      <c r="A156" s="14" t="e">
        <f>'1-συμβολαια'!#REF!</f>
        <v>#REF!</v>
      </c>
      <c r="B156" s="50"/>
      <c r="C156" s="82" t="e">
        <f>'1-συμβολαια'!#REF!</f>
        <v>#REF!</v>
      </c>
      <c r="D156" s="20"/>
      <c r="E156" s="93" t="e">
        <f>'1-συμβολαια'!#REF!</f>
        <v>#REF!</v>
      </c>
      <c r="F156" s="15"/>
      <c r="G156" s="16" t="e">
        <f>'4-πολλυπρ'!#REF!</f>
        <v>#REF!</v>
      </c>
      <c r="H156" s="16" t="e">
        <f>'4-πολλυπρ'!#REF!</f>
        <v>#REF!</v>
      </c>
      <c r="I156" s="21"/>
      <c r="J156" s="21" t="e">
        <f>'1-συμβολαια'!#REF!</f>
        <v>#REF!</v>
      </c>
      <c r="K156" s="21"/>
      <c r="L156" s="28" t="e">
        <f>'11-χαρτόσ'!#REF!</f>
        <v>#REF!</v>
      </c>
      <c r="M156" s="28"/>
      <c r="N156" s="28"/>
      <c r="O156" s="22"/>
      <c r="P156" s="18" t="e">
        <f>#REF!-R156</f>
        <v>#REF!</v>
      </c>
      <c r="Q156" s="17"/>
      <c r="R156" s="23" t="e">
        <f>'5-αντίγρ'!#REF!</f>
        <v>#REF!</v>
      </c>
      <c r="S156" s="24"/>
      <c r="T156" s="25"/>
      <c r="U156" s="88"/>
      <c r="V156" s="88"/>
      <c r="W156" s="83"/>
      <c r="X156" s="26"/>
      <c r="Y156" s="26"/>
      <c r="Z156" s="26"/>
      <c r="AA156" s="26"/>
      <c r="AB156" s="26"/>
      <c r="AC156" s="26"/>
    </row>
    <row r="157" spans="1:29" s="19" customFormat="1">
      <c r="A157" s="14" t="e">
        <f>'1-συμβολαια'!#REF!</f>
        <v>#REF!</v>
      </c>
      <c r="B157" s="50"/>
      <c r="C157" s="82" t="e">
        <f>'1-συμβολαια'!#REF!</f>
        <v>#REF!</v>
      </c>
      <c r="D157" s="20"/>
      <c r="E157" s="93" t="e">
        <f>'1-συμβολαια'!#REF!</f>
        <v>#REF!</v>
      </c>
      <c r="F157" s="15"/>
      <c r="G157" s="16" t="e">
        <f>'4-πολλυπρ'!#REF!</f>
        <v>#REF!</v>
      </c>
      <c r="H157" s="16" t="e">
        <f>'4-πολλυπρ'!#REF!</f>
        <v>#REF!</v>
      </c>
      <c r="I157" s="21"/>
      <c r="J157" s="21" t="e">
        <f>'1-συμβολαια'!#REF!</f>
        <v>#REF!</v>
      </c>
      <c r="K157" s="21"/>
      <c r="L157" s="28" t="e">
        <f>'11-χαρτόσ'!#REF!</f>
        <v>#REF!</v>
      </c>
      <c r="M157" s="28"/>
      <c r="N157" s="28"/>
      <c r="O157" s="22"/>
      <c r="P157" s="18" t="e">
        <f>#REF!-R157</f>
        <v>#REF!</v>
      </c>
      <c r="Q157" s="17"/>
      <c r="R157" s="23" t="e">
        <f>'5-αντίγρ'!#REF!</f>
        <v>#REF!</v>
      </c>
      <c r="S157" s="24"/>
      <c r="T157" s="25"/>
      <c r="U157" s="88"/>
      <c r="V157" s="88"/>
      <c r="W157" s="83"/>
      <c r="X157" s="26"/>
      <c r="Y157" s="26"/>
      <c r="Z157" s="26"/>
      <c r="AA157" s="26"/>
      <c r="AB157" s="26"/>
      <c r="AC157" s="26"/>
    </row>
    <row r="158" spans="1:29" s="19" customFormat="1">
      <c r="A158" s="14" t="e">
        <f>'1-συμβολαια'!#REF!</f>
        <v>#REF!</v>
      </c>
      <c r="B158" s="50"/>
      <c r="C158" s="82" t="e">
        <f>'1-συμβολαια'!#REF!</f>
        <v>#REF!</v>
      </c>
      <c r="D158" s="20"/>
      <c r="E158" s="93" t="e">
        <f>'1-συμβολαια'!#REF!</f>
        <v>#REF!</v>
      </c>
      <c r="F158" s="15"/>
      <c r="G158" s="16" t="e">
        <f>'4-πολλυπρ'!#REF!</f>
        <v>#REF!</v>
      </c>
      <c r="H158" s="16" t="e">
        <f>'4-πολλυπρ'!#REF!</f>
        <v>#REF!</v>
      </c>
      <c r="I158" s="21"/>
      <c r="J158" s="21" t="e">
        <f>'1-συμβολαια'!#REF!</f>
        <v>#REF!</v>
      </c>
      <c r="K158" s="21"/>
      <c r="L158" s="28" t="e">
        <f>'11-χαρτόσ'!#REF!</f>
        <v>#REF!</v>
      </c>
      <c r="M158" s="28"/>
      <c r="N158" s="28"/>
      <c r="O158" s="22"/>
      <c r="P158" s="18" t="e">
        <f>#REF!-R158</f>
        <v>#REF!</v>
      </c>
      <c r="Q158" s="17"/>
      <c r="R158" s="23" t="e">
        <f>'5-αντίγρ'!#REF!</f>
        <v>#REF!</v>
      </c>
      <c r="S158" s="24"/>
      <c r="T158" s="25"/>
      <c r="U158" s="88"/>
      <c r="V158" s="88"/>
      <c r="W158" s="83"/>
      <c r="X158" s="26"/>
      <c r="Y158" s="26"/>
      <c r="Z158" s="26"/>
      <c r="AA158" s="26"/>
      <c r="AB158" s="26"/>
      <c r="AC158" s="26"/>
    </row>
    <row r="159" spans="1:29" s="19" customFormat="1">
      <c r="A159" s="14" t="e">
        <f>'1-συμβολαια'!#REF!</f>
        <v>#REF!</v>
      </c>
      <c r="B159" s="50"/>
      <c r="C159" s="82" t="e">
        <f>'1-συμβολαια'!#REF!</f>
        <v>#REF!</v>
      </c>
      <c r="D159" s="20"/>
      <c r="E159" s="93" t="e">
        <f>'1-συμβολαια'!#REF!</f>
        <v>#REF!</v>
      </c>
      <c r="F159" s="15"/>
      <c r="G159" s="16" t="e">
        <f>'4-πολλυπρ'!#REF!</f>
        <v>#REF!</v>
      </c>
      <c r="H159" s="16" t="e">
        <f>'4-πολλυπρ'!#REF!</f>
        <v>#REF!</v>
      </c>
      <c r="I159" s="21"/>
      <c r="J159" s="21" t="e">
        <f>'1-συμβολαια'!#REF!</f>
        <v>#REF!</v>
      </c>
      <c r="K159" s="21"/>
      <c r="L159" s="28" t="e">
        <f>'11-χαρτόσ'!#REF!</f>
        <v>#REF!</v>
      </c>
      <c r="M159" s="28"/>
      <c r="N159" s="28"/>
      <c r="O159" s="22"/>
      <c r="P159" s="18" t="e">
        <f>#REF!-R159</f>
        <v>#REF!</v>
      </c>
      <c r="Q159" s="17"/>
      <c r="R159" s="23" t="e">
        <f>'5-αντίγρ'!#REF!</f>
        <v>#REF!</v>
      </c>
      <c r="S159" s="24"/>
      <c r="T159" s="25"/>
      <c r="U159" s="88"/>
      <c r="V159" s="88"/>
      <c r="W159" s="83"/>
      <c r="X159" s="26"/>
      <c r="Y159" s="26"/>
      <c r="Z159" s="26"/>
      <c r="AA159" s="26"/>
      <c r="AB159" s="26"/>
      <c r="AC159" s="26"/>
    </row>
    <row r="160" spans="1:29" s="19" customFormat="1">
      <c r="A160" s="14" t="e">
        <f>'1-συμβολαια'!#REF!</f>
        <v>#REF!</v>
      </c>
      <c r="B160" s="50"/>
      <c r="C160" s="82" t="e">
        <f>'1-συμβολαια'!#REF!</f>
        <v>#REF!</v>
      </c>
      <c r="D160" s="20"/>
      <c r="E160" s="93" t="e">
        <f>'1-συμβολαια'!#REF!</f>
        <v>#REF!</v>
      </c>
      <c r="F160" s="15"/>
      <c r="G160" s="16" t="e">
        <f>'4-πολλυπρ'!#REF!</f>
        <v>#REF!</v>
      </c>
      <c r="H160" s="16" t="e">
        <f>'4-πολλυπρ'!#REF!</f>
        <v>#REF!</v>
      </c>
      <c r="I160" s="21"/>
      <c r="J160" s="21" t="e">
        <f>'1-συμβολαια'!#REF!</f>
        <v>#REF!</v>
      </c>
      <c r="K160" s="21"/>
      <c r="L160" s="28" t="e">
        <f>'11-χαρτόσ'!#REF!</f>
        <v>#REF!</v>
      </c>
      <c r="M160" s="28"/>
      <c r="N160" s="28"/>
      <c r="O160" s="22"/>
      <c r="P160" s="18" t="e">
        <f>#REF!-R160</f>
        <v>#REF!</v>
      </c>
      <c r="Q160" s="17"/>
      <c r="R160" s="23" t="e">
        <f>'5-αντίγρ'!#REF!</f>
        <v>#REF!</v>
      </c>
      <c r="S160" s="24"/>
      <c r="T160" s="25"/>
      <c r="U160" s="88"/>
      <c r="V160" s="88"/>
      <c r="W160" s="83"/>
      <c r="X160" s="26"/>
      <c r="Y160" s="26"/>
      <c r="Z160" s="26"/>
      <c r="AA160" s="26"/>
      <c r="AB160" s="26"/>
      <c r="AC160" s="26"/>
    </row>
    <row r="161" spans="1:35" s="19" customFormat="1">
      <c r="A161" s="14" t="e">
        <f>'1-συμβολαια'!#REF!</f>
        <v>#REF!</v>
      </c>
      <c r="B161" s="50"/>
      <c r="C161" s="82" t="e">
        <f>'1-συμβολαια'!#REF!</f>
        <v>#REF!</v>
      </c>
      <c r="D161" s="20"/>
      <c r="E161" s="93" t="e">
        <f>'1-συμβολαια'!#REF!</f>
        <v>#REF!</v>
      </c>
      <c r="F161" s="15"/>
      <c r="G161" s="16" t="e">
        <f>'4-πολλυπρ'!#REF!</f>
        <v>#REF!</v>
      </c>
      <c r="H161" s="16" t="e">
        <f>'4-πολλυπρ'!#REF!</f>
        <v>#REF!</v>
      </c>
      <c r="I161" s="21"/>
      <c r="J161" s="21" t="e">
        <f>'1-συμβολαια'!#REF!</f>
        <v>#REF!</v>
      </c>
      <c r="K161" s="21"/>
      <c r="L161" s="28" t="e">
        <f>'11-χαρτόσ'!#REF!</f>
        <v>#REF!</v>
      </c>
      <c r="M161" s="28"/>
      <c r="N161" s="28"/>
      <c r="O161" s="22"/>
      <c r="P161" s="18" t="e">
        <f>#REF!-R161</f>
        <v>#REF!</v>
      </c>
      <c r="Q161" s="17"/>
      <c r="R161" s="23" t="e">
        <f>'5-αντίγρ'!#REF!</f>
        <v>#REF!</v>
      </c>
      <c r="S161" s="24"/>
      <c r="T161" s="25"/>
      <c r="U161" s="88"/>
      <c r="V161" s="88"/>
      <c r="W161" s="83"/>
      <c r="X161" s="26"/>
      <c r="Y161" s="26"/>
      <c r="Z161" s="26"/>
      <c r="AA161" s="26"/>
      <c r="AB161" s="26"/>
      <c r="AC161" s="26"/>
    </row>
    <row r="162" spans="1:35" s="19" customFormat="1">
      <c r="A162" s="14" t="e">
        <f>'1-συμβολαια'!#REF!</f>
        <v>#REF!</v>
      </c>
      <c r="B162" s="50"/>
      <c r="C162" s="82" t="e">
        <f>'1-συμβολαια'!#REF!</f>
        <v>#REF!</v>
      </c>
      <c r="D162" s="20"/>
      <c r="E162" s="93" t="e">
        <f>'1-συμβολαια'!#REF!</f>
        <v>#REF!</v>
      </c>
      <c r="F162" s="15"/>
      <c r="G162" s="16" t="e">
        <f>'4-πολλυπρ'!#REF!</f>
        <v>#REF!</v>
      </c>
      <c r="H162" s="16" t="e">
        <f>'4-πολλυπρ'!#REF!</f>
        <v>#REF!</v>
      </c>
      <c r="I162" s="21"/>
      <c r="J162" s="21" t="e">
        <f>'1-συμβολαια'!#REF!</f>
        <v>#REF!</v>
      </c>
      <c r="K162" s="21"/>
      <c r="L162" s="28" t="e">
        <f>'11-χαρτόσ'!#REF!</f>
        <v>#REF!</v>
      </c>
      <c r="M162" s="28"/>
      <c r="N162" s="28"/>
      <c r="O162" s="22"/>
      <c r="P162" s="18" t="e">
        <f>#REF!-R162</f>
        <v>#REF!</v>
      </c>
      <c r="Q162" s="17"/>
      <c r="R162" s="23" t="e">
        <f>'5-αντίγρ'!#REF!</f>
        <v>#REF!</v>
      </c>
      <c r="S162" s="24"/>
      <c r="T162" s="25"/>
      <c r="U162" s="88"/>
      <c r="V162" s="88"/>
      <c r="W162" s="83"/>
      <c r="X162" s="26"/>
      <c r="Y162" s="26"/>
      <c r="Z162" s="26"/>
      <c r="AA162" s="26"/>
      <c r="AB162" s="26"/>
      <c r="AC162" s="26"/>
    </row>
    <row r="163" spans="1:35" s="19" customFormat="1">
      <c r="A163" s="14" t="e">
        <f>'1-συμβολαια'!#REF!</f>
        <v>#REF!</v>
      </c>
      <c r="B163" s="50"/>
      <c r="C163" s="82" t="e">
        <f>'1-συμβολαια'!#REF!</f>
        <v>#REF!</v>
      </c>
      <c r="D163" s="20"/>
      <c r="E163" s="93" t="e">
        <f>'1-συμβολαια'!#REF!</f>
        <v>#REF!</v>
      </c>
      <c r="F163" s="15"/>
      <c r="G163" s="16" t="e">
        <f>'4-πολλυπρ'!#REF!</f>
        <v>#REF!</v>
      </c>
      <c r="H163" s="16" t="e">
        <f>'4-πολλυπρ'!#REF!</f>
        <v>#REF!</v>
      </c>
      <c r="I163" s="21"/>
      <c r="J163" s="21" t="e">
        <f>'1-συμβολαια'!#REF!</f>
        <v>#REF!</v>
      </c>
      <c r="K163" s="21"/>
      <c r="L163" s="28" t="e">
        <f>'11-χαρτόσ'!#REF!</f>
        <v>#REF!</v>
      </c>
      <c r="M163" s="28"/>
      <c r="N163" s="28"/>
      <c r="O163" s="22"/>
      <c r="P163" s="18" t="e">
        <f>#REF!-R163</f>
        <v>#REF!</v>
      </c>
      <c r="Q163" s="17"/>
      <c r="R163" s="23" t="e">
        <f>'5-αντίγρ'!#REF!</f>
        <v>#REF!</v>
      </c>
      <c r="S163" s="24"/>
      <c r="T163" s="25"/>
      <c r="U163" s="88"/>
      <c r="V163" s="88"/>
      <c r="W163" s="83"/>
      <c r="X163" s="26"/>
      <c r="Y163" s="26"/>
      <c r="Z163" s="26"/>
      <c r="AA163" s="26"/>
      <c r="AB163" s="26"/>
      <c r="AC163" s="26"/>
    </row>
    <row r="164" spans="1:35" s="19" customFormat="1">
      <c r="A164" s="14" t="e">
        <f>'1-συμβολαια'!#REF!</f>
        <v>#REF!</v>
      </c>
      <c r="B164" s="50"/>
      <c r="C164" s="82" t="e">
        <f>'1-συμβολαια'!#REF!</f>
        <v>#REF!</v>
      </c>
      <c r="D164" s="20"/>
      <c r="E164" s="93" t="e">
        <f>'1-συμβολαια'!#REF!</f>
        <v>#REF!</v>
      </c>
      <c r="F164" s="15"/>
      <c r="G164" s="16" t="e">
        <f>'4-πολλυπρ'!#REF!</f>
        <v>#REF!</v>
      </c>
      <c r="H164" s="16" t="e">
        <f>'4-πολλυπρ'!#REF!</f>
        <v>#REF!</v>
      </c>
      <c r="I164" s="21"/>
      <c r="J164" s="21" t="e">
        <f>'1-συμβολαια'!#REF!</f>
        <v>#REF!</v>
      </c>
      <c r="K164" s="21"/>
      <c r="L164" s="28" t="e">
        <f>'11-χαρτόσ'!#REF!</f>
        <v>#REF!</v>
      </c>
      <c r="M164" s="28"/>
      <c r="N164" s="28"/>
      <c r="O164" s="22"/>
      <c r="P164" s="18" t="e">
        <f>#REF!-R164</f>
        <v>#REF!</v>
      </c>
      <c r="Q164" s="17"/>
      <c r="R164" s="23" t="e">
        <f>'5-αντίγρ'!#REF!</f>
        <v>#REF!</v>
      </c>
      <c r="S164" s="24"/>
      <c r="T164" s="25"/>
      <c r="U164" s="88"/>
      <c r="V164" s="88"/>
      <c r="W164" s="83"/>
      <c r="X164" s="26"/>
      <c r="Y164" s="26"/>
      <c r="Z164" s="26"/>
      <c r="AA164" s="26"/>
      <c r="AB164" s="26"/>
      <c r="AC164" s="26"/>
    </row>
    <row r="165" spans="1:35" s="19" customFormat="1">
      <c r="A165" s="14" t="e">
        <f>'1-συμβολαια'!#REF!</f>
        <v>#REF!</v>
      </c>
      <c r="B165" s="50"/>
      <c r="C165" s="82" t="e">
        <f>'1-συμβολαια'!#REF!</f>
        <v>#REF!</v>
      </c>
      <c r="D165" s="20"/>
      <c r="E165" s="93" t="e">
        <f>'1-συμβολαια'!#REF!</f>
        <v>#REF!</v>
      </c>
      <c r="F165" s="15"/>
      <c r="G165" s="16" t="e">
        <f>'4-πολλυπρ'!#REF!</f>
        <v>#REF!</v>
      </c>
      <c r="H165" s="16" t="e">
        <f>'4-πολλυπρ'!#REF!</f>
        <v>#REF!</v>
      </c>
      <c r="I165" s="21"/>
      <c r="J165" s="21" t="e">
        <f>'1-συμβολαια'!#REF!</f>
        <v>#REF!</v>
      </c>
      <c r="K165" s="21"/>
      <c r="L165" s="28" t="e">
        <f>'11-χαρτόσ'!#REF!</f>
        <v>#REF!</v>
      </c>
      <c r="M165" s="28"/>
      <c r="N165" s="28"/>
      <c r="O165" s="22"/>
      <c r="P165" s="18" t="e">
        <f>#REF!-R165</f>
        <v>#REF!</v>
      </c>
      <c r="Q165" s="17"/>
      <c r="R165" s="23" t="e">
        <f>'5-αντίγρ'!#REF!</f>
        <v>#REF!</v>
      </c>
      <c r="S165" s="24"/>
      <c r="T165" s="25"/>
      <c r="U165" s="88"/>
      <c r="V165" s="88"/>
      <c r="W165" s="83"/>
      <c r="X165" s="26"/>
      <c r="Y165" s="26"/>
      <c r="Z165" s="26"/>
      <c r="AA165" s="26"/>
      <c r="AB165" s="26"/>
      <c r="AC165" s="26"/>
    </row>
    <row r="166" spans="1:35" s="19" customFormat="1">
      <c r="A166" s="14" t="str">
        <f>'1-συμβολαια'!A3</f>
        <v>???</v>
      </c>
      <c r="B166" s="50"/>
      <c r="C166" s="82">
        <f>'1-συμβολαια'!B3</f>
        <v>38203</v>
      </c>
      <c r="D166" s="20"/>
      <c r="E166" s="93" t="str">
        <f>'1-συμβολαια'!C3</f>
        <v>μίσθωση αγροτεμαχίων [οικοδομήσιμα] ,  [15 έτη</v>
      </c>
      <c r="F166" s="15"/>
      <c r="G166" s="16" t="str">
        <f>'4-πολλυπρ'!D3</f>
        <v>π2</v>
      </c>
      <c r="H166" s="16" t="str">
        <f>'4-πολλυπρ'!I3</f>
        <v>π1</v>
      </c>
      <c r="I166" s="21"/>
      <c r="J166" s="21">
        <f>'1-συμβολαια'!D3</f>
        <v>2500</v>
      </c>
      <c r="K166" s="21"/>
      <c r="L166" s="28">
        <f>'11-χαρτόσ'!C3</f>
        <v>0</v>
      </c>
      <c r="M166" s="28"/>
      <c r="N166" s="28"/>
      <c r="O166" s="22"/>
      <c r="P166" s="18" t="e">
        <f>#REF!-R166</f>
        <v>#REF!</v>
      </c>
      <c r="Q166" s="17"/>
      <c r="R166" s="23">
        <f>'5-αντίγρ'!Q3</f>
        <v>5.6848000000000001</v>
      </c>
      <c r="S166" s="24"/>
      <c r="T166" s="25"/>
      <c r="U166" s="88"/>
      <c r="V166" s="88"/>
      <c r="W166" s="83"/>
      <c r="X166" s="26"/>
      <c r="Y166" s="26"/>
      <c r="Z166" s="26"/>
      <c r="AA166" s="26"/>
      <c r="AB166" s="26"/>
      <c r="AC166" s="26"/>
    </row>
    <row r="167" spans="1:35" s="19" customFormat="1">
      <c r="A167" s="14">
        <f>'1-συμβολαια'!A4</f>
        <v>0</v>
      </c>
      <c r="B167" s="50"/>
      <c r="C167" s="82">
        <f>'1-συμβολαια'!B4</f>
        <v>0</v>
      </c>
      <c r="D167" s="20"/>
      <c r="E167" s="93" t="str">
        <f>'1-συμβολαια'!C4</f>
        <v>μίσθωση - πάγια κλπ {μέσω ΕΣΠΑ (κτιριακά = 680,93μ2</v>
      </c>
      <c r="F167" s="15"/>
      <c r="G167" s="16">
        <f>'4-πολλυπρ'!D4</f>
        <v>0</v>
      </c>
      <c r="H167" s="16">
        <f>'4-πολλυπρ'!I4</f>
        <v>0</v>
      </c>
      <c r="I167" s="21"/>
      <c r="J167" s="21">
        <f>'1-συμβολαια'!D4</f>
        <v>222222</v>
      </c>
      <c r="K167" s="21"/>
      <c r="L167" s="28">
        <f>'11-χαρτόσ'!C4</f>
        <v>0</v>
      </c>
      <c r="M167" s="28"/>
      <c r="N167" s="28"/>
      <c r="O167" s="22"/>
      <c r="P167" s="18" t="e">
        <f>#REF!-R167</f>
        <v>#REF!</v>
      </c>
      <c r="Q167" s="17"/>
      <c r="R167" s="23">
        <f>'5-αντίγρ'!Q4</f>
        <v>0</v>
      </c>
      <c r="S167" s="24"/>
      <c r="T167" s="25"/>
      <c r="U167" s="88"/>
      <c r="V167" s="88"/>
      <c r="W167" s="83"/>
      <c r="X167" s="26"/>
      <c r="Y167" s="26"/>
      <c r="Z167" s="26"/>
      <c r="AA167" s="26"/>
      <c r="AB167" s="26"/>
      <c r="AC167" s="26"/>
    </row>
    <row r="168" spans="1:35" s="19" customFormat="1">
      <c r="A168" s="14" t="e">
        <f>'1-συμβολαια'!#REF!</f>
        <v>#REF!</v>
      </c>
      <c r="B168" s="50"/>
      <c r="C168" s="82" t="e">
        <f>'1-συμβολαια'!#REF!</f>
        <v>#REF!</v>
      </c>
      <c r="D168" s="20"/>
      <c r="E168" s="93" t="e">
        <f>'1-συμβολαια'!#REF!</f>
        <v>#REF!</v>
      </c>
      <c r="F168" s="15"/>
      <c r="G168" s="16" t="e">
        <f>'4-πολλυπρ'!#REF!</f>
        <v>#REF!</v>
      </c>
      <c r="H168" s="16" t="e">
        <f>'4-πολλυπρ'!#REF!</f>
        <v>#REF!</v>
      </c>
      <c r="I168" s="21"/>
      <c r="J168" s="21" t="e">
        <f>'1-συμβολαια'!#REF!</f>
        <v>#REF!</v>
      </c>
      <c r="K168" s="21"/>
      <c r="L168" s="28" t="e">
        <f>'11-χαρτόσ'!#REF!</f>
        <v>#REF!</v>
      </c>
      <c r="M168" s="28"/>
      <c r="N168" s="28"/>
      <c r="O168" s="22"/>
      <c r="P168" s="18" t="e">
        <f>#REF!-R168</f>
        <v>#REF!</v>
      </c>
      <c r="Q168" s="17"/>
      <c r="R168" s="23" t="e">
        <f>'5-αντίγρ'!#REF!</f>
        <v>#REF!</v>
      </c>
      <c r="S168" s="24"/>
      <c r="T168" s="25"/>
      <c r="U168" s="88"/>
      <c r="V168" s="88"/>
      <c r="W168" s="83"/>
      <c r="X168" s="26"/>
      <c r="Y168" s="26"/>
      <c r="Z168" s="26"/>
      <c r="AA168" s="26"/>
      <c r="AB168" s="26"/>
      <c r="AC168" s="26"/>
    </row>
    <row r="169" spans="1:35" s="19" customFormat="1">
      <c r="A169" s="14" t="e">
        <f>'1-συμβολαια'!#REF!</f>
        <v>#REF!</v>
      </c>
      <c r="B169" s="50"/>
      <c r="C169" s="82" t="e">
        <f>'1-συμβολαια'!#REF!</f>
        <v>#REF!</v>
      </c>
      <c r="D169" s="20"/>
      <c r="E169" s="93" t="e">
        <f>'1-συμβολαια'!#REF!</f>
        <v>#REF!</v>
      </c>
      <c r="F169" s="15"/>
      <c r="G169" s="16" t="e">
        <f>'4-πολλυπρ'!#REF!</f>
        <v>#REF!</v>
      </c>
      <c r="H169" s="16" t="e">
        <f>'4-πολλυπρ'!#REF!</f>
        <v>#REF!</v>
      </c>
      <c r="I169" s="21"/>
      <c r="J169" s="21" t="e">
        <f>'1-συμβολαια'!#REF!</f>
        <v>#REF!</v>
      </c>
      <c r="K169" s="21"/>
      <c r="L169" s="28" t="e">
        <f>'11-χαρτόσ'!#REF!</f>
        <v>#REF!</v>
      </c>
      <c r="M169" s="28"/>
      <c r="N169" s="28"/>
      <c r="O169" s="22"/>
      <c r="P169" s="18" t="e">
        <f>#REF!-R169</f>
        <v>#REF!</v>
      </c>
      <c r="Q169" s="17"/>
      <c r="R169" s="23" t="e">
        <f>'5-αντίγρ'!#REF!</f>
        <v>#REF!</v>
      </c>
      <c r="S169" s="24"/>
      <c r="T169" s="25"/>
      <c r="U169" s="88"/>
      <c r="V169" s="88"/>
      <c r="W169" s="83"/>
      <c r="X169" s="26"/>
      <c r="Y169" s="26"/>
      <c r="Z169" s="26"/>
      <c r="AA169" s="26"/>
      <c r="AB169" s="26"/>
      <c r="AC169" s="26"/>
    </row>
    <row r="170" spans="1:35" s="19" customFormat="1">
      <c r="A170" s="14" t="e">
        <f>'1-συμβολαια'!#REF!</f>
        <v>#REF!</v>
      </c>
      <c r="B170" s="50"/>
      <c r="C170" s="82" t="e">
        <f>'1-συμβολαια'!#REF!</f>
        <v>#REF!</v>
      </c>
      <c r="D170" s="20"/>
      <c r="E170" s="93" t="e">
        <f>'1-συμβολαια'!#REF!</f>
        <v>#REF!</v>
      </c>
      <c r="F170" s="15"/>
      <c r="G170" s="16" t="e">
        <f>'4-πολλυπρ'!#REF!</f>
        <v>#REF!</v>
      </c>
      <c r="H170" s="16" t="e">
        <f>'4-πολλυπρ'!#REF!</f>
        <v>#REF!</v>
      </c>
      <c r="I170" s="21"/>
      <c r="J170" s="21" t="e">
        <f>'1-συμβολαια'!#REF!</f>
        <v>#REF!</v>
      </c>
      <c r="K170" s="21"/>
      <c r="L170" s="28" t="e">
        <f>'11-χαρτόσ'!#REF!</f>
        <v>#REF!</v>
      </c>
      <c r="M170" s="28"/>
      <c r="N170" s="28"/>
      <c r="O170" s="22"/>
      <c r="P170" s="18" t="e">
        <f>#REF!-R170</f>
        <v>#REF!</v>
      </c>
      <c r="Q170" s="17"/>
      <c r="R170" s="23" t="e">
        <f>'5-αντίγρ'!#REF!</f>
        <v>#REF!</v>
      </c>
      <c r="S170" s="24"/>
      <c r="T170" s="25"/>
      <c r="U170" s="88"/>
      <c r="V170" s="88"/>
      <c r="W170" s="83"/>
      <c r="X170" s="26"/>
      <c r="Y170" s="26"/>
      <c r="Z170" s="26"/>
      <c r="AA170" s="26"/>
      <c r="AB170" s="26"/>
      <c r="AC170" s="26"/>
    </row>
    <row r="171" spans="1:35" s="19" customFormat="1">
      <c r="A171" s="14" t="e">
        <f>'1-συμβολαια'!#REF!</f>
        <v>#REF!</v>
      </c>
      <c r="B171" s="50"/>
      <c r="C171" s="82" t="e">
        <f>'1-συμβολαια'!#REF!</f>
        <v>#REF!</v>
      </c>
      <c r="D171" s="20"/>
      <c r="E171" s="93" t="e">
        <f>'1-συμβολαια'!#REF!</f>
        <v>#REF!</v>
      </c>
      <c r="F171" s="15"/>
      <c r="G171" s="16" t="e">
        <f>'4-πολλυπρ'!#REF!</f>
        <v>#REF!</v>
      </c>
      <c r="H171" s="16" t="e">
        <f>'4-πολλυπρ'!#REF!</f>
        <v>#REF!</v>
      </c>
      <c r="I171" s="21"/>
      <c r="J171" s="21" t="e">
        <f>'1-συμβολαια'!#REF!</f>
        <v>#REF!</v>
      </c>
      <c r="K171" s="21"/>
      <c r="L171" s="28" t="e">
        <f>'11-χαρτόσ'!#REF!</f>
        <v>#REF!</v>
      </c>
      <c r="M171" s="28"/>
      <c r="N171" s="28"/>
      <c r="O171" s="22"/>
      <c r="P171" s="18" t="e">
        <f>#REF!-R171</f>
        <v>#REF!</v>
      </c>
      <c r="Q171" s="17"/>
      <c r="R171" s="23" t="e">
        <f>'5-αντίγρ'!#REF!</f>
        <v>#REF!</v>
      </c>
      <c r="S171" s="24"/>
      <c r="T171" s="25"/>
      <c r="U171" s="88"/>
      <c r="V171" s="88"/>
      <c r="W171" s="83"/>
      <c r="X171" s="26"/>
      <c r="Y171" s="26"/>
      <c r="Z171" s="26"/>
      <c r="AA171" s="26"/>
      <c r="AB171" s="26"/>
      <c r="AC171" s="26"/>
    </row>
    <row r="172" spans="1:35" s="19" customFormat="1">
      <c r="A172" s="14" t="e">
        <f>'1-συμβολαια'!#REF!</f>
        <v>#REF!</v>
      </c>
      <c r="B172" s="50"/>
      <c r="C172" s="82" t="e">
        <f>'1-συμβολαια'!#REF!</f>
        <v>#REF!</v>
      </c>
      <c r="D172" s="20"/>
      <c r="E172" s="93" t="e">
        <f>'1-συμβολαια'!#REF!</f>
        <v>#REF!</v>
      </c>
      <c r="F172" s="15"/>
      <c r="G172" s="16" t="e">
        <f>'4-πολλυπρ'!#REF!</f>
        <v>#REF!</v>
      </c>
      <c r="H172" s="16" t="e">
        <f>'4-πολλυπρ'!#REF!</f>
        <v>#REF!</v>
      </c>
      <c r="I172" s="21"/>
      <c r="J172" s="21" t="e">
        <f>'1-συμβολαια'!#REF!</f>
        <v>#REF!</v>
      </c>
      <c r="K172" s="21"/>
      <c r="L172" s="28" t="e">
        <f>'11-χαρτόσ'!#REF!</f>
        <v>#REF!</v>
      </c>
      <c r="M172" s="28"/>
      <c r="N172" s="28"/>
      <c r="O172" s="22"/>
      <c r="P172" s="18" t="e">
        <f>#REF!-R172</f>
        <v>#REF!</v>
      </c>
      <c r="Q172" s="17"/>
      <c r="R172" s="23" t="e">
        <f>'5-αντίγρ'!#REF!</f>
        <v>#REF!</v>
      </c>
      <c r="S172" s="24"/>
      <c r="T172" s="25"/>
      <c r="U172" s="88"/>
      <c r="V172" s="88"/>
      <c r="W172" s="83"/>
      <c r="X172" s="26"/>
      <c r="Y172" s="26"/>
      <c r="Z172" s="26"/>
      <c r="AA172" s="26"/>
      <c r="AB172" s="26"/>
      <c r="AC172" s="26"/>
    </row>
    <row r="173" spans="1:35" s="19" customFormat="1">
      <c r="A173" s="14" t="e">
        <f>'1-συμβολαια'!#REF!</f>
        <v>#REF!</v>
      </c>
      <c r="B173" s="50"/>
      <c r="C173" s="82" t="e">
        <f>'1-συμβολαια'!#REF!</f>
        <v>#REF!</v>
      </c>
      <c r="D173" s="20"/>
      <c r="E173" s="93" t="e">
        <f>'1-συμβολαια'!#REF!</f>
        <v>#REF!</v>
      </c>
      <c r="F173" s="15"/>
      <c r="G173" s="16" t="e">
        <f>'4-πολλυπρ'!#REF!</f>
        <v>#REF!</v>
      </c>
      <c r="H173" s="16" t="e">
        <f>'4-πολλυπρ'!#REF!</f>
        <v>#REF!</v>
      </c>
      <c r="I173" s="21"/>
      <c r="J173" s="21" t="e">
        <f>'1-συμβολαια'!#REF!</f>
        <v>#REF!</v>
      </c>
      <c r="K173" s="21"/>
      <c r="L173" s="28" t="e">
        <f>'11-χαρτόσ'!#REF!</f>
        <v>#REF!</v>
      </c>
      <c r="M173" s="28"/>
      <c r="N173" s="28"/>
      <c r="O173" s="22"/>
      <c r="P173" s="18" t="e">
        <f>#REF!-R173</f>
        <v>#REF!</v>
      </c>
      <c r="Q173" s="17"/>
      <c r="R173" s="23" t="e">
        <f>'5-αντίγρ'!#REF!</f>
        <v>#REF!</v>
      </c>
      <c r="S173" s="24"/>
      <c r="T173" s="25"/>
      <c r="U173" s="88"/>
      <c r="V173" s="88"/>
      <c r="W173" s="83"/>
      <c r="X173" s="26"/>
      <c r="Y173" s="26"/>
      <c r="Z173" s="26"/>
      <c r="AA173" s="26"/>
      <c r="AB173" s="26"/>
      <c r="AC173" s="26"/>
    </row>
    <row r="174" spans="1:35">
      <c r="A174" s="458" t="s">
        <v>56</v>
      </c>
      <c r="B174" s="459"/>
      <c r="C174" s="459"/>
      <c r="D174" s="459"/>
      <c r="E174" s="459"/>
      <c r="F174" s="459"/>
      <c r="G174" s="459"/>
      <c r="H174" s="459"/>
      <c r="I174" s="459"/>
      <c r="J174" s="459"/>
      <c r="K174" s="45"/>
      <c r="L174" s="1" t="e">
        <f t="shared" ref="L174:S174" si="0">SUM(L3:L173)</f>
        <v>#REF!</v>
      </c>
      <c r="M174" s="1"/>
      <c r="N174" s="1"/>
      <c r="O174" s="1">
        <f t="shared" si="0"/>
        <v>0</v>
      </c>
      <c r="P174" s="38" t="e">
        <f t="shared" si="0"/>
        <v>#REF!</v>
      </c>
      <c r="Q174" s="1">
        <f t="shared" si="0"/>
        <v>0</v>
      </c>
      <c r="R174" s="1" t="e">
        <f t="shared" si="0"/>
        <v>#REF!</v>
      </c>
      <c r="S174" s="1">
        <f t="shared" si="0"/>
        <v>0</v>
      </c>
      <c r="T174" s="3"/>
      <c r="U174" s="84"/>
      <c r="V174" s="84"/>
    </row>
    <row r="175" spans="1:35">
      <c r="T175" s="125"/>
    </row>
    <row r="176" spans="1:35" ht="15.75" customHeight="1">
      <c r="T176" s="125"/>
      <c r="U176" s="674" t="s">
        <v>127</v>
      </c>
      <c r="V176" s="674"/>
      <c r="W176" s="674"/>
      <c r="X176" s="674"/>
      <c r="Y176" s="674"/>
      <c r="Z176" s="674"/>
      <c r="AA176" s="674"/>
      <c r="AB176" s="674"/>
      <c r="AC176" s="674"/>
      <c r="AD176" s="123"/>
      <c r="AE176" s="123"/>
      <c r="AF176" s="123"/>
      <c r="AG176" s="123"/>
      <c r="AH176" s="118"/>
      <c r="AI176" s="118"/>
    </row>
    <row r="177" spans="20:35" ht="15.75" customHeight="1">
      <c r="T177" s="125"/>
      <c r="U177" s="124"/>
      <c r="V177" s="675" t="s">
        <v>128</v>
      </c>
      <c r="W177" s="675"/>
      <c r="X177" s="675"/>
      <c r="Y177" s="675"/>
      <c r="Z177" s="675"/>
      <c r="AA177" s="675"/>
      <c r="AB177" s="675"/>
      <c r="AC177" s="675"/>
      <c r="AD177" s="675"/>
      <c r="AE177" s="118"/>
      <c r="AF177" s="118"/>
      <c r="AG177" s="118"/>
      <c r="AH177" s="118"/>
      <c r="AI177" s="118"/>
    </row>
    <row r="178" spans="20:35" ht="15.75" customHeight="1">
      <c r="T178" s="125"/>
      <c r="U178" s="124"/>
      <c r="V178" s="124"/>
      <c r="W178" s="674" t="s">
        <v>129</v>
      </c>
      <c r="X178" s="674"/>
      <c r="Y178" s="674"/>
      <c r="Z178" s="674"/>
      <c r="AA178" s="674"/>
      <c r="AB178" s="674"/>
      <c r="AC178" s="674"/>
      <c r="AD178" s="674"/>
      <c r="AE178" s="674"/>
      <c r="AF178" s="118"/>
      <c r="AG178" s="118"/>
      <c r="AH178" s="118"/>
      <c r="AI178" s="118"/>
    </row>
    <row r="179" spans="20:35" ht="15.75">
      <c r="U179" s="124"/>
      <c r="V179" s="124"/>
      <c r="W179" s="124"/>
      <c r="X179" s="675" t="s">
        <v>130</v>
      </c>
      <c r="Y179" s="675"/>
      <c r="Z179" s="675"/>
      <c r="AA179" s="675"/>
      <c r="AB179" s="675"/>
      <c r="AC179" s="675"/>
      <c r="AD179" s="675"/>
      <c r="AE179" s="675"/>
      <c r="AF179" s="675"/>
      <c r="AG179" s="118"/>
      <c r="AH179" s="118"/>
      <c r="AI179" s="118"/>
    </row>
    <row r="180" spans="20:35" ht="15.75">
      <c r="U180" s="124"/>
      <c r="V180" s="124"/>
      <c r="W180" s="124"/>
      <c r="X180" s="124"/>
      <c r="Y180" s="674" t="s">
        <v>131</v>
      </c>
      <c r="Z180" s="674"/>
      <c r="AA180" s="674"/>
      <c r="AB180" s="674"/>
      <c r="AC180" s="674"/>
      <c r="AD180" s="674"/>
      <c r="AE180" s="674"/>
      <c r="AF180" s="674"/>
      <c r="AG180" s="674"/>
      <c r="AH180" s="118"/>
      <c r="AI180" s="118"/>
    </row>
    <row r="181" spans="20:35" ht="15.75">
      <c r="U181" s="124"/>
      <c r="V181" s="124"/>
      <c r="W181" s="124"/>
      <c r="X181" s="124"/>
      <c r="Y181" s="124"/>
      <c r="Z181" s="675" t="s">
        <v>132</v>
      </c>
      <c r="AA181" s="675"/>
      <c r="AB181" s="675"/>
      <c r="AC181" s="675"/>
      <c r="AD181" s="675"/>
      <c r="AE181" s="675"/>
      <c r="AF181" s="675"/>
      <c r="AG181" s="675"/>
      <c r="AH181" s="675"/>
      <c r="AI181" s="118"/>
    </row>
    <row r="182" spans="20:35" ht="15.75">
      <c r="U182" s="124"/>
      <c r="V182" s="124"/>
      <c r="W182" s="124"/>
      <c r="X182" s="124"/>
      <c r="Y182" s="124"/>
      <c r="Z182" s="124"/>
      <c r="AA182" s="674" t="s">
        <v>133</v>
      </c>
      <c r="AB182" s="674"/>
      <c r="AC182" s="674"/>
      <c r="AD182" s="674"/>
      <c r="AE182" s="674"/>
      <c r="AF182" s="674"/>
      <c r="AG182" s="674"/>
      <c r="AH182" s="674"/>
      <c r="AI182" s="674"/>
    </row>
  </sheetData>
  <mergeCells count="18">
    <mergeCell ref="W178:AE178"/>
    <mergeCell ref="X179:AF179"/>
    <mergeCell ref="Y180:AG180"/>
    <mergeCell ref="Z181:AH181"/>
    <mergeCell ref="AA182:AI182"/>
    <mergeCell ref="U176:AC176"/>
    <mergeCell ref="V177:AD177"/>
    <mergeCell ref="U1:AC2"/>
    <mergeCell ref="T1:T2"/>
    <mergeCell ref="R1:S1"/>
    <mergeCell ref="A174:J17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176"/>
  <sheetViews>
    <sheetView workbookViewId="0">
      <pane ySplit="2" topLeftCell="A3" activePane="bottomLeft" state="frozen"/>
      <selection pane="bottomLeft" activeCell="BO24" sqref="BO2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9" customFormat="1" ht="32.25" customHeight="1">
      <c r="A1" s="704" t="s">
        <v>31</v>
      </c>
      <c r="B1" s="705"/>
      <c r="C1" s="705"/>
      <c r="D1" s="705"/>
      <c r="E1" s="706"/>
      <c r="F1" s="707" t="s">
        <v>310</v>
      </c>
      <c r="G1" s="708"/>
      <c r="H1" s="708"/>
      <c r="I1" s="709"/>
      <c r="J1" s="700" t="s">
        <v>311</v>
      </c>
      <c r="K1" s="701"/>
      <c r="L1" s="701"/>
      <c r="M1" s="701"/>
      <c r="N1" s="701"/>
      <c r="O1" s="701"/>
      <c r="P1" s="701"/>
      <c r="Q1" s="701"/>
      <c r="R1" s="701"/>
      <c r="S1" s="701"/>
      <c r="T1" s="701"/>
      <c r="U1" s="701"/>
      <c r="V1" s="701"/>
      <c r="W1" s="701"/>
      <c r="X1" s="701"/>
      <c r="Y1" s="702"/>
      <c r="Z1" s="710" t="s">
        <v>312</v>
      </c>
      <c r="AA1" s="711"/>
      <c r="AB1" s="711"/>
      <c r="AC1" s="712"/>
      <c r="AD1" s="700" t="s">
        <v>313</v>
      </c>
      <c r="AE1" s="701"/>
      <c r="AF1" s="701"/>
      <c r="AG1" s="701"/>
      <c r="AH1" s="701"/>
      <c r="AI1" s="701"/>
      <c r="AJ1" s="701"/>
      <c r="AK1" s="701"/>
      <c r="AL1" s="701"/>
      <c r="AM1" s="701"/>
      <c r="AN1" s="701"/>
      <c r="AO1" s="701"/>
      <c r="AP1" s="701"/>
      <c r="AQ1" s="701"/>
      <c r="AR1" s="701"/>
      <c r="AS1" s="702"/>
      <c r="AT1" s="707" t="s">
        <v>314</v>
      </c>
      <c r="AU1" s="708"/>
      <c r="AV1" s="708"/>
      <c r="AW1" s="709"/>
      <c r="AX1" s="700" t="s">
        <v>315</v>
      </c>
      <c r="AY1" s="701"/>
      <c r="AZ1" s="701"/>
      <c r="BA1" s="701"/>
      <c r="BB1" s="701"/>
      <c r="BC1" s="701"/>
      <c r="BD1" s="701"/>
      <c r="BE1" s="701"/>
      <c r="BF1" s="701"/>
      <c r="BG1" s="701"/>
      <c r="BH1" s="701"/>
      <c r="BI1" s="701"/>
      <c r="BJ1" s="701"/>
      <c r="BK1" s="701"/>
      <c r="BL1" s="701"/>
      <c r="BM1" s="702"/>
    </row>
    <row r="2" spans="1:65" s="4" customFormat="1" ht="23.25" customHeight="1">
      <c r="A2" s="201" t="s">
        <v>19</v>
      </c>
      <c r="B2" s="201" t="s">
        <v>316</v>
      </c>
      <c r="C2" s="202" t="s">
        <v>317</v>
      </c>
      <c r="D2" s="468" t="s">
        <v>29</v>
      </c>
      <c r="E2" s="657"/>
      <c r="F2" s="203" t="s">
        <v>318</v>
      </c>
      <c r="G2" s="201" t="s">
        <v>18</v>
      </c>
      <c r="H2" s="203" t="s">
        <v>23</v>
      </c>
      <c r="I2" s="204" t="s">
        <v>89</v>
      </c>
      <c r="J2" s="205" t="s">
        <v>319</v>
      </c>
      <c r="K2" s="205" t="s">
        <v>320</v>
      </c>
      <c r="L2" s="203" t="s">
        <v>321</v>
      </c>
      <c r="M2" s="203" t="s">
        <v>322</v>
      </c>
      <c r="N2" s="203" t="s">
        <v>323</v>
      </c>
      <c r="O2" s="203" t="s">
        <v>324</v>
      </c>
      <c r="P2" s="203" t="s">
        <v>325</v>
      </c>
      <c r="Q2" s="203" t="s">
        <v>326</v>
      </c>
      <c r="R2" s="203" t="s">
        <v>327</v>
      </c>
      <c r="S2" s="203" t="s">
        <v>328</v>
      </c>
      <c r="T2" s="203" t="s">
        <v>329</v>
      </c>
      <c r="U2" s="203" t="s">
        <v>23</v>
      </c>
      <c r="V2" s="203" t="s">
        <v>330</v>
      </c>
      <c r="W2" s="203" t="s">
        <v>331</v>
      </c>
      <c r="X2" s="203" t="s">
        <v>332</v>
      </c>
      <c r="Y2" s="206" t="s">
        <v>333</v>
      </c>
      <c r="Z2" s="203" t="s">
        <v>318</v>
      </c>
      <c r="AA2" s="201" t="s">
        <v>18</v>
      </c>
      <c r="AB2" s="203" t="s">
        <v>23</v>
      </c>
      <c r="AC2" s="207" t="s">
        <v>89</v>
      </c>
      <c r="AD2" s="205" t="s">
        <v>319</v>
      </c>
      <c r="AE2" s="205" t="s">
        <v>320</v>
      </c>
      <c r="AF2" s="203" t="s">
        <v>321</v>
      </c>
      <c r="AG2" s="203" t="s">
        <v>322</v>
      </c>
      <c r="AH2" s="203" t="s">
        <v>323</v>
      </c>
      <c r="AI2" s="203" t="s">
        <v>324</v>
      </c>
      <c r="AJ2" s="203" t="s">
        <v>325</v>
      </c>
      <c r="AK2" s="203" t="s">
        <v>326</v>
      </c>
      <c r="AL2" s="203" t="s">
        <v>327</v>
      </c>
      <c r="AM2" s="203" t="s">
        <v>328</v>
      </c>
      <c r="AN2" s="203" t="s">
        <v>329</v>
      </c>
      <c r="AO2" s="203" t="s">
        <v>23</v>
      </c>
      <c r="AP2" s="203" t="s">
        <v>330</v>
      </c>
      <c r="AQ2" s="203" t="s">
        <v>331</v>
      </c>
      <c r="AR2" s="203" t="s">
        <v>332</v>
      </c>
      <c r="AS2" s="206" t="s">
        <v>333</v>
      </c>
      <c r="AT2" s="203" t="s">
        <v>318</v>
      </c>
      <c r="AU2" s="201" t="s">
        <v>18</v>
      </c>
      <c r="AV2" s="203" t="s">
        <v>23</v>
      </c>
      <c r="AW2" s="204" t="s">
        <v>89</v>
      </c>
      <c r="AX2" s="205" t="s">
        <v>319</v>
      </c>
      <c r="AY2" s="205" t="s">
        <v>320</v>
      </c>
      <c r="AZ2" s="203" t="s">
        <v>321</v>
      </c>
      <c r="BA2" s="203" t="s">
        <v>322</v>
      </c>
      <c r="BB2" s="203" t="s">
        <v>323</v>
      </c>
      <c r="BC2" s="203" t="s">
        <v>324</v>
      </c>
      <c r="BD2" s="203" t="s">
        <v>325</v>
      </c>
      <c r="BE2" s="203" t="s">
        <v>326</v>
      </c>
      <c r="BF2" s="203" t="s">
        <v>327</v>
      </c>
      <c r="BG2" s="203" t="s">
        <v>328</v>
      </c>
      <c r="BH2" s="203" t="s">
        <v>329</v>
      </c>
      <c r="BI2" s="203" t="s">
        <v>23</v>
      </c>
      <c r="BJ2" s="203" t="s">
        <v>330</v>
      </c>
      <c r="BK2" s="203" t="s">
        <v>331</v>
      </c>
      <c r="BL2" s="203" t="s">
        <v>334</v>
      </c>
      <c r="BM2" s="206" t="s">
        <v>333</v>
      </c>
    </row>
    <row r="3" spans="1:65" s="35" customFormat="1">
      <c r="A3" s="31" t="e">
        <f>'1-συμβολαια'!#REF!</f>
        <v>#REF!</v>
      </c>
      <c r="B3" s="16" t="e">
        <f>'4-πολλυπρ'!#REF!</f>
        <v>#REF!</v>
      </c>
      <c r="C3" s="16" t="e">
        <f>'4-πολλυπρ'!#REF!</f>
        <v>#REF!</v>
      </c>
      <c r="D3" s="33"/>
      <c r="E3" s="31"/>
      <c r="F3" s="31"/>
      <c r="G3" s="32"/>
      <c r="H3" s="31"/>
      <c r="I3" s="31"/>
      <c r="J3" s="31"/>
      <c r="K3" s="148" t="s">
        <v>335</v>
      </c>
      <c r="L3" s="34"/>
      <c r="M3" s="34"/>
      <c r="N3" s="34"/>
      <c r="O3" s="34"/>
      <c r="P3" s="34"/>
      <c r="Q3" s="34"/>
      <c r="R3" s="34"/>
      <c r="S3" s="34"/>
      <c r="T3" s="34"/>
      <c r="U3" s="31"/>
      <c r="V3" s="32"/>
      <c r="W3" s="32"/>
      <c r="X3" s="34"/>
      <c r="Y3" s="34"/>
      <c r="Z3" s="31"/>
      <c r="AA3" s="34"/>
      <c r="AB3" s="31"/>
      <c r="AC3" s="34"/>
      <c r="AD3" s="31"/>
      <c r="AE3" s="208" t="s">
        <v>335</v>
      </c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1"/>
      <c r="AU3" s="34"/>
      <c r="AV3" s="31"/>
      <c r="AW3" s="34"/>
      <c r="AX3" s="31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1"/>
      <c r="BJ3" s="34"/>
      <c r="BK3" s="34"/>
      <c r="BL3" s="34"/>
      <c r="BM3" s="34"/>
    </row>
    <row r="4" spans="1:65" s="35" customFormat="1">
      <c r="A4" s="31" t="e">
        <f>'1-συμβολαια'!#REF!</f>
        <v>#REF!</v>
      </c>
      <c r="B4" s="16" t="e">
        <f>'4-πολλυπρ'!#REF!</f>
        <v>#REF!</v>
      </c>
      <c r="C4" s="16" t="e">
        <f>'4-πολλυπρ'!#REF!</f>
        <v>#REF!</v>
      </c>
      <c r="D4" s="33"/>
      <c r="E4" s="31"/>
      <c r="F4" s="31"/>
      <c r="G4" s="32"/>
      <c r="H4" s="31"/>
      <c r="I4" s="31"/>
      <c r="J4" s="31"/>
      <c r="K4" s="148" t="s">
        <v>335</v>
      </c>
      <c r="L4" s="34"/>
      <c r="M4" s="34"/>
      <c r="N4" s="34"/>
      <c r="O4" s="34"/>
      <c r="P4" s="34"/>
      <c r="Q4" s="34"/>
      <c r="R4" s="34"/>
      <c r="S4" s="34"/>
      <c r="T4" s="34"/>
      <c r="U4" s="31"/>
      <c r="V4" s="32"/>
      <c r="W4" s="32"/>
      <c r="X4" s="34"/>
      <c r="Y4" s="34"/>
      <c r="Z4" s="31"/>
      <c r="AA4" s="34"/>
      <c r="AB4" s="31"/>
      <c r="AC4" s="34"/>
      <c r="AD4" s="31"/>
      <c r="AE4" s="208" t="s">
        <v>335</v>
      </c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1"/>
      <c r="AU4" s="34"/>
      <c r="AV4" s="31"/>
      <c r="AW4" s="34"/>
      <c r="AX4" s="31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1"/>
      <c r="BJ4" s="32"/>
      <c r="BK4" s="34"/>
      <c r="BL4" s="34"/>
      <c r="BM4" s="34"/>
    </row>
    <row r="5" spans="1:65" s="35" customFormat="1">
      <c r="A5" s="31" t="e">
        <f>'1-συμβολαια'!#REF!</f>
        <v>#REF!</v>
      </c>
      <c r="B5" s="16" t="e">
        <f>'4-πολλυπρ'!#REF!</f>
        <v>#REF!</v>
      </c>
      <c r="C5" s="16" t="e">
        <f>'4-πολλυπρ'!#REF!</f>
        <v>#REF!</v>
      </c>
      <c r="D5" s="33"/>
      <c r="E5" s="31"/>
      <c r="F5" s="31"/>
      <c r="G5" s="32"/>
      <c r="H5" s="31"/>
      <c r="I5" s="31"/>
      <c r="J5" s="31"/>
      <c r="K5" s="148" t="s">
        <v>335</v>
      </c>
      <c r="L5" s="34"/>
      <c r="M5" s="34"/>
      <c r="N5" s="34"/>
      <c r="O5" s="34"/>
      <c r="P5" s="34"/>
      <c r="Q5" s="34"/>
      <c r="R5" s="34"/>
      <c r="S5" s="34"/>
      <c r="T5" s="34"/>
      <c r="U5" s="31"/>
      <c r="V5" s="32"/>
      <c r="W5" s="32"/>
      <c r="X5" s="34"/>
      <c r="Y5" s="34"/>
      <c r="Z5" s="31"/>
      <c r="AA5" s="34"/>
      <c r="AB5" s="31"/>
      <c r="AC5" s="34"/>
      <c r="AD5" s="31"/>
      <c r="AE5" s="208" t="s">
        <v>335</v>
      </c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1"/>
      <c r="AU5" s="34"/>
      <c r="AV5" s="31"/>
      <c r="AW5" s="34"/>
      <c r="AX5" s="31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1"/>
      <c r="BJ5" s="34"/>
      <c r="BK5" s="34"/>
      <c r="BL5" s="34"/>
      <c r="BM5" s="34"/>
    </row>
    <row r="6" spans="1:65" s="35" customFormat="1">
      <c r="A6" s="31" t="e">
        <f>'1-συμβολαια'!#REF!</f>
        <v>#REF!</v>
      </c>
      <c r="B6" s="16" t="e">
        <f>'4-πολλυπρ'!#REF!</f>
        <v>#REF!</v>
      </c>
      <c r="C6" s="16" t="e">
        <f>'4-πολλυπρ'!#REF!</f>
        <v>#REF!</v>
      </c>
      <c r="D6" s="33"/>
      <c r="E6" s="31"/>
      <c r="F6" s="31"/>
      <c r="G6" s="32"/>
      <c r="H6" s="31"/>
      <c r="I6" s="31"/>
      <c r="J6" s="31"/>
      <c r="K6" s="148" t="s">
        <v>335</v>
      </c>
      <c r="L6" s="34"/>
      <c r="M6" s="34"/>
      <c r="N6" s="34"/>
      <c r="O6" s="34"/>
      <c r="P6" s="34"/>
      <c r="Q6" s="34"/>
      <c r="R6" s="34"/>
      <c r="S6" s="34"/>
      <c r="T6" s="34"/>
      <c r="U6" s="31"/>
      <c r="V6" s="32"/>
      <c r="W6" s="32"/>
      <c r="X6" s="34"/>
      <c r="Y6" s="34"/>
      <c r="Z6" s="31"/>
      <c r="AA6" s="34"/>
      <c r="AB6" s="31"/>
      <c r="AC6" s="34"/>
      <c r="AD6" s="31"/>
      <c r="AE6" s="208" t="s">
        <v>335</v>
      </c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1"/>
      <c r="AU6" s="34"/>
      <c r="AV6" s="31"/>
      <c r="AW6" s="34"/>
      <c r="AX6" s="31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1"/>
      <c r="BJ6" s="34"/>
      <c r="BK6" s="34"/>
      <c r="BL6" s="34"/>
      <c r="BM6" s="34"/>
    </row>
    <row r="7" spans="1:65" s="35" customFormat="1">
      <c r="A7" s="31" t="e">
        <f>'1-συμβολαια'!#REF!</f>
        <v>#REF!</v>
      </c>
      <c r="B7" s="16" t="e">
        <f>'4-πολλυπρ'!#REF!</f>
        <v>#REF!</v>
      </c>
      <c r="C7" s="16" t="e">
        <f>'4-πολλυπρ'!#REF!</f>
        <v>#REF!</v>
      </c>
      <c r="D7" s="33"/>
      <c r="E7" s="31"/>
      <c r="F7" s="31"/>
      <c r="G7" s="32"/>
      <c r="H7" s="31"/>
      <c r="I7" s="31"/>
      <c r="J7" s="31"/>
      <c r="K7" s="148" t="s">
        <v>335</v>
      </c>
      <c r="L7" s="34"/>
      <c r="M7" s="34"/>
      <c r="N7" s="34"/>
      <c r="O7" s="34"/>
      <c r="P7" s="34"/>
      <c r="Q7" s="34"/>
      <c r="R7" s="34"/>
      <c r="S7" s="34"/>
      <c r="T7" s="34"/>
      <c r="U7" s="31"/>
      <c r="V7" s="32"/>
      <c r="W7" s="32"/>
      <c r="X7" s="34"/>
      <c r="Y7" s="34"/>
      <c r="Z7" s="31"/>
      <c r="AA7" s="34"/>
      <c r="AB7" s="31"/>
      <c r="AC7" s="34"/>
      <c r="AD7" s="31"/>
      <c r="AE7" s="208" t="s">
        <v>335</v>
      </c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1"/>
      <c r="AU7" s="34"/>
      <c r="AV7" s="31"/>
      <c r="AW7" s="34"/>
      <c r="AX7" s="31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1"/>
      <c r="BJ7" s="34"/>
      <c r="BK7" s="34"/>
      <c r="BL7" s="34"/>
      <c r="BM7" s="34"/>
    </row>
    <row r="8" spans="1:65" s="35" customFormat="1">
      <c r="A8" s="31" t="e">
        <f>'1-συμβολαια'!#REF!</f>
        <v>#REF!</v>
      </c>
      <c r="B8" s="16" t="e">
        <f>'4-πολλυπρ'!#REF!</f>
        <v>#REF!</v>
      </c>
      <c r="C8" s="16" t="e">
        <f>'4-πολλυπρ'!#REF!</f>
        <v>#REF!</v>
      </c>
      <c r="D8" s="33"/>
      <c r="E8" s="31"/>
      <c r="F8" s="31"/>
      <c r="G8" s="32"/>
      <c r="H8" s="31"/>
      <c r="I8" s="31"/>
      <c r="J8" s="31"/>
      <c r="K8" s="148" t="s">
        <v>335</v>
      </c>
      <c r="L8" s="34"/>
      <c r="M8" s="34"/>
      <c r="N8" s="34"/>
      <c r="O8" s="34"/>
      <c r="P8" s="34"/>
      <c r="Q8" s="34"/>
      <c r="R8" s="34"/>
      <c r="S8" s="34"/>
      <c r="T8" s="34"/>
      <c r="U8" s="31"/>
      <c r="V8" s="32"/>
      <c r="W8" s="32"/>
      <c r="X8" s="34"/>
      <c r="Y8" s="34"/>
      <c r="Z8" s="31"/>
      <c r="AA8" s="34"/>
      <c r="AB8" s="31"/>
      <c r="AC8" s="34"/>
      <c r="AD8" s="31"/>
      <c r="AE8" s="208" t="s">
        <v>335</v>
      </c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1"/>
      <c r="AU8" s="34"/>
      <c r="AV8" s="31"/>
      <c r="AW8" s="34"/>
      <c r="AX8" s="31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1"/>
      <c r="BJ8" s="34"/>
      <c r="BK8" s="34"/>
      <c r="BL8" s="34"/>
      <c r="BM8" s="34"/>
    </row>
    <row r="9" spans="1:65" s="35" customFormat="1">
      <c r="A9" s="31" t="e">
        <f>'1-συμβολαια'!#REF!</f>
        <v>#REF!</v>
      </c>
      <c r="B9" s="16" t="e">
        <f>'4-πολλυπρ'!#REF!</f>
        <v>#REF!</v>
      </c>
      <c r="C9" s="16" t="e">
        <f>'4-πολλυπρ'!#REF!</f>
        <v>#REF!</v>
      </c>
      <c r="D9" s="33"/>
      <c r="E9" s="31"/>
      <c r="F9" s="31"/>
      <c r="G9" s="32"/>
      <c r="H9" s="31"/>
      <c r="I9" s="31"/>
      <c r="J9" s="31"/>
      <c r="K9" s="148" t="s">
        <v>335</v>
      </c>
      <c r="L9" s="34"/>
      <c r="M9" s="34"/>
      <c r="N9" s="34"/>
      <c r="O9" s="34"/>
      <c r="P9" s="34"/>
      <c r="Q9" s="34"/>
      <c r="R9" s="34"/>
      <c r="S9" s="34"/>
      <c r="T9" s="34"/>
      <c r="U9" s="31"/>
      <c r="V9" s="32"/>
      <c r="W9" s="32"/>
      <c r="X9" s="34"/>
      <c r="Y9" s="34"/>
      <c r="Z9" s="31"/>
      <c r="AA9" s="34"/>
      <c r="AB9" s="31"/>
      <c r="AC9" s="34"/>
      <c r="AD9" s="31"/>
      <c r="AE9" s="208" t="s">
        <v>335</v>
      </c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2"/>
      <c r="AQ9" s="34"/>
      <c r="AR9" s="34"/>
      <c r="AS9" s="34"/>
      <c r="AT9" s="31"/>
      <c r="AU9" s="34"/>
      <c r="AV9" s="31"/>
      <c r="AW9" s="34"/>
      <c r="AX9" s="31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1"/>
      <c r="BJ9" s="34"/>
      <c r="BK9" s="34"/>
      <c r="BL9" s="34"/>
      <c r="BM9" s="34"/>
    </row>
    <row r="10" spans="1:65" s="35" customFormat="1">
      <c r="A10" s="31" t="e">
        <f>'1-συμβολαια'!#REF!</f>
        <v>#REF!</v>
      </c>
      <c r="B10" s="16" t="e">
        <f>'4-πολλυπρ'!#REF!</f>
        <v>#REF!</v>
      </c>
      <c r="C10" s="16" t="e">
        <f>'4-πολλυπρ'!#REF!</f>
        <v>#REF!</v>
      </c>
      <c r="D10" s="33"/>
      <c r="E10" s="31"/>
      <c r="F10" s="31"/>
      <c r="G10" s="32"/>
      <c r="H10" s="31"/>
      <c r="I10" s="31"/>
      <c r="J10" s="31"/>
      <c r="K10" s="148" t="s">
        <v>335</v>
      </c>
      <c r="L10" s="34"/>
      <c r="M10" s="34"/>
      <c r="N10" s="34"/>
      <c r="O10" s="34"/>
      <c r="P10" s="34"/>
      <c r="Q10" s="34"/>
      <c r="R10" s="34"/>
      <c r="S10" s="34"/>
      <c r="T10" s="34"/>
      <c r="U10" s="31"/>
      <c r="V10" s="32"/>
      <c r="W10" s="32"/>
      <c r="X10" s="34"/>
      <c r="Y10" s="34"/>
      <c r="Z10" s="31"/>
      <c r="AA10" s="34"/>
      <c r="AB10" s="31"/>
      <c r="AC10" s="34"/>
      <c r="AD10" s="31"/>
      <c r="AE10" s="208" t="s">
        <v>335</v>
      </c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1"/>
      <c r="AU10" s="34"/>
      <c r="AV10" s="31"/>
      <c r="AW10" s="34"/>
      <c r="AX10" s="31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1"/>
      <c r="BJ10" s="34"/>
      <c r="BK10" s="34"/>
      <c r="BL10" s="34"/>
      <c r="BM10" s="34"/>
    </row>
    <row r="11" spans="1:65" s="35" customFormat="1">
      <c r="A11" s="31" t="e">
        <f>'1-συμβολαια'!#REF!</f>
        <v>#REF!</v>
      </c>
      <c r="B11" s="16" t="e">
        <f>'4-πολλυπρ'!#REF!</f>
        <v>#REF!</v>
      </c>
      <c r="C11" s="16" t="e">
        <f>'4-πολλυπρ'!#REF!</f>
        <v>#REF!</v>
      </c>
      <c r="D11" s="33"/>
      <c r="E11" s="31"/>
      <c r="F11" s="31"/>
      <c r="G11" s="32"/>
      <c r="H11" s="31"/>
      <c r="I11" s="31"/>
      <c r="J11" s="31"/>
      <c r="K11" s="148" t="s">
        <v>335</v>
      </c>
      <c r="L11" s="34"/>
      <c r="M11" s="34"/>
      <c r="N11" s="34"/>
      <c r="O11" s="34"/>
      <c r="P11" s="34"/>
      <c r="Q11" s="34"/>
      <c r="R11" s="34"/>
      <c r="S11" s="34"/>
      <c r="T11" s="34"/>
      <c r="U11" s="31"/>
      <c r="V11" s="32"/>
      <c r="W11" s="32"/>
      <c r="X11" s="34"/>
      <c r="Y11" s="34"/>
      <c r="Z11" s="31"/>
      <c r="AA11" s="34"/>
      <c r="AB11" s="31"/>
      <c r="AC11" s="34"/>
      <c r="AD11" s="31"/>
      <c r="AE11" s="208" t="s">
        <v>335</v>
      </c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1"/>
      <c r="AU11" s="34"/>
      <c r="AV11" s="31"/>
      <c r="AW11" s="34"/>
      <c r="AX11" s="31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1"/>
      <c r="BJ11" s="34"/>
      <c r="BK11" s="34"/>
      <c r="BL11" s="34"/>
      <c r="BM11" s="34"/>
    </row>
    <row r="12" spans="1:65" s="35" customFormat="1">
      <c r="A12" s="31" t="e">
        <f>'1-συμβολαια'!#REF!</f>
        <v>#REF!</v>
      </c>
      <c r="B12" s="16" t="e">
        <f>'4-πολλυπρ'!#REF!</f>
        <v>#REF!</v>
      </c>
      <c r="C12" s="16" t="e">
        <f>'4-πολλυπρ'!#REF!</f>
        <v>#REF!</v>
      </c>
      <c r="D12" s="33"/>
      <c r="E12" s="31"/>
      <c r="F12" s="31"/>
      <c r="G12" s="32"/>
      <c r="H12" s="31"/>
      <c r="I12" s="31"/>
      <c r="J12" s="31"/>
      <c r="K12" s="148" t="s">
        <v>335</v>
      </c>
      <c r="L12" s="34"/>
      <c r="M12" s="34"/>
      <c r="N12" s="34"/>
      <c r="O12" s="34"/>
      <c r="P12" s="34"/>
      <c r="Q12" s="34"/>
      <c r="R12" s="34"/>
      <c r="S12" s="34"/>
      <c r="T12" s="34"/>
      <c r="U12" s="31"/>
      <c r="V12" s="32"/>
      <c r="W12" s="32"/>
      <c r="X12" s="34"/>
      <c r="Y12" s="34"/>
      <c r="Z12" s="31"/>
      <c r="AA12" s="34"/>
      <c r="AB12" s="31"/>
      <c r="AC12" s="34"/>
      <c r="AD12" s="31"/>
      <c r="AE12" s="208" t="s">
        <v>335</v>
      </c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1"/>
      <c r="AU12" s="34"/>
      <c r="AV12" s="31"/>
      <c r="AW12" s="34"/>
      <c r="AX12" s="31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1"/>
      <c r="BJ12" s="34"/>
      <c r="BK12" s="34"/>
      <c r="BL12" s="34"/>
      <c r="BM12" s="34"/>
    </row>
    <row r="13" spans="1:65" s="35" customFormat="1">
      <c r="A13" s="31" t="e">
        <f>'1-συμβολαια'!#REF!</f>
        <v>#REF!</v>
      </c>
      <c r="B13" s="16" t="e">
        <f>'4-πολλυπρ'!#REF!</f>
        <v>#REF!</v>
      </c>
      <c r="C13" s="16" t="e">
        <f>'4-πολλυπρ'!#REF!</f>
        <v>#REF!</v>
      </c>
      <c r="D13" s="33"/>
      <c r="E13" s="31"/>
      <c r="F13" s="31"/>
      <c r="G13" s="32"/>
      <c r="H13" s="31"/>
      <c r="I13" s="31"/>
      <c r="J13" s="31"/>
      <c r="K13" s="148" t="s">
        <v>335</v>
      </c>
      <c r="L13" s="34"/>
      <c r="M13" s="34"/>
      <c r="N13" s="34"/>
      <c r="O13" s="34"/>
      <c r="P13" s="34"/>
      <c r="Q13" s="34"/>
      <c r="R13" s="34"/>
      <c r="S13" s="34"/>
      <c r="T13" s="34"/>
      <c r="U13" s="31"/>
      <c r="V13" s="32"/>
      <c r="W13" s="32"/>
      <c r="X13" s="34"/>
      <c r="Y13" s="34"/>
      <c r="Z13" s="31"/>
      <c r="AA13" s="34"/>
      <c r="AB13" s="31"/>
      <c r="AC13" s="34"/>
      <c r="AD13" s="31"/>
      <c r="AE13" s="208" t="s">
        <v>335</v>
      </c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1"/>
      <c r="AU13" s="34"/>
      <c r="AV13" s="31"/>
      <c r="AW13" s="34"/>
      <c r="AX13" s="31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1"/>
      <c r="BJ13" s="34"/>
      <c r="BK13" s="34"/>
      <c r="BL13" s="34"/>
      <c r="BM13" s="34"/>
    </row>
    <row r="14" spans="1:65" s="35" customFormat="1">
      <c r="A14" s="31" t="e">
        <f>'1-συμβολαια'!#REF!</f>
        <v>#REF!</v>
      </c>
      <c r="B14" s="16" t="e">
        <f>'4-πολλυπρ'!#REF!</f>
        <v>#REF!</v>
      </c>
      <c r="C14" s="16" t="e">
        <f>'4-πολλυπρ'!#REF!</f>
        <v>#REF!</v>
      </c>
      <c r="D14" s="33"/>
      <c r="E14" s="31"/>
      <c r="F14" s="31"/>
      <c r="G14" s="32"/>
      <c r="H14" s="31"/>
      <c r="I14" s="31"/>
      <c r="J14" s="31"/>
      <c r="K14" s="148" t="s">
        <v>335</v>
      </c>
      <c r="L14" s="34"/>
      <c r="M14" s="34"/>
      <c r="N14" s="34"/>
      <c r="O14" s="34"/>
      <c r="P14" s="34"/>
      <c r="Q14" s="34"/>
      <c r="R14" s="34"/>
      <c r="S14" s="34"/>
      <c r="T14" s="34"/>
      <c r="U14" s="31"/>
      <c r="V14" s="32"/>
      <c r="W14" s="32"/>
      <c r="X14" s="34"/>
      <c r="Y14" s="34"/>
      <c r="Z14" s="31"/>
      <c r="AA14" s="34"/>
      <c r="AB14" s="31"/>
      <c r="AC14" s="34"/>
      <c r="AD14" s="31"/>
      <c r="AE14" s="208" t="s">
        <v>335</v>
      </c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1"/>
      <c r="AU14" s="34"/>
      <c r="AV14" s="31"/>
      <c r="AW14" s="34"/>
      <c r="AX14" s="31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1"/>
      <c r="BJ14" s="34"/>
      <c r="BK14" s="34"/>
      <c r="BL14" s="34"/>
      <c r="BM14" s="34"/>
    </row>
    <row r="15" spans="1:65" s="35" customFormat="1">
      <c r="A15" s="31" t="e">
        <f>'1-συμβολαια'!#REF!</f>
        <v>#REF!</v>
      </c>
      <c r="B15" s="16" t="e">
        <f>'4-πολλυπρ'!#REF!</f>
        <v>#REF!</v>
      </c>
      <c r="C15" s="16" t="e">
        <f>'4-πολλυπρ'!#REF!</f>
        <v>#REF!</v>
      </c>
      <c r="D15" s="33"/>
      <c r="E15" s="31"/>
      <c r="F15" s="31"/>
      <c r="G15" s="32"/>
      <c r="H15" s="31"/>
      <c r="I15" s="31"/>
      <c r="J15" s="31"/>
      <c r="K15" s="148" t="s">
        <v>335</v>
      </c>
      <c r="L15" s="34"/>
      <c r="M15" s="34"/>
      <c r="N15" s="34"/>
      <c r="O15" s="34"/>
      <c r="P15" s="34"/>
      <c r="Q15" s="34"/>
      <c r="R15" s="34"/>
      <c r="S15" s="34"/>
      <c r="T15" s="34"/>
      <c r="U15" s="31"/>
      <c r="V15" s="32"/>
      <c r="W15" s="32"/>
      <c r="X15" s="34"/>
      <c r="Y15" s="34"/>
      <c r="Z15" s="31"/>
      <c r="AA15" s="34"/>
      <c r="AB15" s="31"/>
      <c r="AC15" s="34"/>
      <c r="AD15" s="31"/>
      <c r="AE15" s="208" t="s">
        <v>335</v>
      </c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1"/>
      <c r="AU15" s="34"/>
      <c r="AV15" s="31"/>
      <c r="AW15" s="34"/>
      <c r="AX15" s="31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1"/>
      <c r="BJ15" s="34"/>
      <c r="BK15" s="34"/>
      <c r="BL15" s="34"/>
      <c r="BM15" s="34"/>
    </row>
    <row r="16" spans="1:65" s="35" customFormat="1">
      <c r="A16" s="31" t="e">
        <f>'1-συμβολαια'!#REF!</f>
        <v>#REF!</v>
      </c>
      <c r="B16" s="16" t="e">
        <f>'4-πολλυπρ'!#REF!</f>
        <v>#REF!</v>
      </c>
      <c r="C16" s="16" t="e">
        <f>'4-πολλυπρ'!#REF!</f>
        <v>#REF!</v>
      </c>
      <c r="D16" s="33"/>
      <c r="E16" s="31"/>
      <c r="F16" s="31"/>
      <c r="G16" s="32"/>
      <c r="H16" s="31"/>
      <c r="I16" s="31"/>
      <c r="J16" s="31"/>
      <c r="K16" s="148" t="s">
        <v>335</v>
      </c>
      <c r="L16" s="34"/>
      <c r="M16" s="34"/>
      <c r="N16" s="34"/>
      <c r="O16" s="34"/>
      <c r="P16" s="34"/>
      <c r="Q16" s="34"/>
      <c r="R16" s="34"/>
      <c r="S16" s="34"/>
      <c r="T16" s="34"/>
      <c r="U16" s="31"/>
      <c r="V16" s="32"/>
      <c r="W16" s="32"/>
      <c r="X16" s="34"/>
      <c r="Y16" s="34"/>
      <c r="Z16" s="31"/>
      <c r="AA16" s="34"/>
      <c r="AB16" s="31"/>
      <c r="AC16" s="34"/>
      <c r="AD16" s="31"/>
      <c r="AE16" s="208" t="s">
        <v>335</v>
      </c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1"/>
      <c r="AU16" s="34"/>
      <c r="AV16" s="31"/>
      <c r="AW16" s="34"/>
      <c r="AX16" s="31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1"/>
      <c r="BJ16" s="34"/>
      <c r="BK16" s="34"/>
      <c r="BL16" s="34"/>
      <c r="BM16" s="34"/>
    </row>
    <row r="17" spans="1:65" s="35" customFormat="1">
      <c r="A17" s="31" t="e">
        <f>'1-συμβολαια'!#REF!</f>
        <v>#REF!</v>
      </c>
      <c r="B17" s="16" t="e">
        <f>'4-πολλυπρ'!#REF!</f>
        <v>#REF!</v>
      </c>
      <c r="C17" s="16" t="e">
        <f>'4-πολλυπρ'!#REF!</f>
        <v>#REF!</v>
      </c>
      <c r="D17" s="33"/>
      <c r="E17" s="31"/>
      <c r="F17" s="31"/>
      <c r="G17" s="32"/>
      <c r="H17" s="31"/>
      <c r="I17" s="31"/>
      <c r="J17" s="31"/>
      <c r="K17" s="148" t="s">
        <v>335</v>
      </c>
      <c r="L17" s="34"/>
      <c r="M17" s="34"/>
      <c r="N17" s="34"/>
      <c r="O17" s="34"/>
      <c r="P17" s="34"/>
      <c r="Q17" s="34"/>
      <c r="R17" s="34"/>
      <c r="S17" s="34"/>
      <c r="T17" s="34"/>
      <c r="U17" s="31"/>
      <c r="V17" s="32"/>
      <c r="W17" s="32"/>
      <c r="X17" s="34"/>
      <c r="Y17" s="34"/>
      <c r="Z17" s="31"/>
      <c r="AA17" s="34"/>
      <c r="AB17" s="31"/>
      <c r="AC17" s="34"/>
      <c r="AD17" s="31"/>
      <c r="AE17" s="208" t="s">
        <v>335</v>
      </c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1"/>
      <c r="AU17" s="34"/>
      <c r="AV17" s="31"/>
      <c r="AW17" s="34"/>
      <c r="AX17" s="31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1"/>
      <c r="BJ17" s="34"/>
      <c r="BK17" s="34"/>
      <c r="BL17" s="34"/>
      <c r="BM17" s="34"/>
    </row>
    <row r="18" spans="1:65" s="35" customFormat="1">
      <c r="A18" s="31" t="e">
        <f>'1-συμβολαια'!#REF!</f>
        <v>#REF!</v>
      </c>
      <c r="B18" s="16" t="e">
        <f>'4-πολλυπρ'!#REF!</f>
        <v>#REF!</v>
      </c>
      <c r="C18" s="16" t="e">
        <f>'4-πολλυπρ'!#REF!</f>
        <v>#REF!</v>
      </c>
      <c r="D18" s="33"/>
      <c r="E18" s="31"/>
      <c r="F18" s="31"/>
      <c r="G18" s="32"/>
      <c r="H18" s="31"/>
      <c r="I18" s="31"/>
      <c r="J18" s="31"/>
      <c r="K18" s="148" t="s">
        <v>335</v>
      </c>
      <c r="L18" s="34"/>
      <c r="M18" s="34"/>
      <c r="N18" s="34"/>
      <c r="O18" s="34"/>
      <c r="P18" s="34"/>
      <c r="Q18" s="34"/>
      <c r="R18" s="34"/>
      <c r="S18" s="34"/>
      <c r="T18" s="34"/>
      <c r="U18" s="31"/>
      <c r="V18" s="32"/>
      <c r="W18" s="32"/>
      <c r="X18" s="34"/>
      <c r="Y18" s="34"/>
      <c r="Z18" s="31"/>
      <c r="AA18" s="34"/>
      <c r="AB18" s="31"/>
      <c r="AC18" s="34"/>
      <c r="AD18" s="31"/>
      <c r="AE18" s="208" t="s">
        <v>335</v>
      </c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1"/>
      <c r="AU18" s="34"/>
      <c r="AV18" s="31"/>
      <c r="AW18" s="34"/>
      <c r="AX18" s="31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1"/>
      <c r="BJ18" s="34"/>
      <c r="BK18" s="34"/>
      <c r="BL18" s="34"/>
      <c r="BM18" s="34"/>
    </row>
    <row r="19" spans="1:65" s="35" customFormat="1">
      <c r="A19" s="31" t="e">
        <f>'1-συμβολαια'!#REF!</f>
        <v>#REF!</v>
      </c>
      <c r="B19" s="16" t="e">
        <f>'4-πολλυπρ'!#REF!</f>
        <v>#REF!</v>
      </c>
      <c r="C19" s="16" t="e">
        <f>'4-πολλυπρ'!#REF!</f>
        <v>#REF!</v>
      </c>
      <c r="D19" s="33"/>
      <c r="E19" s="31"/>
      <c r="F19" s="31"/>
      <c r="G19" s="32"/>
      <c r="H19" s="31"/>
      <c r="I19" s="31"/>
      <c r="J19" s="31"/>
      <c r="K19" s="148" t="s">
        <v>335</v>
      </c>
      <c r="L19" s="34"/>
      <c r="M19" s="34"/>
      <c r="N19" s="34"/>
      <c r="O19" s="34"/>
      <c r="P19" s="34"/>
      <c r="Q19" s="34"/>
      <c r="R19" s="34"/>
      <c r="S19" s="34"/>
      <c r="T19" s="34"/>
      <c r="U19" s="31"/>
      <c r="V19" s="32"/>
      <c r="W19" s="32"/>
      <c r="X19" s="34"/>
      <c r="Y19" s="34"/>
      <c r="Z19" s="31"/>
      <c r="AA19" s="34"/>
      <c r="AB19" s="31"/>
      <c r="AC19" s="34"/>
      <c r="AD19" s="31"/>
      <c r="AE19" s="208" t="s">
        <v>335</v>
      </c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1"/>
      <c r="AU19" s="34"/>
      <c r="AV19" s="31"/>
      <c r="AW19" s="34"/>
      <c r="AX19" s="31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1"/>
      <c r="BJ19" s="34"/>
      <c r="BK19" s="34"/>
      <c r="BL19" s="34"/>
      <c r="BM19" s="34"/>
    </row>
    <row r="20" spans="1:65" s="35" customFormat="1">
      <c r="A20" s="31" t="e">
        <f>'1-συμβολαια'!#REF!</f>
        <v>#REF!</v>
      </c>
      <c r="B20" s="16" t="e">
        <f>'4-πολλυπρ'!#REF!</f>
        <v>#REF!</v>
      </c>
      <c r="C20" s="16" t="e">
        <f>'4-πολλυπρ'!#REF!</f>
        <v>#REF!</v>
      </c>
      <c r="D20" s="33"/>
      <c r="E20" s="31"/>
      <c r="F20" s="31"/>
      <c r="G20" s="32"/>
      <c r="H20" s="31"/>
      <c r="I20" s="31"/>
      <c r="J20" s="31"/>
      <c r="K20" s="148" t="s">
        <v>335</v>
      </c>
      <c r="L20" s="34"/>
      <c r="M20" s="34"/>
      <c r="N20" s="34"/>
      <c r="O20" s="34"/>
      <c r="P20" s="34"/>
      <c r="Q20" s="34"/>
      <c r="R20" s="34"/>
      <c r="S20" s="34"/>
      <c r="T20" s="34"/>
      <c r="U20" s="31"/>
      <c r="V20" s="32"/>
      <c r="W20" s="32"/>
      <c r="X20" s="34"/>
      <c r="Y20" s="34"/>
      <c r="Z20" s="31"/>
      <c r="AA20" s="34"/>
      <c r="AB20" s="31"/>
      <c r="AC20" s="34"/>
      <c r="AD20" s="31"/>
      <c r="AE20" s="208" t="s">
        <v>335</v>
      </c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1"/>
      <c r="AU20" s="34"/>
      <c r="AV20" s="31"/>
      <c r="AW20" s="34"/>
      <c r="AX20" s="31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1"/>
      <c r="BJ20" s="34"/>
      <c r="BK20" s="34"/>
      <c r="BL20" s="34"/>
      <c r="BM20" s="34"/>
    </row>
    <row r="21" spans="1:65" s="35" customFormat="1">
      <c r="A21" s="31" t="e">
        <f>'1-συμβολαια'!#REF!</f>
        <v>#REF!</v>
      </c>
      <c r="B21" s="16" t="e">
        <f>'4-πολλυπρ'!#REF!</f>
        <v>#REF!</v>
      </c>
      <c r="C21" s="16" t="e">
        <f>'4-πολλυπρ'!#REF!</f>
        <v>#REF!</v>
      </c>
      <c r="D21" s="33"/>
      <c r="E21" s="31"/>
      <c r="F21" s="31"/>
      <c r="G21" s="32"/>
      <c r="H21" s="31"/>
      <c r="I21" s="31"/>
      <c r="J21" s="31"/>
      <c r="K21" s="148" t="s">
        <v>335</v>
      </c>
      <c r="L21" s="34"/>
      <c r="M21" s="34"/>
      <c r="N21" s="34"/>
      <c r="O21" s="34"/>
      <c r="P21" s="34"/>
      <c r="Q21" s="34"/>
      <c r="R21" s="34"/>
      <c r="S21" s="34"/>
      <c r="T21" s="34"/>
      <c r="U21" s="31"/>
      <c r="V21" s="32"/>
      <c r="W21" s="32"/>
      <c r="X21" s="34"/>
      <c r="Y21" s="34"/>
      <c r="Z21" s="31"/>
      <c r="AA21" s="34"/>
      <c r="AB21" s="31"/>
      <c r="AC21" s="34"/>
      <c r="AD21" s="31"/>
      <c r="AE21" s="208" t="s">
        <v>335</v>
      </c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1"/>
      <c r="AU21" s="34"/>
      <c r="AV21" s="31"/>
      <c r="AW21" s="34"/>
      <c r="AX21" s="31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1"/>
      <c r="BJ21" s="34"/>
      <c r="BK21" s="34"/>
      <c r="BL21" s="34"/>
      <c r="BM21" s="34"/>
    </row>
    <row r="22" spans="1:65" s="35" customFormat="1">
      <c r="A22" s="31" t="e">
        <f>'1-συμβολαια'!#REF!</f>
        <v>#REF!</v>
      </c>
      <c r="B22" s="16" t="e">
        <f>'4-πολλυπρ'!#REF!</f>
        <v>#REF!</v>
      </c>
      <c r="C22" s="16" t="e">
        <f>'4-πολλυπρ'!#REF!</f>
        <v>#REF!</v>
      </c>
      <c r="D22" s="33"/>
      <c r="E22" s="31"/>
      <c r="F22" s="31"/>
      <c r="G22" s="32"/>
      <c r="H22" s="31"/>
      <c r="I22" s="31"/>
      <c r="J22" s="31"/>
      <c r="K22" s="148" t="s">
        <v>335</v>
      </c>
      <c r="L22" s="34"/>
      <c r="M22" s="34"/>
      <c r="N22" s="34"/>
      <c r="O22" s="34"/>
      <c r="P22" s="34"/>
      <c r="Q22" s="34"/>
      <c r="R22" s="34"/>
      <c r="S22" s="34"/>
      <c r="T22" s="34"/>
      <c r="U22" s="31"/>
      <c r="V22" s="32"/>
      <c r="W22" s="32"/>
      <c r="X22" s="34"/>
      <c r="Y22" s="34"/>
      <c r="Z22" s="31"/>
      <c r="AA22" s="34"/>
      <c r="AB22" s="31"/>
      <c r="AC22" s="34"/>
      <c r="AD22" s="31"/>
      <c r="AE22" s="208" t="s">
        <v>335</v>
      </c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1"/>
      <c r="AU22" s="34"/>
      <c r="AV22" s="31"/>
      <c r="AW22" s="34"/>
      <c r="AX22" s="31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1"/>
      <c r="BJ22" s="34"/>
      <c r="BK22" s="34"/>
      <c r="BL22" s="34"/>
      <c r="BM22" s="34"/>
    </row>
    <row r="23" spans="1:65" s="19" customFormat="1">
      <c r="A23" s="31" t="e">
        <f>'1-συμβολαια'!#REF!</f>
        <v>#REF!</v>
      </c>
      <c r="B23" s="16" t="e">
        <f>'4-πολλυπρ'!#REF!</f>
        <v>#REF!</v>
      </c>
      <c r="C23" s="16" t="e">
        <f>'4-πολλυπρ'!#REF!</f>
        <v>#REF!</v>
      </c>
      <c r="D23" s="26"/>
      <c r="E23" s="26"/>
      <c r="F23" s="13"/>
      <c r="G23" s="30"/>
      <c r="H23" s="13"/>
      <c r="I23" s="26"/>
      <c r="J23" s="13"/>
      <c r="K23" s="148" t="s">
        <v>335</v>
      </c>
      <c r="L23" s="26"/>
      <c r="M23" s="26"/>
      <c r="N23" s="26"/>
      <c r="O23" s="26"/>
      <c r="P23" s="26"/>
      <c r="Q23" s="26"/>
      <c r="R23" s="26"/>
      <c r="S23" s="26"/>
      <c r="T23" s="26"/>
      <c r="U23" s="13"/>
      <c r="V23" s="30"/>
      <c r="W23" s="30"/>
      <c r="X23" s="26"/>
      <c r="Y23" s="26"/>
      <c r="Z23" s="13"/>
      <c r="AA23" s="26"/>
      <c r="AB23" s="13"/>
      <c r="AC23" s="26"/>
      <c r="AD23" s="13"/>
      <c r="AE23" s="208" t="s">
        <v>335</v>
      </c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13"/>
      <c r="AU23" s="26"/>
      <c r="AV23" s="13"/>
      <c r="AW23" s="26"/>
      <c r="AX23" s="13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13"/>
      <c r="BJ23" s="26"/>
      <c r="BK23" s="26"/>
      <c r="BL23" s="26"/>
      <c r="BM23" s="26"/>
    </row>
    <row r="24" spans="1:65">
      <c r="A24" s="31" t="e">
        <f>'1-συμβολαια'!#REF!</f>
        <v>#REF!</v>
      </c>
      <c r="B24" s="16" t="e">
        <f>'4-πολλυπρ'!#REF!</f>
        <v>#REF!</v>
      </c>
      <c r="C24" s="16" t="e">
        <f>'4-πολλυπρ'!#REF!</f>
        <v>#REF!</v>
      </c>
      <c r="D24" s="26"/>
      <c r="E24" s="26"/>
      <c r="F24" s="13"/>
      <c r="G24" s="30"/>
      <c r="H24" s="13"/>
      <c r="I24" s="26"/>
      <c r="J24" s="13"/>
      <c r="K24" s="148" t="s">
        <v>335</v>
      </c>
      <c r="L24" s="26"/>
      <c r="M24" s="26"/>
      <c r="N24" s="26"/>
      <c r="O24" s="26"/>
      <c r="P24" s="26"/>
      <c r="Q24" s="26"/>
      <c r="R24" s="26"/>
      <c r="S24" s="26"/>
      <c r="T24" s="26"/>
      <c r="U24" s="13"/>
      <c r="V24" s="30"/>
      <c r="W24" s="30"/>
      <c r="X24" s="26"/>
      <c r="Y24" s="26"/>
      <c r="Z24" s="13"/>
      <c r="AA24" s="26"/>
      <c r="AB24" s="13"/>
      <c r="AC24" s="26"/>
      <c r="AD24" s="13"/>
      <c r="AE24" s="208" t="s">
        <v>335</v>
      </c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13"/>
      <c r="AU24" s="26"/>
      <c r="AV24" s="13"/>
      <c r="AW24" s="26"/>
      <c r="AX24" s="13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13"/>
      <c r="BJ24" s="26"/>
      <c r="BK24" s="26"/>
      <c r="BL24" s="26"/>
      <c r="BM24" s="26"/>
    </row>
    <row r="25" spans="1:65">
      <c r="A25" s="31" t="e">
        <f>'1-συμβολαια'!#REF!</f>
        <v>#REF!</v>
      </c>
      <c r="B25" s="16" t="e">
        <f>'4-πολλυπρ'!#REF!</f>
        <v>#REF!</v>
      </c>
      <c r="C25" s="16" t="e">
        <f>'4-πολλυπρ'!#REF!</f>
        <v>#REF!</v>
      </c>
      <c r="D25" s="26"/>
      <c r="E25" s="26"/>
      <c r="F25" s="13"/>
      <c r="G25" s="30"/>
      <c r="H25" s="13"/>
      <c r="I25" s="26"/>
      <c r="J25" s="13"/>
      <c r="K25" s="148" t="s">
        <v>335</v>
      </c>
      <c r="L25" s="26"/>
      <c r="M25" s="26"/>
      <c r="N25" s="26"/>
      <c r="O25" s="26"/>
      <c r="P25" s="26"/>
      <c r="Q25" s="26"/>
      <c r="R25" s="26"/>
      <c r="S25" s="26"/>
      <c r="T25" s="26"/>
      <c r="U25" s="13"/>
      <c r="V25" s="30"/>
      <c r="W25" s="30"/>
      <c r="X25" s="26"/>
      <c r="Y25" s="26"/>
      <c r="Z25" s="13"/>
      <c r="AA25" s="26"/>
      <c r="AB25" s="13"/>
      <c r="AC25" s="26"/>
      <c r="AD25" s="13"/>
      <c r="AE25" s="208" t="s">
        <v>335</v>
      </c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13"/>
      <c r="AU25" s="26"/>
      <c r="AV25" s="13"/>
      <c r="AW25" s="26"/>
      <c r="AX25" s="13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13"/>
      <c r="BJ25" s="26"/>
      <c r="BK25" s="26"/>
      <c r="BL25" s="26"/>
      <c r="BM25" s="26"/>
    </row>
    <row r="26" spans="1:65">
      <c r="A26" s="31" t="e">
        <f>'1-συμβολαια'!#REF!</f>
        <v>#REF!</v>
      </c>
      <c r="B26" s="16" t="e">
        <f>'4-πολλυπρ'!#REF!</f>
        <v>#REF!</v>
      </c>
      <c r="C26" s="16" t="e">
        <f>'4-πολλυπρ'!#REF!</f>
        <v>#REF!</v>
      </c>
      <c r="D26" s="26"/>
      <c r="E26" s="26"/>
      <c r="F26" s="13"/>
      <c r="G26" s="30"/>
      <c r="H26" s="13"/>
      <c r="I26" s="26"/>
      <c r="J26" s="13"/>
      <c r="K26" s="148" t="s">
        <v>335</v>
      </c>
      <c r="L26" s="26"/>
      <c r="M26" s="26"/>
      <c r="N26" s="26"/>
      <c r="O26" s="26"/>
      <c r="P26" s="26"/>
      <c r="Q26" s="26"/>
      <c r="R26" s="26"/>
      <c r="S26" s="26"/>
      <c r="T26" s="26"/>
      <c r="U26" s="13"/>
      <c r="V26" s="30"/>
      <c r="W26" s="30"/>
      <c r="X26" s="26"/>
      <c r="Y26" s="26"/>
      <c r="Z26" s="13"/>
      <c r="AA26" s="26"/>
      <c r="AB26" s="13"/>
      <c r="AC26" s="26"/>
      <c r="AD26" s="13"/>
      <c r="AE26" s="208" t="s">
        <v>335</v>
      </c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13"/>
      <c r="AU26" s="26"/>
      <c r="AV26" s="13"/>
      <c r="AW26" s="26"/>
      <c r="AX26" s="13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13"/>
      <c r="BJ26" s="26"/>
      <c r="BK26" s="26"/>
      <c r="BL26" s="26"/>
      <c r="BM26" s="26"/>
    </row>
    <row r="27" spans="1:65">
      <c r="A27" s="31" t="e">
        <f>'1-συμβολαια'!#REF!</f>
        <v>#REF!</v>
      </c>
      <c r="B27" s="16" t="e">
        <f>'4-πολλυπρ'!#REF!</f>
        <v>#REF!</v>
      </c>
      <c r="C27" s="16" t="e">
        <f>'4-πολλυπρ'!#REF!</f>
        <v>#REF!</v>
      </c>
      <c r="D27" s="26"/>
      <c r="E27" s="26"/>
      <c r="F27" s="13"/>
      <c r="G27" s="30"/>
      <c r="H27" s="13"/>
      <c r="I27" s="26"/>
      <c r="J27" s="13"/>
      <c r="K27" s="148" t="s">
        <v>335</v>
      </c>
      <c r="L27" s="26"/>
      <c r="M27" s="26"/>
      <c r="N27" s="26"/>
      <c r="O27" s="26"/>
      <c r="P27" s="26"/>
      <c r="Q27" s="26"/>
      <c r="R27" s="26"/>
      <c r="S27" s="26"/>
      <c r="T27" s="26"/>
      <c r="U27" s="13"/>
      <c r="V27" s="30"/>
      <c r="W27" s="30"/>
      <c r="X27" s="26"/>
      <c r="Y27" s="26"/>
      <c r="Z27" s="13"/>
      <c r="AA27" s="26"/>
      <c r="AB27" s="13"/>
      <c r="AC27" s="26"/>
      <c r="AD27" s="13"/>
      <c r="AE27" s="208" t="s">
        <v>335</v>
      </c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13"/>
      <c r="AU27" s="26"/>
      <c r="AV27" s="13"/>
      <c r="AW27" s="26"/>
      <c r="AX27" s="13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13"/>
      <c r="BJ27" s="26"/>
      <c r="BK27" s="26"/>
      <c r="BL27" s="26"/>
      <c r="BM27" s="26"/>
    </row>
    <row r="28" spans="1:65">
      <c r="A28" s="31" t="e">
        <f>'1-συμβολαια'!#REF!</f>
        <v>#REF!</v>
      </c>
      <c r="B28" s="16" t="e">
        <f>'4-πολλυπρ'!#REF!</f>
        <v>#REF!</v>
      </c>
      <c r="C28" s="16" t="e">
        <f>'4-πολλυπρ'!#REF!</f>
        <v>#REF!</v>
      </c>
      <c r="D28" s="26"/>
      <c r="E28" s="26"/>
      <c r="F28" s="13"/>
      <c r="G28" s="30"/>
      <c r="H28" s="13"/>
      <c r="I28" s="26"/>
      <c r="J28" s="13"/>
      <c r="K28" s="148" t="s">
        <v>335</v>
      </c>
      <c r="L28" s="26"/>
      <c r="M28" s="26"/>
      <c r="N28" s="26"/>
      <c r="O28" s="26"/>
      <c r="P28" s="26"/>
      <c r="Q28" s="26"/>
      <c r="R28" s="26"/>
      <c r="S28" s="26"/>
      <c r="T28" s="26"/>
      <c r="U28" s="13"/>
      <c r="V28" s="30"/>
      <c r="W28" s="30"/>
      <c r="X28" s="26"/>
      <c r="Y28" s="26"/>
      <c r="Z28" s="13"/>
      <c r="AA28" s="26"/>
      <c r="AB28" s="13"/>
      <c r="AC28" s="26"/>
      <c r="AD28" s="13"/>
      <c r="AE28" s="208" t="s">
        <v>335</v>
      </c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13"/>
      <c r="AU28" s="26"/>
      <c r="AV28" s="13"/>
      <c r="AW28" s="26"/>
      <c r="AX28" s="13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13"/>
      <c r="BJ28" s="26"/>
      <c r="BK28" s="26"/>
      <c r="BL28" s="26"/>
      <c r="BM28" s="26"/>
    </row>
    <row r="29" spans="1:65">
      <c r="A29" s="31" t="e">
        <f>'1-συμβολαια'!#REF!</f>
        <v>#REF!</v>
      </c>
      <c r="B29" s="16" t="e">
        <f>'4-πολλυπρ'!#REF!</f>
        <v>#REF!</v>
      </c>
      <c r="C29" s="16" t="e">
        <f>'4-πολλυπρ'!#REF!</f>
        <v>#REF!</v>
      </c>
      <c r="D29" s="26"/>
      <c r="E29" s="26"/>
      <c r="F29" s="13"/>
      <c r="G29" s="30"/>
      <c r="H29" s="13"/>
      <c r="I29" s="26"/>
      <c r="J29" s="13"/>
      <c r="K29" s="148" t="s">
        <v>335</v>
      </c>
      <c r="L29" s="26"/>
      <c r="M29" s="26"/>
      <c r="N29" s="26"/>
      <c r="O29" s="26"/>
      <c r="P29" s="26"/>
      <c r="Q29" s="26"/>
      <c r="R29" s="26"/>
      <c r="S29" s="26"/>
      <c r="T29" s="26"/>
      <c r="U29" s="13"/>
      <c r="V29" s="30"/>
      <c r="W29" s="30"/>
      <c r="X29" s="26"/>
      <c r="Y29" s="26"/>
      <c r="Z29" s="13"/>
      <c r="AA29" s="26"/>
      <c r="AB29" s="13"/>
      <c r="AC29" s="26"/>
      <c r="AD29" s="13"/>
      <c r="AE29" s="208" t="s">
        <v>335</v>
      </c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13"/>
      <c r="AU29" s="26"/>
      <c r="AV29" s="13"/>
      <c r="AW29" s="26"/>
      <c r="AX29" s="13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13"/>
      <c r="BJ29" s="26"/>
      <c r="BK29" s="26"/>
      <c r="BL29" s="26"/>
      <c r="BM29" s="26"/>
    </row>
    <row r="30" spans="1:65">
      <c r="A30" s="31" t="e">
        <f>'1-συμβολαια'!#REF!</f>
        <v>#REF!</v>
      </c>
      <c r="B30" s="16" t="e">
        <f>'4-πολλυπρ'!#REF!</f>
        <v>#REF!</v>
      </c>
      <c r="C30" s="16" t="e">
        <f>'4-πολλυπρ'!#REF!</f>
        <v>#REF!</v>
      </c>
      <c r="D30" s="26"/>
      <c r="E30" s="26"/>
      <c r="F30" s="13"/>
      <c r="G30" s="30"/>
      <c r="H30" s="13"/>
      <c r="I30" s="26"/>
      <c r="J30" s="13"/>
      <c r="K30" s="148" t="s">
        <v>335</v>
      </c>
      <c r="L30" s="26"/>
      <c r="M30" s="26"/>
      <c r="N30" s="26"/>
      <c r="O30" s="26"/>
      <c r="P30" s="26"/>
      <c r="Q30" s="26"/>
      <c r="R30" s="26"/>
      <c r="S30" s="26"/>
      <c r="T30" s="26"/>
      <c r="U30" s="13"/>
      <c r="V30" s="30"/>
      <c r="W30" s="30"/>
      <c r="X30" s="26"/>
      <c r="Y30" s="26"/>
      <c r="Z30" s="13"/>
      <c r="AA30" s="26"/>
      <c r="AB30" s="13"/>
      <c r="AC30" s="26"/>
      <c r="AD30" s="13"/>
      <c r="AE30" s="208" t="s">
        <v>335</v>
      </c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13"/>
      <c r="AU30" s="26"/>
      <c r="AV30" s="13"/>
      <c r="AW30" s="26"/>
      <c r="AX30" s="13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13"/>
      <c r="BJ30" s="26"/>
      <c r="BK30" s="26"/>
      <c r="BL30" s="26"/>
      <c r="BM30" s="26"/>
    </row>
    <row r="31" spans="1:65">
      <c r="A31" s="31" t="e">
        <f>'1-συμβολαια'!#REF!</f>
        <v>#REF!</v>
      </c>
      <c r="B31" s="16" t="e">
        <f>'4-πολλυπρ'!#REF!</f>
        <v>#REF!</v>
      </c>
      <c r="C31" s="16" t="e">
        <f>'4-πολλυπρ'!#REF!</f>
        <v>#REF!</v>
      </c>
      <c r="D31" s="26"/>
      <c r="E31" s="26"/>
      <c r="F31" s="13"/>
      <c r="G31" s="30"/>
      <c r="H31" s="13"/>
      <c r="I31" s="26"/>
      <c r="J31" s="13"/>
      <c r="K31" s="148" t="s">
        <v>335</v>
      </c>
      <c r="L31" s="26"/>
      <c r="M31" s="26"/>
      <c r="N31" s="26"/>
      <c r="O31" s="26"/>
      <c r="P31" s="26"/>
      <c r="Q31" s="26"/>
      <c r="R31" s="26"/>
      <c r="S31" s="26"/>
      <c r="T31" s="26"/>
      <c r="U31" s="13"/>
      <c r="V31" s="30"/>
      <c r="W31" s="30"/>
      <c r="X31" s="26"/>
      <c r="Y31" s="26"/>
      <c r="Z31" s="13"/>
      <c r="AA31" s="26"/>
      <c r="AB31" s="13"/>
      <c r="AC31" s="26"/>
      <c r="AD31" s="13"/>
      <c r="AE31" s="208" t="s">
        <v>335</v>
      </c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13"/>
      <c r="AU31" s="26"/>
      <c r="AV31" s="13"/>
      <c r="AW31" s="26"/>
      <c r="AX31" s="13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13"/>
      <c r="BJ31" s="26"/>
      <c r="BK31" s="26"/>
      <c r="BL31" s="26"/>
      <c r="BM31" s="26"/>
    </row>
    <row r="32" spans="1:65">
      <c r="A32" s="31" t="e">
        <f>'1-συμβολαια'!#REF!</f>
        <v>#REF!</v>
      </c>
      <c r="B32" s="16" t="e">
        <f>'4-πολλυπρ'!#REF!</f>
        <v>#REF!</v>
      </c>
      <c r="C32" s="16" t="e">
        <f>'4-πολλυπρ'!#REF!</f>
        <v>#REF!</v>
      </c>
      <c r="D32" s="26"/>
      <c r="E32" s="26"/>
      <c r="F32" s="13"/>
      <c r="G32" s="30"/>
      <c r="H32" s="13"/>
      <c r="I32" s="26"/>
      <c r="J32" s="13"/>
      <c r="K32" s="148" t="s">
        <v>335</v>
      </c>
      <c r="L32" s="26"/>
      <c r="M32" s="26"/>
      <c r="N32" s="26"/>
      <c r="O32" s="26"/>
      <c r="P32" s="26"/>
      <c r="Q32" s="26"/>
      <c r="R32" s="26"/>
      <c r="S32" s="26"/>
      <c r="T32" s="26"/>
      <c r="U32" s="13"/>
      <c r="V32" s="30"/>
      <c r="W32" s="30"/>
      <c r="X32" s="26"/>
      <c r="Y32" s="26"/>
      <c r="Z32" s="13"/>
      <c r="AA32" s="26"/>
      <c r="AB32" s="13"/>
      <c r="AC32" s="26"/>
      <c r="AD32" s="13"/>
      <c r="AE32" s="208" t="s">
        <v>335</v>
      </c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13"/>
      <c r="AU32" s="26"/>
      <c r="AV32" s="13"/>
      <c r="AW32" s="26"/>
      <c r="AX32" s="13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13"/>
      <c r="BJ32" s="26"/>
      <c r="BK32" s="26"/>
      <c r="BL32" s="26"/>
      <c r="BM32" s="26"/>
    </row>
    <row r="33" spans="1:65">
      <c r="A33" s="31" t="e">
        <f>'1-συμβολαια'!#REF!</f>
        <v>#REF!</v>
      </c>
      <c r="B33" s="16" t="e">
        <f>'4-πολλυπρ'!#REF!</f>
        <v>#REF!</v>
      </c>
      <c r="C33" s="16" t="e">
        <f>'4-πολλυπρ'!#REF!</f>
        <v>#REF!</v>
      </c>
      <c r="D33" s="26"/>
      <c r="E33" s="26"/>
      <c r="F33" s="13"/>
      <c r="G33" s="30"/>
      <c r="H33" s="13"/>
      <c r="I33" s="26"/>
      <c r="J33" s="13"/>
      <c r="K33" s="148" t="s">
        <v>335</v>
      </c>
      <c r="L33" s="26"/>
      <c r="M33" s="26"/>
      <c r="N33" s="26"/>
      <c r="O33" s="26"/>
      <c r="P33" s="26"/>
      <c r="Q33" s="26"/>
      <c r="R33" s="26"/>
      <c r="S33" s="26"/>
      <c r="T33" s="26"/>
      <c r="U33" s="13"/>
      <c r="V33" s="30"/>
      <c r="W33" s="30"/>
      <c r="X33" s="26"/>
      <c r="Y33" s="26"/>
      <c r="Z33" s="13"/>
      <c r="AA33" s="26"/>
      <c r="AB33" s="13"/>
      <c r="AC33" s="26"/>
      <c r="AD33" s="13"/>
      <c r="AE33" s="208" t="s">
        <v>335</v>
      </c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13"/>
      <c r="AU33" s="26"/>
      <c r="AV33" s="13"/>
      <c r="AW33" s="26"/>
      <c r="AX33" s="13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13"/>
      <c r="BJ33" s="26"/>
      <c r="BK33" s="26"/>
      <c r="BL33" s="26"/>
      <c r="BM33" s="26"/>
    </row>
    <row r="34" spans="1:65">
      <c r="A34" s="31" t="e">
        <f>'1-συμβολαια'!#REF!</f>
        <v>#REF!</v>
      </c>
      <c r="B34" s="16" t="e">
        <f>'4-πολλυπρ'!#REF!</f>
        <v>#REF!</v>
      </c>
      <c r="C34" s="16" t="e">
        <f>'4-πολλυπρ'!#REF!</f>
        <v>#REF!</v>
      </c>
      <c r="D34" s="26"/>
      <c r="E34" s="26"/>
      <c r="F34" s="13"/>
      <c r="G34" s="30"/>
      <c r="H34" s="13"/>
      <c r="I34" s="26"/>
      <c r="J34" s="13"/>
      <c r="K34" s="148" t="s">
        <v>335</v>
      </c>
      <c r="L34" s="26"/>
      <c r="M34" s="26"/>
      <c r="N34" s="26"/>
      <c r="O34" s="26"/>
      <c r="P34" s="26"/>
      <c r="Q34" s="26"/>
      <c r="R34" s="26"/>
      <c r="S34" s="26"/>
      <c r="T34" s="26"/>
      <c r="U34" s="13"/>
      <c r="V34" s="30"/>
      <c r="W34" s="30"/>
      <c r="X34" s="26"/>
      <c r="Y34" s="26"/>
      <c r="Z34" s="13"/>
      <c r="AA34" s="26"/>
      <c r="AB34" s="13"/>
      <c r="AC34" s="26"/>
      <c r="AD34" s="13"/>
      <c r="AE34" s="208" t="s">
        <v>335</v>
      </c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13"/>
      <c r="AU34" s="26"/>
      <c r="AV34" s="13"/>
      <c r="AW34" s="26"/>
      <c r="AX34" s="13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13"/>
      <c r="BJ34" s="26"/>
      <c r="BK34" s="26"/>
      <c r="BL34" s="26"/>
      <c r="BM34" s="26"/>
    </row>
    <row r="35" spans="1:65">
      <c r="A35" s="31" t="e">
        <f>'1-συμβολαια'!#REF!</f>
        <v>#REF!</v>
      </c>
      <c r="B35" s="16" t="e">
        <f>'4-πολλυπρ'!#REF!</f>
        <v>#REF!</v>
      </c>
      <c r="C35" s="16" t="e">
        <f>'4-πολλυπρ'!#REF!</f>
        <v>#REF!</v>
      </c>
      <c r="D35" s="26"/>
      <c r="E35" s="26"/>
      <c r="F35" s="13"/>
      <c r="G35" s="30"/>
      <c r="H35" s="13"/>
      <c r="I35" s="26"/>
      <c r="J35" s="13"/>
      <c r="K35" s="148" t="s">
        <v>335</v>
      </c>
      <c r="L35" s="26"/>
      <c r="M35" s="26"/>
      <c r="N35" s="26"/>
      <c r="O35" s="26"/>
      <c r="P35" s="26"/>
      <c r="Q35" s="26"/>
      <c r="R35" s="26"/>
      <c r="S35" s="26"/>
      <c r="T35" s="26"/>
      <c r="U35" s="13"/>
      <c r="V35" s="30"/>
      <c r="W35" s="30"/>
      <c r="X35" s="26"/>
      <c r="Y35" s="26"/>
      <c r="Z35" s="13"/>
      <c r="AA35" s="26"/>
      <c r="AB35" s="13"/>
      <c r="AC35" s="26"/>
      <c r="AD35" s="13"/>
      <c r="AE35" s="208" t="s">
        <v>335</v>
      </c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13"/>
      <c r="AU35" s="26"/>
      <c r="AV35" s="13"/>
      <c r="AW35" s="26"/>
      <c r="AX35" s="13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13"/>
      <c r="BJ35" s="26"/>
      <c r="BK35" s="26"/>
      <c r="BL35" s="26"/>
      <c r="BM35" s="26"/>
    </row>
    <row r="36" spans="1:65">
      <c r="A36" s="31" t="e">
        <f>'1-συμβολαια'!#REF!</f>
        <v>#REF!</v>
      </c>
      <c r="B36" s="16" t="e">
        <f>'4-πολλυπρ'!#REF!</f>
        <v>#REF!</v>
      </c>
      <c r="C36" s="16" t="e">
        <f>'4-πολλυπρ'!#REF!</f>
        <v>#REF!</v>
      </c>
      <c r="D36" s="26"/>
      <c r="E36" s="26"/>
      <c r="F36" s="13"/>
      <c r="G36" s="30"/>
      <c r="H36" s="13"/>
      <c r="I36" s="26"/>
      <c r="J36" s="13"/>
      <c r="K36" s="148" t="s">
        <v>335</v>
      </c>
      <c r="L36" s="26"/>
      <c r="M36" s="26"/>
      <c r="N36" s="26"/>
      <c r="O36" s="26"/>
      <c r="P36" s="26"/>
      <c r="Q36" s="26"/>
      <c r="R36" s="26"/>
      <c r="S36" s="26"/>
      <c r="T36" s="26"/>
      <c r="U36" s="13"/>
      <c r="V36" s="30"/>
      <c r="W36" s="30"/>
      <c r="X36" s="26"/>
      <c r="Y36" s="26"/>
      <c r="Z36" s="13"/>
      <c r="AA36" s="26"/>
      <c r="AB36" s="13"/>
      <c r="AC36" s="26"/>
      <c r="AD36" s="13"/>
      <c r="AE36" s="208" t="s">
        <v>335</v>
      </c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13"/>
      <c r="AU36" s="26"/>
      <c r="AV36" s="13"/>
      <c r="AW36" s="26"/>
      <c r="AX36" s="13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13"/>
      <c r="BJ36" s="26"/>
      <c r="BK36" s="26"/>
      <c r="BL36" s="26"/>
      <c r="BM36" s="26"/>
    </row>
    <row r="37" spans="1:65">
      <c r="A37" s="31" t="e">
        <f>'1-συμβολαια'!#REF!</f>
        <v>#REF!</v>
      </c>
      <c r="B37" s="16" t="e">
        <f>'4-πολλυπρ'!#REF!</f>
        <v>#REF!</v>
      </c>
      <c r="C37" s="16" t="e">
        <f>'4-πολλυπρ'!#REF!</f>
        <v>#REF!</v>
      </c>
      <c r="D37" s="26"/>
      <c r="E37" s="26"/>
      <c r="F37" s="13"/>
      <c r="G37" s="30"/>
      <c r="H37" s="13"/>
      <c r="I37" s="26"/>
      <c r="J37" s="13"/>
      <c r="K37" s="148" t="s">
        <v>335</v>
      </c>
      <c r="L37" s="26"/>
      <c r="M37" s="26"/>
      <c r="N37" s="26"/>
      <c r="O37" s="26"/>
      <c r="P37" s="26"/>
      <c r="Q37" s="26"/>
      <c r="R37" s="26"/>
      <c r="S37" s="26"/>
      <c r="T37" s="26"/>
      <c r="U37" s="13"/>
      <c r="V37" s="30"/>
      <c r="W37" s="30"/>
      <c r="X37" s="26"/>
      <c r="Y37" s="26"/>
      <c r="Z37" s="13"/>
      <c r="AA37" s="26"/>
      <c r="AB37" s="13"/>
      <c r="AC37" s="26"/>
      <c r="AD37" s="13"/>
      <c r="AE37" s="208" t="s">
        <v>335</v>
      </c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13"/>
      <c r="AU37" s="26"/>
      <c r="AV37" s="13"/>
      <c r="AW37" s="26"/>
      <c r="AX37" s="13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13"/>
      <c r="BJ37" s="26"/>
      <c r="BK37" s="26"/>
      <c r="BL37" s="26"/>
      <c r="BM37" s="26"/>
    </row>
    <row r="38" spans="1:65">
      <c r="A38" s="31" t="e">
        <f>'1-συμβολαια'!#REF!</f>
        <v>#REF!</v>
      </c>
      <c r="B38" s="16" t="e">
        <f>'4-πολλυπρ'!#REF!</f>
        <v>#REF!</v>
      </c>
      <c r="C38" s="16" t="e">
        <f>'4-πολλυπρ'!#REF!</f>
        <v>#REF!</v>
      </c>
      <c r="D38" s="26"/>
      <c r="E38" s="26"/>
      <c r="F38" s="13"/>
      <c r="G38" s="30"/>
      <c r="H38" s="13"/>
      <c r="I38" s="26"/>
      <c r="J38" s="13"/>
      <c r="K38" s="148" t="s">
        <v>335</v>
      </c>
      <c r="L38" s="26"/>
      <c r="M38" s="26"/>
      <c r="N38" s="26"/>
      <c r="O38" s="26"/>
      <c r="P38" s="26"/>
      <c r="Q38" s="26"/>
      <c r="R38" s="26"/>
      <c r="S38" s="26"/>
      <c r="T38" s="26"/>
      <c r="U38" s="13"/>
      <c r="V38" s="30"/>
      <c r="W38" s="30"/>
      <c r="X38" s="26"/>
      <c r="Y38" s="26"/>
      <c r="Z38" s="13"/>
      <c r="AA38" s="26"/>
      <c r="AB38" s="13"/>
      <c r="AC38" s="26"/>
      <c r="AD38" s="13"/>
      <c r="AE38" s="208" t="s">
        <v>335</v>
      </c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13"/>
      <c r="AU38" s="26"/>
      <c r="AV38" s="13"/>
      <c r="AW38" s="26"/>
      <c r="AX38" s="13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13"/>
      <c r="BJ38" s="26"/>
      <c r="BK38" s="26"/>
      <c r="BL38" s="26"/>
      <c r="BM38" s="26"/>
    </row>
    <row r="39" spans="1:65">
      <c r="A39" s="31" t="e">
        <f>'1-συμβολαια'!#REF!</f>
        <v>#REF!</v>
      </c>
      <c r="B39" s="16" t="e">
        <f>'4-πολλυπρ'!#REF!</f>
        <v>#REF!</v>
      </c>
      <c r="C39" s="16" t="e">
        <f>'4-πολλυπρ'!#REF!</f>
        <v>#REF!</v>
      </c>
      <c r="D39" s="26"/>
      <c r="E39" s="26"/>
      <c r="F39" s="13"/>
      <c r="G39" s="30"/>
      <c r="H39" s="13"/>
      <c r="I39" s="26"/>
      <c r="J39" s="13"/>
      <c r="K39" s="148" t="s">
        <v>335</v>
      </c>
      <c r="L39" s="26"/>
      <c r="M39" s="26"/>
      <c r="N39" s="26"/>
      <c r="O39" s="26"/>
      <c r="P39" s="26"/>
      <c r="Q39" s="26"/>
      <c r="R39" s="26"/>
      <c r="S39" s="26"/>
      <c r="T39" s="26"/>
      <c r="U39" s="13"/>
      <c r="V39" s="30"/>
      <c r="W39" s="30"/>
      <c r="X39" s="26"/>
      <c r="Y39" s="26"/>
      <c r="Z39" s="13"/>
      <c r="AA39" s="26"/>
      <c r="AB39" s="13"/>
      <c r="AC39" s="26"/>
      <c r="AD39" s="13"/>
      <c r="AE39" s="208" t="s">
        <v>335</v>
      </c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13"/>
      <c r="AU39" s="26"/>
      <c r="AV39" s="13"/>
      <c r="AW39" s="26"/>
      <c r="AX39" s="13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13"/>
      <c r="BJ39" s="26"/>
      <c r="BK39" s="26"/>
      <c r="BL39" s="26"/>
      <c r="BM39" s="26"/>
    </row>
    <row r="40" spans="1:65">
      <c r="A40" s="31" t="e">
        <f>'1-συμβολαια'!#REF!</f>
        <v>#REF!</v>
      </c>
      <c r="B40" s="16" t="e">
        <f>'4-πολλυπρ'!#REF!</f>
        <v>#REF!</v>
      </c>
      <c r="C40" s="16" t="e">
        <f>'4-πολλυπρ'!#REF!</f>
        <v>#REF!</v>
      </c>
      <c r="D40" s="26"/>
      <c r="E40" s="26"/>
      <c r="F40" s="13"/>
      <c r="G40" s="30"/>
      <c r="H40" s="13"/>
      <c r="I40" s="26"/>
      <c r="J40" s="13"/>
      <c r="K40" s="148" t="s">
        <v>335</v>
      </c>
      <c r="L40" s="26"/>
      <c r="M40" s="26"/>
      <c r="N40" s="26"/>
      <c r="O40" s="26"/>
      <c r="P40" s="26"/>
      <c r="Q40" s="26"/>
      <c r="R40" s="26"/>
      <c r="S40" s="26"/>
      <c r="T40" s="26"/>
      <c r="U40" s="13"/>
      <c r="V40" s="30"/>
      <c r="W40" s="30"/>
      <c r="X40" s="26"/>
      <c r="Y40" s="26"/>
      <c r="Z40" s="13"/>
      <c r="AA40" s="26"/>
      <c r="AB40" s="13"/>
      <c r="AC40" s="26"/>
      <c r="AD40" s="13"/>
      <c r="AE40" s="208" t="s">
        <v>335</v>
      </c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13"/>
      <c r="AU40" s="26"/>
      <c r="AV40" s="13"/>
      <c r="AW40" s="26"/>
      <c r="AX40" s="13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13"/>
      <c r="BJ40" s="26"/>
      <c r="BK40" s="26"/>
      <c r="BL40" s="26"/>
      <c r="BM40" s="26"/>
    </row>
    <row r="41" spans="1:65">
      <c r="A41" s="31" t="e">
        <f>'1-συμβολαια'!#REF!</f>
        <v>#REF!</v>
      </c>
      <c r="B41" s="16" t="e">
        <f>'4-πολλυπρ'!#REF!</f>
        <v>#REF!</v>
      </c>
      <c r="C41" s="16" t="e">
        <f>'4-πολλυπρ'!#REF!</f>
        <v>#REF!</v>
      </c>
      <c r="D41" s="26"/>
      <c r="E41" s="26"/>
      <c r="F41" s="13"/>
      <c r="G41" s="30"/>
      <c r="H41" s="13"/>
      <c r="I41" s="26"/>
      <c r="J41" s="13"/>
      <c r="K41" s="148" t="s">
        <v>335</v>
      </c>
      <c r="L41" s="26"/>
      <c r="M41" s="26"/>
      <c r="N41" s="26"/>
      <c r="O41" s="26"/>
      <c r="P41" s="26"/>
      <c r="Q41" s="26"/>
      <c r="R41" s="26"/>
      <c r="S41" s="26"/>
      <c r="T41" s="26"/>
      <c r="U41" s="13"/>
      <c r="V41" s="30"/>
      <c r="W41" s="30"/>
      <c r="X41" s="26"/>
      <c r="Y41" s="26"/>
      <c r="Z41" s="13"/>
      <c r="AA41" s="26"/>
      <c r="AB41" s="13"/>
      <c r="AC41" s="26"/>
      <c r="AD41" s="13"/>
      <c r="AE41" s="208" t="s">
        <v>335</v>
      </c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13"/>
      <c r="AU41" s="26"/>
      <c r="AV41" s="13"/>
      <c r="AW41" s="26"/>
      <c r="AX41" s="13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13"/>
      <c r="BJ41" s="26"/>
      <c r="BK41" s="26"/>
      <c r="BL41" s="26"/>
      <c r="BM41" s="26"/>
    </row>
    <row r="42" spans="1:65">
      <c r="A42" s="31" t="e">
        <f>'1-συμβολαια'!#REF!</f>
        <v>#REF!</v>
      </c>
      <c r="B42" s="16" t="e">
        <f>'4-πολλυπρ'!#REF!</f>
        <v>#REF!</v>
      </c>
      <c r="C42" s="16" t="e">
        <f>'4-πολλυπρ'!#REF!</f>
        <v>#REF!</v>
      </c>
      <c r="D42" s="26"/>
      <c r="E42" s="26"/>
      <c r="F42" s="13"/>
      <c r="G42" s="30"/>
      <c r="H42" s="13"/>
      <c r="I42" s="26"/>
      <c r="J42" s="13"/>
      <c r="K42" s="148" t="s">
        <v>335</v>
      </c>
      <c r="L42" s="26"/>
      <c r="M42" s="26"/>
      <c r="N42" s="26"/>
      <c r="O42" s="26"/>
      <c r="P42" s="26"/>
      <c r="Q42" s="26"/>
      <c r="R42" s="26"/>
      <c r="S42" s="26"/>
      <c r="T42" s="26"/>
      <c r="U42" s="13"/>
      <c r="V42" s="30"/>
      <c r="W42" s="30"/>
      <c r="X42" s="26"/>
      <c r="Y42" s="26"/>
      <c r="Z42" s="13"/>
      <c r="AA42" s="26"/>
      <c r="AB42" s="13"/>
      <c r="AC42" s="26"/>
      <c r="AD42" s="13"/>
      <c r="AE42" s="208" t="s">
        <v>335</v>
      </c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13"/>
      <c r="AU42" s="26"/>
      <c r="AV42" s="13"/>
      <c r="AW42" s="26"/>
      <c r="AX42" s="13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13"/>
      <c r="BJ42" s="26"/>
      <c r="BK42" s="26"/>
      <c r="BL42" s="26"/>
      <c r="BM42" s="26"/>
    </row>
    <row r="43" spans="1:65">
      <c r="A43" s="31" t="e">
        <f>'1-συμβολαια'!#REF!</f>
        <v>#REF!</v>
      </c>
      <c r="B43" s="16" t="e">
        <f>'4-πολλυπρ'!#REF!</f>
        <v>#REF!</v>
      </c>
      <c r="C43" s="16" t="e">
        <f>'4-πολλυπρ'!#REF!</f>
        <v>#REF!</v>
      </c>
      <c r="D43" s="26"/>
      <c r="E43" s="26"/>
      <c r="F43" s="13"/>
      <c r="G43" s="30"/>
      <c r="H43" s="13"/>
      <c r="I43" s="26"/>
      <c r="J43" s="13"/>
      <c r="K43" s="148" t="s">
        <v>335</v>
      </c>
      <c r="L43" s="26"/>
      <c r="M43" s="26"/>
      <c r="N43" s="26"/>
      <c r="O43" s="26"/>
      <c r="P43" s="26"/>
      <c r="Q43" s="26"/>
      <c r="R43" s="26"/>
      <c r="S43" s="26"/>
      <c r="T43" s="26"/>
      <c r="U43" s="13"/>
      <c r="V43" s="30"/>
      <c r="W43" s="30"/>
      <c r="X43" s="26"/>
      <c r="Y43" s="26"/>
      <c r="Z43" s="13"/>
      <c r="AA43" s="26"/>
      <c r="AB43" s="13"/>
      <c r="AC43" s="26"/>
      <c r="AD43" s="13"/>
      <c r="AE43" s="208" t="s">
        <v>335</v>
      </c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13"/>
      <c r="AU43" s="26"/>
      <c r="AV43" s="13"/>
      <c r="AW43" s="26"/>
      <c r="AX43" s="13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13"/>
      <c r="BJ43" s="26"/>
      <c r="BK43" s="26"/>
      <c r="BL43" s="26"/>
      <c r="BM43" s="26"/>
    </row>
    <row r="44" spans="1:65">
      <c r="A44" s="31" t="e">
        <f>'1-συμβολαια'!#REF!</f>
        <v>#REF!</v>
      </c>
      <c r="B44" s="16" t="e">
        <f>'4-πολλυπρ'!#REF!</f>
        <v>#REF!</v>
      </c>
      <c r="C44" s="16" t="e">
        <f>'4-πολλυπρ'!#REF!</f>
        <v>#REF!</v>
      </c>
      <c r="D44" s="26"/>
      <c r="E44" s="26"/>
      <c r="F44" s="13"/>
      <c r="G44" s="30"/>
      <c r="H44" s="13"/>
      <c r="I44" s="26"/>
      <c r="J44" s="13"/>
      <c r="K44" s="148" t="s">
        <v>335</v>
      </c>
      <c r="L44" s="26"/>
      <c r="M44" s="26"/>
      <c r="N44" s="26"/>
      <c r="O44" s="26"/>
      <c r="P44" s="26"/>
      <c r="Q44" s="26"/>
      <c r="R44" s="26"/>
      <c r="S44" s="26"/>
      <c r="T44" s="26"/>
      <c r="U44" s="13"/>
      <c r="V44" s="30"/>
      <c r="W44" s="30"/>
      <c r="X44" s="26"/>
      <c r="Y44" s="26"/>
      <c r="Z44" s="13"/>
      <c r="AA44" s="26"/>
      <c r="AB44" s="13"/>
      <c r="AC44" s="26"/>
      <c r="AD44" s="13"/>
      <c r="AE44" s="208" t="s">
        <v>335</v>
      </c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13"/>
      <c r="AU44" s="26"/>
      <c r="AV44" s="13"/>
      <c r="AW44" s="26"/>
      <c r="AX44" s="13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13"/>
      <c r="BJ44" s="26"/>
      <c r="BK44" s="26"/>
      <c r="BL44" s="26"/>
      <c r="BM44" s="26"/>
    </row>
    <row r="45" spans="1:65">
      <c r="A45" s="31" t="e">
        <f>'1-συμβολαια'!#REF!</f>
        <v>#REF!</v>
      </c>
      <c r="B45" s="16" t="e">
        <f>'4-πολλυπρ'!#REF!</f>
        <v>#REF!</v>
      </c>
      <c r="C45" s="16" t="e">
        <f>'4-πολλυπρ'!#REF!</f>
        <v>#REF!</v>
      </c>
      <c r="D45" s="26"/>
      <c r="E45" s="26"/>
      <c r="F45" s="13"/>
      <c r="G45" s="30"/>
      <c r="H45" s="13"/>
      <c r="I45" s="26"/>
      <c r="J45" s="13"/>
      <c r="K45" s="148" t="s">
        <v>335</v>
      </c>
      <c r="L45" s="26"/>
      <c r="M45" s="26"/>
      <c r="N45" s="26"/>
      <c r="O45" s="26"/>
      <c r="P45" s="26"/>
      <c r="Q45" s="26"/>
      <c r="R45" s="26"/>
      <c r="S45" s="26"/>
      <c r="T45" s="26"/>
      <c r="U45" s="13"/>
      <c r="V45" s="30"/>
      <c r="W45" s="30"/>
      <c r="X45" s="26"/>
      <c r="Y45" s="26"/>
      <c r="Z45" s="13"/>
      <c r="AA45" s="26"/>
      <c r="AB45" s="13"/>
      <c r="AC45" s="26"/>
      <c r="AD45" s="13"/>
      <c r="AE45" s="208" t="s">
        <v>335</v>
      </c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13"/>
      <c r="AU45" s="26"/>
      <c r="AV45" s="13"/>
      <c r="AW45" s="26"/>
      <c r="AX45" s="13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13"/>
      <c r="BJ45" s="26"/>
      <c r="BK45" s="26"/>
      <c r="BL45" s="26"/>
      <c r="BM45" s="26"/>
    </row>
    <row r="46" spans="1:65">
      <c r="A46" s="31" t="e">
        <f>'1-συμβολαια'!#REF!</f>
        <v>#REF!</v>
      </c>
      <c r="B46" s="16" t="e">
        <f>'4-πολλυπρ'!#REF!</f>
        <v>#REF!</v>
      </c>
      <c r="C46" s="16" t="e">
        <f>'4-πολλυπρ'!#REF!</f>
        <v>#REF!</v>
      </c>
      <c r="D46" s="26"/>
      <c r="E46" s="26"/>
      <c r="F46" s="13"/>
      <c r="G46" s="30"/>
      <c r="H46" s="13"/>
      <c r="I46" s="26"/>
      <c r="J46" s="13"/>
      <c r="K46" s="148" t="s">
        <v>335</v>
      </c>
      <c r="L46" s="26"/>
      <c r="M46" s="26"/>
      <c r="N46" s="26"/>
      <c r="O46" s="26"/>
      <c r="P46" s="26"/>
      <c r="Q46" s="26"/>
      <c r="R46" s="26"/>
      <c r="S46" s="26"/>
      <c r="T46" s="26"/>
      <c r="U46" s="13"/>
      <c r="V46" s="30"/>
      <c r="W46" s="30"/>
      <c r="X46" s="26"/>
      <c r="Y46" s="26"/>
      <c r="Z46" s="13"/>
      <c r="AA46" s="26"/>
      <c r="AB46" s="13"/>
      <c r="AC46" s="26"/>
      <c r="AD46" s="13"/>
      <c r="AE46" s="208" t="s">
        <v>335</v>
      </c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13"/>
      <c r="AU46" s="26"/>
      <c r="AV46" s="13"/>
      <c r="AW46" s="26"/>
      <c r="AX46" s="13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13"/>
      <c r="BJ46" s="26"/>
      <c r="BK46" s="26"/>
      <c r="BL46" s="26"/>
      <c r="BM46" s="26"/>
    </row>
    <row r="47" spans="1:65">
      <c r="A47" s="31" t="e">
        <f>'1-συμβολαια'!#REF!</f>
        <v>#REF!</v>
      </c>
      <c r="B47" s="16" t="e">
        <f>'4-πολλυπρ'!#REF!</f>
        <v>#REF!</v>
      </c>
      <c r="C47" s="16" t="e">
        <f>'4-πολλυπρ'!#REF!</f>
        <v>#REF!</v>
      </c>
      <c r="D47" s="26"/>
      <c r="E47" s="26"/>
      <c r="F47" s="13"/>
      <c r="G47" s="30"/>
      <c r="H47" s="13"/>
      <c r="I47" s="26"/>
      <c r="J47" s="13"/>
      <c r="K47" s="148" t="s">
        <v>335</v>
      </c>
      <c r="L47" s="26"/>
      <c r="M47" s="26"/>
      <c r="N47" s="26"/>
      <c r="O47" s="26"/>
      <c r="P47" s="26"/>
      <c r="Q47" s="26"/>
      <c r="R47" s="26"/>
      <c r="S47" s="26"/>
      <c r="T47" s="26"/>
      <c r="U47" s="13"/>
      <c r="V47" s="30"/>
      <c r="W47" s="30"/>
      <c r="X47" s="26"/>
      <c r="Y47" s="26"/>
      <c r="Z47" s="13"/>
      <c r="AA47" s="26"/>
      <c r="AB47" s="13"/>
      <c r="AC47" s="26"/>
      <c r="AD47" s="13"/>
      <c r="AE47" s="208" t="s">
        <v>335</v>
      </c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13"/>
      <c r="AU47" s="26"/>
      <c r="AV47" s="13"/>
      <c r="AW47" s="26"/>
      <c r="AX47" s="13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13"/>
      <c r="BJ47" s="26"/>
      <c r="BK47" s="26"/>
      <c r="BL47" s="26"/>
      <c r="BM47" s="26"/>
    </row>
    <row r="48" spans="1:65">
      <c r="A48" s="31" t="e">
        <f>'1-συμβολαια'!#REF!</f>
        <v>#REF!</v>
      </c>
      <c r="B48" s="16" t="e">
        <f>'4-πολλυπρ'!#REF!</f>
        <v>#REF!</v>
      </c>
      <c r="C48" s="16" t="e">
        <f>'4-πολλυπρ'!#REF!</f>
        <v>#REF!</v>
      </c>
      <c r="D48" s="26"/>
      <c r="E48" s="26"/>
      <c r="F48" s="13"/>
      <c r="G48" s="30"/>
      <c r="H48" s="13"/>
      <c r="I48" s="26"/>
      <c r="J48" s="13"/>
      <c r="K48" s="148" t="s">
        <v>335</v>
      </c>
      <c r="L48" s="26"/>
      <c r="M48" s="26"/>
      <c r="N48" s="26"/>
      <c r="O48" s="26"/>
      <c r="P48" s="26"/>
      <c r="Q48" s="26"/>
      <c r="R48" s="26"/>
      <c r="S48" s="26"/>
      <c r="T48" s="26"/>
      <c r="U48" s="13"/>
      <c r="V48" s="30"/>
      <c r="W48" s="30"/>
      <c r="X48" s="26"/>
      <c r="Y48" s="26"/>
      <c r="Z48" s="13"/>
      <c r="AA48" s="26"/>
      <c r="AB48" s="13"/>
      <c r="AC48" s="26"/>
      <c r="AD48" s="13"/>
      <c r="AE48" s="208" t="s">
        <v>335</v>
      </c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13"/>
      <c r="AU48" s="26"/>
      <c r="AV48" s="13"/>
      <c r="AW48" s="26"/>
      <c r="AX48" s="13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13"/>
      <c r="BJ48" s="26"/>
      <c r="BK48" s="26"/>
      <c r="BL48" s="26"/>
      <c r="BM48" s="26"/>
    </row>
    <row r="49" spans="1:65">
      <c r="A49" s="31" t="e">
        <f>'1-συμβολαια'!#REF!</f>
        <v>#REF!</v>
      </c>
      <c r="B49" s="16" t="e">
        <f>'4-πολλυπρ'!#REF!</f>
        <v>#REF!</v>
      </c>
      <c r="C49" s="16" t="e">
        <f>'4-πολλυπρ'!#REF!</f>
        <v>#REF!</v>
      </c>
      <c r="D49" s="26"/>
      <c r="E49" s="26"/>
      <c r="F49" s="13"/>
      <c r="G49" s="30"/>
      <c r="H49" s="13"/>
      <c r="I49" s="26"/>
      <c r="J49" s="13"/>
      <c r="K49" s="148" t="s">
        <v>335</v>
      </c>
      <c r="L49" s="26"/>
      <c r="M49" s="26"/>
      <c r="N49" s="26"/>
      <c r="O49" s="26"/>
      <c r="P49" s="26"/>
      <c r="Q49" s="26"/>
      <c r="R49" s="26"/>
      <c r="S49" s="26"/>
      <c r="T49" s="26"/>
      <c r="U49" s="13"/>
      <c r="V49" s="30"/>
      <c r="W49" s="30"/>
      <c r="X49" s="26"/>
      <c r="Y49" s="26"/>
      <c r="Z49" s="13"/>
      <c r="AA49" s="26"/>
      <c r="AB49" s="13"/>
      <c r="AC49" s="26"/>
      <c r="AD49" s="13"/>
      <c r="AE49" s="208" t="s">
        <v>335</v>
      </c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13"/>
      <c r="AU49" s="26"/>
      <c r="AV49" s="13"/>
      <c r="AW49" s="26"/>
      <c r="AX49" s="13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13"/>
      <c r="BJ49" s="26"/>
      <c r="BK49" s="26"/>
      <c r="BL49" s="26"/>
      <c r="BM49" s="26"/>
    </row>
    <row r="50" spans="1:65">
      <c r="A50" s="31" t="e">
        <f>'1-συμβολαια'!#REF!</f>
        <v>#REF!</v>
      </c>
      <c r="B50" s="16" t="e">
        <f>'4-πολλυπρ'!#REF!</f>
        <v>#REF!</v>
      </c>
      <c r="C50" s="16" t="e">
        <f>'4-πολλυπρ'!#REF!</f>
        <v>#REF!</v>
      </c>
      <c r="D50" s="26"/>
      <c r="E50" s="26"/>
      <c r="F50" s="13"/>
      <c r="G50" s="30"/>
      <c r="H50" s="13"/>
      <c r="I50" s="26"/>
      <c r="J50" s="13"/>
      <c r="K50" s="148" t="s">
        <v>335</v>
      </c>
      <c r="L50" s="26"/>
      <c r="M50" s="26"/>
      <c r="N50" s="26"/>
      <c r="O50" s="26"/>
      <c r="P50" s="26"/>
      <c r="Q50" s="26"/>
      <c r="R50" s="26"/>
      <c r="S50" s="26"/>
      <c r="T50" s="26"/>
      <c r="U50" s="13"/>
      <c r="V50" s="30"/>
      <c r="W50" s="30"/>
      <c r="X50" s="26"/>
      <c r="Y50" s="26"/>
      <c r="Z50" s="13"/>
      <c r="AA50" s="26"/>
      <c r="AB50" s="13"/>
      <c r="AC50" s="26"/>
      <c r="AD50" s="13"/>
      <c r="AE50" s="208" t="s">
        <v>335</v>
      </c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13"/>
      <c r="AU50" s="26"/>
      <c r="AV50" s="13"/>
      <c r="AW50" s="26"/>
      <c r="AX50" s="13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13"/>
      <c r="BJ50" s="26"/>
      <c r="BK50" s="26"/>
      <c r="BL50" s="26"/>
      <c r="BM50" s="26"/>
    </row>
    <row r="51" spans="1:65">
      <c r="A51" s="31" t="e">
        <f>'1-συμβολαια'!#REF!</f>
        <v>#REF!</v>
      </c>
      <c r="B51" s="16" t="e">
        <f>'4-πολλυπρ'!#REF!</f>
        <v>#REF!</v>
      </c>
      <c r="C51" s="16" t="e">
        <f>'4-πολλυπρ'!#REF!</f>
        <v>#REF!</v>
      </c>
      <c r="D51" s="26"/>
      <c r="E51" s="26"/>
      <c r="F51" s="13"/>
      <c r="G51" s="30"/>
      <c r="H51" s="13"/>
      <c r="I51" s="26"/>
      <c r="J51" s="13"/>
      <c r="K51" s="148" t="s">
        <v>335</v>
      </c>
      <c r="L51" s="26"/>
      <c r="M51" s="26"/>
      <c r="N51" s="26"/>
      <c r="O51" s="26"/>
      <c r="P51" s="26"/>
      <c r="Q51" s="26"/>
      <c r="R51" s="26"/>
      <c r="S51" s="26"/>
      <c r="T51" s="26"/>
      <c r="U51" s="13"/>
      <c r="V51" s="30"/>
      <c r="W51" s="30"/>
      <c r="X51" s="26"/>
      <c r="Y51" s="26"/>
      <c r="Z51" s="13"/>
      <c r="AA51" s="26"/>
      <c r="AB51" s="13"/>
      <c r="AC51" s="26"/>
      <c r="AD51" s="13"/>
      <c r="AE51" s="208" t="s">
        <v>335</v>
      </c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13"/>
      <c r="AU51" s="26"/>
      <c r="AV51" s="13"/>
      <c r="AW51" s="26"/>
      <c r="AX51" s="13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13"/>
      <c r="BJ51" s="26"/>
      <c r="BK51" s="26"/>
      <c r="BL51" s="26"/>
      <c r="BM51" s="26"/>
    </row>
    <row r="52" spans="1:65">
      <c r="A52" s="31" t="e">
        <f>'1-συμβολαια'!#REF!</f>
        <v>#REF!</v>
      </c>
      <c r="B52" s="16" t="e">
        <f>'4-πολλυπρ'!#REF!</f>
        <v>#REF!</v>
      </c>
      <c r="C52" s="16" t="e">
        <f>'4-πολλυπρ'!#REF!</f>
        <v>#REF!</v>
      </c>
      <c r="D52" s="26"/>
      <c r="E52" s="26"/>
      <c r="F52" s="13"/>
      <c r="G52" s="30"/>
      <c r="H52" s="13"/>
      <c r="I52" s="26"/>
      <c r="J52" s="13"/>
      <c r="K52" s="148" t="s">
        <v>335</v>
      </c>
      <c r="L52" s="26"/>
      <c r="M52" s="26"/>
      <c r="N52" s="26"/>
      <c r="O52" s="26"/>
      <c r="P52" s="26"/>
      <c r="Q52" s="26"/>
      <c r="R52" s="26"/>
      <c r="S52" s="26"/>
      <c r="T52" s="26"/>
      <c r="U52" s="13"/>
      <c r="V52" s="30"/>
      <c r="W52" s="30"/>
      <c r="X52" s="26"/>
      <c r="Y52" s="26"/>
      <c r="Z52" s="13"/>
      <c r="AA52" s="26"/>
      <c r="AB52" s="13"/>
      <c r="AC52" s="26"/>
      <c r="AD52" s="13"/>
      <c r="AE52" s="208" t="s">
        <v>335</v>
      </c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13"/>
      <c r="AU52" s="26"/>
      <c r="AV52" s="13"/>
      <c r="AW52" s="26"/>
      <c r="AX52" s="13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13"/>
      <c r="BJ52" s="26"/>
      <c r="BK52" s="26"/>
      <c r="BL52" s="26"/>
      <c r="BM52" s="26"/>
    </row>
    <row r="53" spans="1:65">
      <c r="A53" s="31" t="e">
        <f>'1-συμβολαια'!#REF!</f>
        <v>#REF!</v>
      </c>
      <c r="B53" s="16" t="e">
        <f>'4-πολλυπρ'!#REF!</f>
        <v>#REF!</v>
      </c>
      <c r="C53" s="16" t="e">
        <f>'4-πολλυπρ'!#REF!</f>
        <v>#REF!</v>
      </c>
      <c r="D53" s="26"/>
      <c r="E53" s="26"/>
      <c r="F53" s="13"/>
      <c r="G53" s="30"/>
      <c r="H53" s="13"/>
      <c r="I53" s="26"/>
      <c r="J53" s="13"/>
      <c r="K53" s="148" t="s">
        <v>335</v>
      </c>
      <c r="L53" s="26"/>
      <c r="M53" s="26"/>
      <c r="N53" s="26"/>
      <c r="O53" s="26"/>
      <c r="P53" s="26"/>
      <c r="Q53" s="26"/>
      <c r="R53" s="26"/>
      <c r="S53" s="26"/>
      <c r="T53" s="26"/>
      <c r="U53" s="13"/>
      <c r="V53" s="30"/>
      <c r="W53" s="30"/>
      <c r="X53" s="26"/>
      <c r="Y53" s="26"/>
      <c r="Z53" s="13"/>
      <c r="AA53" s="26"/>
      <c r="AB53" s="13"/>
      <c r="AC53" s="26"/>
      <c r="AD53" s="13"/>
      <c r="AE53" s="208" t="s">
        <v>335</v>
      </c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13"/>
      <c r="AU53" s="26"/>
      <c r="AV53" s="13"/>
      <c r="AW53" s="26"/>
      <c r="AX53" s="13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13"/>
      <c r="BJ53" s="26"/>
      <c r="BK53" s="26"/>
      <c r="BL53" s="26"/>
      <c r="BM53" s="26"/>
    </row>
    <row r="54" spans="1:65">
      <c r="A54" s="31" t="e">
        <f>'1-συμβολαια'!#REF!</f>
        <v>#REF!</v>
      </c>
      <c r="B54" s="16" t="e">
        <f>'4-πολλυπρ'!#REF!</f>
        <v>#REF!</v>
      </c>
      <c r="C54" s="16" t="e">
        <f>'4-πολλυπρ'!#REF!</f>
        <v>#REF!</v>
      </c>
      <c r="D54" s="26"/>
      <c r="E54" s="26"/>
      <c r="F54" s="13"/>
      <c r="G54" s="30"/>
      <c r="H54" s="13"/>
      <c r="I54" s="26"/>
      <c r="J54" s="13"/>
      <c r="K54" s="148" t="s">
        <v>335</v>
      </c>
      <c r="L54" s="26"/>
      <c r="M54" s="26"/>
      <c r="N54" s="26"/>
      <c r="O54" s="26"/>
      <c r="P54" s="26"/>
      <c r="Q54" s="26"/>
      <c r="R54" s="26"/>
      <c r="S54" s="26"/>
      <c r="T54" s="26"/>
      <c r="U54" s="13"/>
      <c r="V54" s="30"/>
      <c r="W54" s="30"/>
      <c r="X54" s="26"/>
      <c r="Y54" s="26"/>
      <c r="Z54" s="13"/>
      <c r="AA54" s="26"/>
      <c r="AB54" s="13"/>
      <c r="AC54" s="26"/>
      <c r="AD54" s="13"/>
      <c r="AE54" s="208" t="s">
        <v>335</v>
      </c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13"/>
      <c r="AU54" s="26"/>
      <c r="AV54" s="13"/>
      <c r="AW54" s="26"/>
      <c r="AX54" s="13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13"/>
      <c r="BJ54" s="26"/>
      <c r="BK54" s="26"/>
      <c r="BL54" s="26"/>
      <c r="BM54" s="26"/>
    </row>
    <row r="55" spans="1:65">
      <c r="A55" s="31" t="e">
        <f>'1-συμβολαια'!#REF!</f>
        <v>#REF!</v>
      </c>
      <c r="B55" s="16" t="e">
        <f>'4-πολλυπρ'!#REF!</f>
        <v>#REF!</v>
      </c>
      <c r="C55" s="16" t="e">
        <f>'4-πολλυπρ'!#REF!</f>
        <v>#REF!</v>
      </c>
      <c r="D55" s="26"/>
      <c r="E55" s="26"/>
      <c r="F55" s="13"/>
      <c r="G55" s="30"/>
      <c r="H55" s="13"/>
      <c r="I55" s="26"/>
      <c r="J55" s="13"/>
      <c r="K55" s="148" t="s">
        <v>335</v>
      </c>
      <c r="L55" s="26"/>
      <c r="M55" s="26"/>
      <c r="N55" s="26"/>
      <c r="O55" s="26"/>
      <c r="P55" s="26"/>
      <c r="Q55" s="26"/>
      <c r="R55" s="26"/>
      <c r="S55" s="26"/>
      <c r="T55" s="26"/>
      <c r="U55" s="13"/>
      <c r="V55" s="30"/>
      <c r="W55" s="30"/>
      <c r="X55" s="26"/>
      <c r="Y55" s="26"/>
      <c r="Z55" s="13"/>
      <c r="AA55" s="26"/>
      <c r="AB55" s="13"/>
      <c r="AC55" s="26"/>
      <c r="AD55" s="13"/>
      <c r="AE55" s="208" t="s">
        <v>335</v>
      </c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13"/>
      <c r="AU55" s="26"/>
      <c r="AV55" s="13"/>
      <c r="AW55" s="26"/>
      <c r="AX55" s="13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13"/>
      <c r="BJ55" s="26"/>
      <c r="BK55" s="26"/>
      <c r="BL55" s="26"/>
      <c r="BM55" s="26"/>
    </row>
    <row r="56" spans="1:65">
      <c r="A56" s="31" t="e">
        <f>'1-συμβολαια'!#REF!</f>
        <v>#REF!</v>
      </c>
      <c r="B56" s="16" t="e">
        <f>'4-πολλυπρ'!#REF!</f>
        <v>#REF!</v>
      </c>
      <c r="C56" s="16" t="e">
        <f>'4-πολλυπρ'!#REF!</f>
        <v>#REF!</v>
      </c>
      <c r="D56" s="26"/>
      <c r="E56" s="26"/>
      <c r="F56" s="13"/>
      <c r="G56" s="30"/>
      <c r="H56" s="13"/>
      <c r="I56" s="26"/>
      <c r="J56" s="13"/>
      <c r="K56" s="148" t="s">
        <v>335</v>
      </c>
      <c r="L56" s="26"/>
      <c r="M56" s="26"/>
      <c r="N56" s="26"/>
      <c r="O56" s="26"/>
      <c r="P56" s="26"/>
      <c r="Q56" s="26"/>
      <c r="R56" s="26"/>
      <c r="S56" s="26"/>
      <c r="T56" s="26"/>
      <c r="U56" s="13"/>
      <c r="V56" s="30"/>
      <c r="W56" s="30"/>
      <c r="X56" s="26"/>
      <c r="Y56" s="26"/>
      <c r="Z56" s="13"/>
      <c r="AA56" s="26"/>
      <c r="AB56" s="13"/>
      <c r="AC56" s="26"/>
      <c r="AD56" s="13"/>
      <c r="AE56" s="208" t="s">
        <v>335</v>
      </c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13"/>
      <c r="AU56" s="26"/>
      <c r="AV56" s="13"/>
      <c r="AW56" s="26"/>
      <c r="AX56" s="13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13"/>
      <c r="BJ56" s="26"/>
      <c r="BK56" s="26"/>
      <c r="BL56" s="26"/>
      <c r="BM56" s="26"/>
    </row>
    <row r="57" spans="1:65">
      <c r="A57" s="31" t="e">
        <f>'1-συμβολαια'!#REF!</f>
        <v>#REF!</v>
      </c>
      <c r="B57" s="16" t="e">
        <f>'4-πολλυπρ'!#REF!</f>
        <v>#REF!</v>
      </c>
      <c r="C57" s="16" t="e">
        <f>'4-πολλυπρ'!#REF!</f>
        <v>#REF!</v>
      </c>
      <c r="D57" s="26"/>
      <c r="E57" s="26"/>
      <c r="F57" s="13"/>
      <c r="G57" s="30"/>
      <c r="H57" s="13"/>
      <c r="I57" s="26"/>
      <c r="J57" s="13"/>
      <c r="K57" s="148" t="s">
        <v>335</v>
      </c>
      <c r="L57" s="26"/>
      <c r="M57" s="26"/>
      <c r="N57" s="26"/>
      <c r="O57" s="26"/>
      <c r="P57" s="26"/>
      <c r="Q57" s="26"/>
      <c r="R57" s="26"/>
      <c r="S57" s="26"/>
      <c r="T57" s="26"/>
      <c r="U57" s="13"/>
      <c r="V57" s="30"/>
      <c r="W57" s="30"/>
      <c r="X57" s="26"/>
      <c r="Y57" s="26"/>
      <c r="Z57" s="13"/>
      <c r="AA57" s="26"/>
      <c r="AB57" s="13"/>
      <c r="AC57" s="26"/>
      <c r="AD57" s="13"/>
      <c r="AE57" s="208" t="s">
        <v>335</v>
      </c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13"/>
      <c r="AU57" s="26"/>
      <c r="AV57" s="13"/>
      <c r="AW57" s="26"/>
      <c r="AX57" s="13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13"/>
      <c r="BJ57" s="26"/>
      <c r="BK57" s="26"/>
      <c r="BL57" s="26"/>
      <c r="BM57" s="26"/>
    </row>
    <row r="58" spans="1:65">
      <c r="A58" s="31" t="e">
        <f>'1-συμβολαια'!#REF!</f>
        <v>#REF!</v>
      </c>
      <c r="B58" s="16" t="e">
        <f>'4-πολλυπρ'!#REF!</f>
        <v>#REF!</v>
      </c>
      <c r="C58" s="16" t="e">
        <f>'4-πολλυπρ'!#REF!</f>
        <v>#REF!</v>
      </c>
      <c r="D58" s="26"/>
      <c r="E58" s="26"/>
      <c r="F58" s="13"/>
      <c r="G58" s="30"/>
      <c r="H58" s="13"/>
      <c r="I58" s="26"/>
      <c r="J58" s="13"/>
      <c r="K58" s="148" t="s">
        <v>335</v>
      </c>
      <c r="L58" s="26"/>
      <c r="M58" s="26"/>
      <c r="N58" s="26"/>
      <c r="O58" s="26"/>
      <c r="P58" s="26"/>
      <c r="Q58" s="26"/>
      <c r="R58" s="26"/>
      <c r="S58" s="26"/>
      <c r="T58" s="26"/>
      <c r="U58" s="13"/>
      <c r="V58" s="30"/>
      <c r="W58" s="30"/>
      <c r="X58" s="26"/>
      <c r="Y58" s="26"/>
      <c r="Z58" s="13"/>
      <c r="AA58" s="26"/>
      <c r="AB58" s="13"/>
      <c r="AC58" s="26"/>
      <c r="AD58" s="13"/>
      <c r="AE58" s="208" t="s">
        <v>335</v>
      </c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13"/>
      <c r="AU58" s="26"/>
      <c r="AV58" s="13"/>
      <c r="AW58" s="26"/>
      <c r="AX58" s="13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13"/>
      <c r="BJ58" s="26"/>
      <c r="BK58" s="26"/>
      <c r="BL58" s="26"/>
      <c r="BM58" s="26"/>
    </row>
    <row r="59" spans="1:65">
      <c r="A59" s="31" t="e">
        <f>'1-συμβολαια'!#REF!</f>
        <v>#REF!</v>
      </c>
      <c r="B59" s="16" t="e">
        <f>'4-πολλυπρ'!#REF!</f>
        <v>#REF!</v>
      </c>
      <c r="C59" s="16" t="e">
        <f>'4-πολλυπρ'!#REF!</f>
        <v>#REF!</v>
      </c>
      <c r="D59" s="26"/>
      <c r="E59" s="26"/>
      <c r="F59" s="13"/>
      <c r="G59" s="30"/>
      <c r="H59" s="13"/>
      <c r="I59" s="26"/>
      <c r="J59" s="13"/>
      <c r="K59" s="148" t="s">
        <v>335</v>
      </c>
      <c r="L59" s="26"/>
      <c r="M59" s="26"/>
      <c r="N59" s="26"/>
      <c r="O59" s="26"/>
      <c r="P59" s="26"/>
      <c r="Q59" s="26"/>
      <c r="R59" s="26"/>
      <c r="S59" s="26"/>
      <c r="T59" s="26"/>
      <c r="U59" s="13"/>
      <c r="V59" s="30"/>
      <c r="W59" s="30"/>
      <c r="X59" s="26"/>
      <c r="Y59" s="26"/>
      <c r="Z59" s="13"/>
      <c r="AA59" s="26"/>
      <c r="AB59" s="13"/>
      <c r="AC59" s="26"/>
      <c r="AD59" s="13"/>
      <c r="AE59" s="208" t="s">
        <v>335</v>
      </c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13"/>
      <c r="AU59" s="26"/>
      <c r="AV59" s="13"/>
      <c r="AW59" s="26"/>
      <c r="AX59" s="13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13"/>
      <c r="BJ59" s="26"/>
      <c r="BK59" s="26"/>
      <c r="BL59" s="26"/>
      <c r="BM59" s="26"/>
    </row>
    <row r="60" spans="1:65">
      <c r="A60" s="31" t="e">
        <f>'1-συμβολαια'!#REF!</f>
        <v>#REF!</v>
      </c>
      <c r="B60" s="16" t="e">
        <f>'4-πολλυπρ'!#REF!</f>
        <v>#REF!</v>
      </c>
      <c r="C60" s="16" t="e">
        <f>'4-πολλυπρ'!#REF!</f>
        <v>#REF!</v>
      </c>
      <c r="D60" s="26"/>
      <c r="E60" s="26"/>
      <c r="F60" s="13"/>
      <c r="G60" s="30"/>
      <c r="H60" s="13"/>
      <c r="I60" s="26"/>
      <c r="J60" s="13"/>
      <c r="K60" s="148" t="s">
        <v>335</v>
      </c>
      <c r="L60" s="26"/>
      <c r="M60" s="26"/>
      <c r="N60" s="26"/>
      <c r="O60" s="26"/>
      <c r="P60" s="26"/>
      <c r="Q60" s="26"/>
      <c r="R60" s="26"/>
      <c r="S60" s="26"/>
      <c r="T60" s="26"/>
      <c r="U60" s="13"/>
      <c r="V60" s="30"/>
      <c r="W60" s="30"/>
      <c r="X60" s="26"/>
      <c r="Y60" s="26"/>
      <c r="Z60" s="13"/>
      <c r="AA60" s="26"/>
      <c r="AB60" s="13"/>
      <c r="AC60" s="26"/>
      <c r="AD60" s="13"/>
      <c r="AE60" s="208" t="s">
        <v>335</v>
      </c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13"/>
      <c r="AU60" s="26"/>
      <c r="AV60" s="13"/>
      <c r="AW60" s="26"/>
      <c r="AX60" s="13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13"/>
      <c r="BJ60" s="26"/>
      <c r="BK60" s="26"/>
      <c r="BL60" s="26"/>
      <c r="BM60" s="26"/>
    </row>
    <row r="61" spans="1:65">
      <c r="A61" s="31" t="e">
        <f>'1-συμβολαια'!#REF!</f>
        <v>#REF!</v>
      </c>
      <c r="B61" s="16" t="e">
        <f>'4-πολλυπρ'!#REF!</f>
        <v>#REF!</v>
      </c>
      <c r="C61" s="16" t="e">
        <f>'4-πολλυπρ'!#REF!</f>
        <v>#REF!</v>
      </c>
      <c r="D61" s="26"/>
      <c r="E61" s="26"/>
      <c r="F61" s="13"/>
      <c r="G61" s="30"/>
      <c r="H61" s="13"/>
      <c r="I61" s="26"/>
      <c r="J61" s="13"/>
      <c r="K61" s="148" t="s">
        <v>335</v>
      </c>
      <c r="L61" s="26"/>
      <c r="M61" s="26"/>
      <c r="N61" s="26"/>
      <c r="O61" s="26"/>
      <c r="P61" s="26"/>
      <c r="Q61" s="26"/>
      <c r="R61" s="26"/>
      <c r="S61" s="26"/>
      <c r="T61" s="26"/>
      <c r="U61" s="13"/>
      <c r="V61" s="30"/>
      <c r="W61" s="30"/>
      <c r="X61" s="26"/>
      <c r="Y61" s="26"/>
      <c r="Z61" s="13"/>
      <c r="AA61" s="26"/>
      <c r="AB61" s="13"/>
      <c r="AC61" s="26"/>
      <c r="AD61" s="13"/>
      <c r="AE61" s="208" t="s">
        <v>335</v>
      </c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13"/>
      <c r="AU61" s="26"/>
      <c r="AV61" s="13"/>
      <c r="AW61" s="26"/>
      <c r="AX61" s="13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13"/>
      <c r="BJ61" s="26"/>
      <c r="BK61" s="26"/>
      <c r="BL61" s="26"/>
      <c r="BM61" s="26"/>
    </row>
    <row r="62" spans="1:65">
      <c r="A62" s="31" t="e">
        <f>'1-συμβολαια'!#REF!</f>
        <v>#REF!</v>
      </c>
      <c r="B62" s="16" t="e">
        <f>'4-πολλυπρ'!#REF!</f>
        <v>#REF!</v>
      </c>
      <c r="C62" s="16" t="e">
        <f>'4-πολλυπρ'!#REF!</f>
        <v>#REF!</v>
      </c>
      <c r="D62" s="26"/>
      <c r="E62" s="26"/>
      <c r="F62" s="13"/>
      <c r="G62" s="30"/>
      <c r="H62" s="13"/>
      <c r="I62" s="26"/>
      <c r="J62" s="13"/>
      <c r="K62" s="148" t="s">
        <v>335</v>
      </c>
      <c r="L62" s="26"/>
      <c r="M62" s="26"/>
      <c r="N62" s="26"/>
      <c r="O62" s="26"/>
      <c r="P62" s="26"/>
      <c r="Q62" s="26"/>
      <c r="R62" s="26"/>
      <c r="S62" s="26"/>
      <c r="T62" s="26"/>
      <c r="U62" s="13"/>
      <c r="V62" s="30"/>
      <c r="W62" s="30"/>
      <c r="X62" s="26"/>
      <c r="Y62" s="26"/>
      <c r="Z62" s="13"/>
      <c r="AA62" s="26"/>
      <c r="AB62" s="13"/>
      <c r="AC62" s="26"/>
      <c r="AD62" s="13"/>
      <c r="AE62" s="208" t="s">
        <v>335</v>
      </c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13"/>
      <c r="AU62" s="26"/>
      <c r="AV62" s="13"/>
      <c r="AW62" s="26"/>
      <c r="AX62" s="13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13"/>
      <c r="BJ62" s="26"/>
      <c r="BK62" s="26"/>
      <c r="BL62" s="26"/>
      <c r="BM62" s="26"/>
    </row>
    <row r="63" spans="1:65">
      <c r="A63" s="31" t="e">
        <f>'1-συμβολαια'!#REF!</f>
        <v>#REF!</v>
      </c>
      <c r="B63" s="16" t="e">
        <f>'4-πολλυπρ'!#REF!</f>
        <v>#REF!</v>
      </c>
      <c r="C63" s="16" t="e">
        <f>'4-πολλυπρ'!#REF!</f>
        <v>#REF!</v>
      </c>
      <c r="D63" s="26"/>
      <c r="E63" s="26"/>
      <c r="F63" s="13"/>
      <c r="G63" s="30"/>
      <c r="H63" s="13"/>
      <c r="I63" s="26"/>
      <c r="J63" s="13"/>
      <c r="K63" s="148" t="s">
        <v>335</v>
      </c>
      <c r="L63" s="26"/>
      <c r="M63" s="26"/>
      <c r="N63" s="26"/>
      <c r="O63" s="26"/>
      <c r="P63" s="26"/>
      <c r="Q63" s="26"/>
      <c r="R63" s="26"/>
      <c r="S63" s="26"/>
      <c r="T63" s="26"/>
      <c r="U63" s="13"/>
      <c r="V63" s="30"/>
      <c r="W63" s="30"/>
      <c r="X63" s="26"/>
      <c r="Y63" s="26"/>
      <c r="Z63" s="13"/>
      <c r="AA63" s="26"/>
      <c r="AB63" s="13"/>
      <c r="AC63" s="26"/>
      <c r="AD63" s="13"/>
      <c r="AE63" s="208" t="s">
        <v>335</v>
      </c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13"/>
      <c r="AU63" s="26"/>
      <c r="AV63" s="13"/>
      <c r="AW63" s="26"/>
      <c r="AX63" s="13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13"/>
      <c r="BJ63" s="26"/>
      <c r="BK63" s="26"/>
      <c r="BL63" s="26"/>
      <c r="BM63" s="26"/>
    </row>
    <row r="64" spans="1:65">
      <c r="A64" s="31" t="e">
        <f>'1-συμβολαια'!#REF!</f>
        <v>#REF!</v>
      </c>
      <c r="B64" s="16" t="e">
        <f>'4-πολλυπρ'!#REF!</f>
        <v>#REF!</v>
      </c>
      <c r="C64" s="16" t="e">
        <f>'4-πολλυπρ'!#REF!</f>
        <v>#REF!</v>
      </c>
      <c r="D64" s="26"/>
      <c r="E64" s="26"/>
      <c r="F64" s="13"/>
      <c r="G64" s="30"/>
      <c r="H64" s="13"/>
      <c r="I64" s="26"/>
      <c r="J64" s="13"/>
      <c r="K64" s="148" t="s">
        <v>335</v>
      </c>
      <c r="L64" s="26"/>
      <c r="M64" s="26"/>
      <c r="N64" s="26"/>
      <c r="O64" s="26"/>
      <c r="P64" s="26"/>
      <c r="Q64" s="26"/>
      <c r="R64" s="26"/>
      <c r="S64" s="26"/>
      <c r="T64" s="26"/>
      <c r="U64" s="13"/>
      <c r="V64" s="30"/>
      <c r="W64" s="30"/>
      <c r="X64" s="26"/>
      <c r="Y64" s="26"/>
      <c r="Z64" s="13"/>
      <c r="AA64" s="26"/>
      <c r="AB64" s="13"/>
      <c r="AC64" s="26"/>
      <c r="AD64" s="13"/>
      <c r="AE64" s="208" t="s">
        <v>335</v>
      </c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13"/>
      <c r="AU64" s="26"/>
      <c r="AV64" s="13"/>
      <c r="AW64" s="26"/>
      <c r="AX64" s="13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13"/>
      <c r="BJ64" s="26"/>
      <c r="BK64" s="26"/>
      <c r="BL64" s="26"/>
      <c r="BM64" s="26"/>
    </row>
    <row r="65" spans="1:65">
      <c r="A65" s="31" t="e">
        <f>'1-συμβολαια'!#REF!</f>
        <v>#REF!</v>
      </c>
      <c r="B65" s="16" t="e">
        <f>'4-πολλυπρ'!#REF!</f>
        <v>#REF!</v>
      </c>
      <c r="C65" s="16" t="e">
        <f>'4-πολλυπρ'!#REF!</f>
        <v>#REF!</v>
      </c>
      <c r="D65" s="26"/>
      <c r="E65" s="26"/>
      <c r="F65" s="13"/>
      <c r="G65" s="30"/>
      <c r="H65" s="13"/>
      <c r="I65" s="26"/>
      <c r="J65" s="13"/>
      <c r="K65" s="148" t="s">
        <v>335</v>
      </c>
      <c r="L65" s="26"/>
      <c r="M65" s="26"/>
      <c r="N65" s="26"/>
      <c r="O65" s="26"/>
      <c r="P65" s="26"/>
      <c r="Q65" s="26"/>
      <c r="R65" s="26"/>
      <c r="S65" s="26"/>
      <c r="T65" s="26"/>
      <c r="U65" s="13"/>
      <c r="V65" s="30"/>
      <c r="W65" s="30"/>
      <c r="X65" s="26"/>
      <c r="Y65" s="26"/>
      <c r="Z65" s="13"/>
      <c r="AA65" s="26"/>
      <c r="AB65" s="13"/>
      <c r="AC65" s="26"/>
      <c r="AD65" s="13"/>
      <c r="AE65" s="208" t="s">
        <v>335</v>
      </c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13"/>
      <c r="AU65" s="26"/>
      <c r="AV65" s="13"/>
      <c r="AW65" s="26"/>
      <c r="AX65" s="13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13"/>
      <c r="BJ65" s="26"/>
      <c r="BK65" s="26"/>
      <c r="BL65" s="26"/>
      <c r="BM65" s="26"/>
    </row>
    <row r="66" spans="1:65">
      <c r="A66" s="31" t="e">
        <f>'1-συμβολαια'!#REF!</f>
        <v>#REF!</v>
      </c>
      <c r="B66" s="16" t="e">
        <f>'4-πολλυπρ'!#REF!</f>
        <v>#REF!</v>
      </c>
      <c r="C66" s="16" t="e">
        <f>'4-πολλυπρ'!#REF!</f>
        <v>#REF!</v>
      </c>
      <c r="D66" s="26"/>
      <c r="E66" s="26"/>
      <c r="F66" s="13"/>
      <c r="G66" s="30"/>
      <c r="H66" s="13"/>
      <c r="I66" s="26"/>
      <c r="J66" s="13"/>
      <c r="K66" s="148" t="s">
        <v>335</v>
      </c>
      <c r="L66" s="26"/>
      <c r="M66" s="26"/>
      <c r="N66" s="26"/>
      <c r="O66" s="26"/>
      <c r="P66" s="26"/>
      <c r="Q66" s="26"/>
      <c r="R66" s="26"/>
      <c r="S66" s="26"/>
      <c r="T66" s="26"/>
      <c r="U66" s="13"/>
      <c r="V66" s="30"/>
      <c r="W66" s="30"/>
      <c r="X66" s="26"/>
      <c r="Y66" s="26"/>
      <c r="Z66" s="13"/>
      <c r="AA66" s="26"/>
      <c r="AB66" s="13"/>
      <c r="AC66" s="26"/>
      <c r="AD66" s="13"/>
      <c r="AE66" s="208" t="s">
        <v>335</v>
      </c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13"/>
      <c r="AU66" s="26"/>
      <c r="AV66" s="13"/>
      <c r="AW66" s="26"/>
      <c r="AX66" s="13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13"/>
      <c r="BJ66" s="26"/>
      <c r="BK66" s="26"/>
      <c r="BL66" s="26"/>
      <c r="BM66" s="26"/>
    </row>
    <row r="67" spans="1:65">
      <c r="A67" s="31" t="e">
        <f>'1-συμβολαια'!#REF!</f>
        <v>#REF!</v>
      </c>
      <c r="B67" s="16" t="e">
        <f>'4-πολλυπρ'!#REF!</f>
        <v>#REF!</v>
      </c>
      <c r="C67" s="16" t="e">
        <f>'4-πολλυπρ'!#REF!</f>
        <v>#REF!</v>
      </c>
      <c r="D67" s="26"/>
      <c r="E67" s="26"/>
      <c r="F67" s="13"/>
      <c r="G67" s="30"/>
      <c r="H67" s="13"/>
      <c r="I67" s="26"/>
      <c r="J67" s="13"/>
      <c r="K67" s="148" t="s">
        <v>335</v>
      </c>
      <c r="L67" s="26"/>
      <c r="M67" s="26"/>
      <c r="N67" s="26"/>
      <c r="O67" s="26"/>
      <c r="P67" s="26"/>
      <c r="Q67" s="26"/>
      <c r="R67" s="26"/>
      <c r="S67" s="26"/>
      <c r="T67" s="26"/>
      <c r="U67" s="13"/>
      <c r="V67" s="30"/>
      <c r="W67" s="30"/>
      <c r="X67" s="26"/>
      <c r="Y67" s="26"/>
      <c r="Z67" s="13"/>
      <c r="AA67" s="26"/>
      <c r="AB67" s="13"/>
      <c r="AC67" s="26"/>
      <c r="AD67" s="13"/>
      <c r="AE67" s="208" t="s">
        <v>335</v>
      </c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13"/>
      <c r="AU67" s="26"/>
      <c r="AV67" s="13"/>
      <c r="AW67" s="26"/>
      <c r="AX67" s="13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13"/>
      <c r="BJ67" s="26"/>
      <c r="BK67" s="26"/>
      <c r="BL67" s="26"/>
      <c r="BM67" s="26"/>
    </row>
    <row r="68" spans="1:65">
      <c r="A68" s="31" t="e">
        <f>'1-συμβολαια'!#REF!</f>
        <v>#REF!</v>
      </c>
      <c r="B68" s="16" t="e">
        <f>'4-πολλυπρ'!#REF!</f>
        <v>#REF!</v>
      </c>
      <c r="C68" s="16" t="e">
        <f>'4-πολλυπρ'!#REF!</f>
        <v>#REF!</v>
      </c>
      <c r="D68" s="26"/>
      <c r="E68" s="26"/>
      <c r="F68" s="13"/>
      <c r="G68" s="30"/>
      <c r="H68" s="13"/>
      <c r="I68" s="26"/>
      <c r="J68" s="13"/>
      <c r="K68" s="148" t="s">
        <v>335</v>
      </c>
      <c r="L68" s="26"/>
      <c r="M68" s="26"/>
      <c r="N68" s="26"/>
      <c r="O68" s="26"/>
      <c r="P68" s="26"/>
      <c r="Q68" s="26"/>
      <c r="R68" s="26"/>
      <c r="S68" s="26"/>
      <c r="T68" s="26"/>
      <c r="U68" s="13"/>
      <c r="V68" s="30"/>
      <c r="W68" s="30"/>
      <c r="X68" s="26"/>
      <c r="Y68" s="26"/>
      <c r="Z68" s="13"/>
      <c r="AA68" s="26"/>
      <c r="AB68" s="13"/>
      <c r="AC68" s="26"/>
      <c r="AD68" s="13"/>
      <c r="AE68" s="208" t="s">
        <v>335</v>
      </c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13"/>
      <c r="AU68" s="26"/>
      <c r="AV68" s="13"/>
      <c r="AW68" s="26"/>
      <c r="AX68" s="13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13"/>
      <c r="BJ68" s="26"/>
      <c r="BK68" s="26"/>
      <c r="BL68" s="26"/>
      <c r="BM68" s="26"/>
    </row>
    <row r="69" spans="1:65">
      <c r="A69" s="31" t="e">
        <f>'1-συμβολαια'!#REF!</f>
        <v>#REF!</v>
      </c>
      <c r="B69" s="16" t="e">
        <f>'4-πολλυπρ'!#REF!</f>
        <v>#REF!</v>
      </c>
      <c r="C69" s="16" t="e">
        <f>'4-πολλυπρ'!#REF!</f>
        <v>#REF!</v>
      </c>
      <c r="D69" s="26"/>
      <c r="E69" s="26"/>
      <c r="F69" s="13"/>
      <c r="G69" s="30"/>
      <c r="H69" s="13"/>
      <c r="I69" s="26"/>
      <c r="J69" s="13"/>
      <c r="K69" s="148" t="s">
        <v>335</v>
      </c>
      <c r="L69" s="26"/>
      <c r="M69" s="26"/>
      <c r="N69" s="26"/>
      <c r="O69" s="26"/>
      <c r="P69" s="26"/>
      <c r="Q69" s="26"/>
      <c r="R69" s="26"/>
      <c r="S69" s="26"/>
      <c r="T69" s="26"/>
      <c r="U69" s="13"/>
      <c r="V69" s="30"/>
      <c r="W69" s="30"/>
      <c r="X69" s="26"/>
      <c r="Y69" s="26"/>
      <c r="Z69" s="13"/>
      <c r="AA69" s="26"/>
      <c r="AB69" s="13"/>
      <c r="AC69" s="26"/>
      <c r="AD69" s="13"/>
      <c r="AE69" s="208" t="s">
        <v>335</v>
      </c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13"/>
      <c r="AU69" s="26"/>
      <c r="AV69" s="13"/>
      <c r="AW69" s="26"/>
      <c r="AX69" s="13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13"/>
      <c r="BJ69" s="26"/>
      <c r="BK69" s="26"/>
      <c r="BL69" s="26"/>
      <c r="BM69" s="26"/>
    </row>
    <row r="70" spans="1:65">
      <c r="A70" s="31" t="e">
        <f>'1-συμβολαια'!#REF!</f>
        <v>#REF!</v>
      </c>
      <c r="B70" s="16" t="e">
        <f>'4-πολλυπρ'!#REF!</f>
        <v>#REF!</v>
      </c>
      <c r="C70" s="16" t="e">
        <f>'4-πολλυπρ'!#REF!</f>
        <v>#REF!</v>
      </c>
      <c r="D70" s="26"/>
      <c r="E70" s="26"/>
      <c r="F70" s="13"/>
      <c r="G70" s="30"/>
      <c r="H70" s="13"/>
      <c r="I70" s="26"/>
      <c r="J70" s="13"/>
      <c r="K70" s="148" t="s">
        <v>335</v>
      </c>
      <c r="L70" s="26"/>
      <c r="M70" s="26"/>
      <c r="N70" s="26"/>
      <c r="O70" s="26"/>
      <c r="P70" s="26"/>
      <c r="Q70" s="26"/>
      <c r="R70" s="26"/>
      <c r="S70" s="26"/>
      <c r="T70" s="26"/>
      <c r="U70" s="13"/>
      <c r="V70" s="30"/>
      <c r="W70" s="30"/>
      <c r="X70" s="26"/>
      <c r="Y70" s="26"/>
      <c r="Z70" s="13"/>
      <c r="AA70" s="26"/>
      <c r="AB70" s="13"/>
      <c r="AC70" s="26"/>
      <c r="AD70" s="13"/>
      <c r="AE70" s="208" t="s">
        <v>335</v>
      </c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13"/>
      <c r="AU70" s="26"/>
      <c r="AV70" s="13"/>
      <c r="AW70" s="26"/>
      <c r="AX70" s="13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13"/>
      <c r="BJ70" s="26"/>
      <c r="BK70" s="26"/>
      <c r="BL70" s="26"/>
      <c r="BM70" s="26"/>
    </row>
    <row r="71" spans="1:65">
      <c r="A71" s="31" t="e">
        <f>'1-συμβολαια'!#REF!</f>
        <v>#REF!</v>
      </c>
      <c r="B71" s="16" t="e">
        <f>'4-πολλυπρ'!#REF!</f>
        <v>#REF!</v>
      </c>
      <c r="C71" s="16" t="e">
        <f>'4-πολλυπρ'!#REF!</f>
        <v>#REF!</v>
      </c>
      <c r="D71" s="26"/>
      <c r="E71" s="26"/>
      <c r="F71" s="13"/>
      <c r="G71" s="30"/>
      <c r="H71" s="13"/>
      <c r="I71" s="26"/>
      <c r="J71" s="13"/>
      <c r="K71" s="148" t="s">
        <v>335</v>
      </c>
      <c r="L71" s="26"/>
      <c r="M71" s="26"/>
      <c r="N71" s="26"/>
      <c r="O71" s="26"/>
      <c r="P71" s="26"/>
      <c r="Q71" s="26"/>
      <c r="R71" s="26"/>
      <c r="S71" s="26"/>
      <c r="T71" s="26"/>
      <c r="U71" s="13"/>
      <c r="V71" s="30"/>
      <c r="W71" s="30"/>
      <c r="X71" s="26"/>
      <c r="Y71" s="26"/>
      <c r="Z71" s="13"/>
      <c r="AA71" s="26"/>
      <c r="AB71" s="13"/>
      <c r="AC71" s="26"/>
      <c r="AD71" s="13"/>
      <c r="AE71" s="208" t="s">
        <v>335</v>
      </c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13"/>
      <c r="AU71" s="26"/>
      <c r="AV71" s="13"/>
      <c r="AW71" s="26"/>
      <c r="AX71" s="13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13"/>
      <c r="BJ71" s="26"/>
      <c r="BK71" s="26"/>
      <c r="BL71" s="26"/>
      <c r="BM71" s="26"/>
    </row>
    <row r="72" spans="1:65">
      <c r="A72" s="31" t="e">
        <f>'1-συμβολαια'!#REF!</f>
        <v>#REF!</v>
      </c>
      <c r="B72" s="16" t="e">
        <f>'4-πολλυπρ'!#REF!</f>
        <v>#REF!</v>
      </c>
      <c r="C72" s="16" t="e">
        <f>'4-πολλυπρ'!#REF!</f>
        <v>#REF!</v>
      </c>
      <c r="D72" s="26"/>
      <c r="E72" s="26"/>
      <c r="F72" s="13"/>
      <c r="G72" s="30"/>
      <c r="H72" s="13"/>
      <c r="I72" s="26"/>
      <c r="J72" s="13"/>
      <c r="K72" s="148" t="s">
        <v>335</v>
      </c>
      <c r="L72" s="26"/>
      <c r="M72" s="26"/>
      <c r="N72" s="26"/>
      <c r="O72" s="26"/>
      <c r="P72" s="26"/>
      <c r="Q72" s="26"/>
      <c r="R72" s="26"/>
      <c r="S72" s="26"/>
      <c r="T72" s="26"/>
      <c r="U72" s="13"/>
      <c r="V72" s="30"/>
      <c r="W72" s="30"/>
      <c r="X72" s="26"/>
      <c r="Y72" s="26"/>
      <c r="Z72" s="13"/>
      <c r="AA72" s="26"/>
      <c r="AB72" s="13"/>
      <c r="AC72" s="26"/>
      <c r="AD72" s="13"/>
      <c r="AE72" s="208" t="s">
        <v>335</v>
      </c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13"/>
      <c r="AU72" s="26"/>
      <c r="AV72" s="13"/>
      <c r="AW72" s="26"/>
      <c r="AX72" s="13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13"/>
      <c r="BJ72" s="26"/>
      <c r="BK72" s="26"/>
      <c r="BL72" s="26"/>
      <c r="BM72" s="26"/>
    </row>
    <row r="73" spans="1:65">
      <c r="A73" s="31" t="e">
        <f>'1-συμβολαια'!#REF!</f>
        <v>#REF!</v>
      </c>
      <c r="B73" s="16" t="e">
        <f>'4-πολλυπρ'!#REF!</f>
        <v>#REF!</v>
      </c>
      <c r="C73" s="16" t="e">
        <f>'4-πολλυπρ'!#REF!</f>
        <v>#REF!</v>
      </c>
      <c r="D73" s="26"/>
      <c r="E73" s="26"/>
      <c r="F73" s="13"/>
      <c r="G73" s="30"/>
      <c r="H73" s="13"/>
      <c r="I73" s="26"/>
      <c r="J73" s="13"/>
      <c r="K73" s="148" t="s">
        <v>335</v>
      </c>
      <c r="L73" s="26"/>
      <c r="M73" s="26"/>
      <c r="N73" s="26"/>
      <c r="O73" s="26"/>
      <c r="P73" s="26"/>
      <c r="Q73" s="26"/>
      <c r="R73" s="26"/>
      <c r="S73" s="26"/>
      <c r="T73" s="26"/>
      <c r="U73" s="13"/>
      <c r="V73" s="30"/>
      <c r="W73" s="30"/>
      <c r="X73" s="26"/>
      <c r="Y73" s="26"/>
      <c r="Z73" s="13"/>
      <c r="AA73" s="26"/>
      <c r="AB73" s="13"/>
      <c r="AC73" s="26"/>
      <c r="AD73" s="13"/>
      <c r="AE73" s="208" t="s">
        <v>335</v>
      </c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13"/>
      <c r="AU73" s="26"/>
      <c r="AV73" s="13"/>
      <c r="AW73" s="26"/>
      <c r="AX73" s="13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13"/>
      <c r="BJ73" s="26"/>
      <c r="BK73" s="26"/>
      <c r="BL73" s="26"/>
      <c r="BM73" s="26"/>
    </row>
    <row r="74" spans="1:65">
      <c r="A74" s="31" t="e">
        <f>'1-συμβολαια'!#REF!</f>
        <v>#REF!</v>
      </c>
      <c r="B74" s="16" t="e">
        <f>'4-πολλυπρ'!#REF!</f>
        <v>#REF!</v>
      </c>
      <c r="C74" s="16" t="e">
        <f>'4-πολλυπρ'!#REF!</f>
        <v>#REF!</v>
      </c>
      <c r="D74" s="26"/>
      <c r="E74" s="26"/>
      <c r="F74" s="13"/>
      <c r="G74" s="30"/>
      <c r="H74" s="13"/>
      <c r="I74" s="26"/>
      <c r="J74" s="13"/>
      <c r="K74" s="148" t="s">
        <v>335</v>
      </c>
      <c r="L74" s="26"/>
      <c r="M74" s="26"/>
      <c r="N74" s="26"/>
      <c r="O74" s="26"/>
      <c r="P74" s="26"/>
      <c r="Q74" s="26"/>
      <c r="R74" s="26"/>
      <c r="S74" s="26"/>
      <c r="T74" s="26"/>
      <c r="U74" s="13"/>
      <c r="V74" s="30"/>
      <c r="W74" s="30"/>
      <c r="X74" s="26"/>
      <c r="Y74" s="26"/>
      <c r="Z74" s="13"/>
      <c r="AA74" s="26"/>
      <c r="AB74" s="13"/>
      <c r="AC74" s="26"/>
      <c r="AD74" s="13"/>
      <c r="AE74" s="208" t="s">
        <v>335</v>
      </c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13"/>
      <c r="AU74" s="26"/>
      <c r="AV74" s="13"/>
      <c r="AW74" s="26"/>
      <c r="AX74" s="13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13"/>
      <c r="BJ74" s="26"/>
      <c r="BK74" s="26"/>
      <c r="BL74" s="26"/>
      <c r="BM74" s="26"/>
    </row>
    <row r="75" spans="1:65">
      <c r="A75" s="31" t="e">
        <f>'1-συμβολαια'!#REF!</f>
        <v>#REF!</v>
      </c>
      <c r="B75" s="16" t="e">
        <f>'4-πολλυπρ'!#REF!</f>
        <v>#REF!</v>
      </c>
      <c r="C75" s="16" t="e">
        <f>'4-πολλυπρ'!#REF!</f>
        <v>#REF!</v>
      </c>
      <c r="D75" s="26"/>
      <c r="E75" s="26"/>
      <c r="F75" s="13"/>
      <c r="G75" s="30"/>
      <c r="H75" s="13"/>
      <c r="I75" s="26"/>
      <c r="J75" s="13"/>
      <c r="K75" s="148" t="s">
        <v>335</v>
      </c>
      <c r="L75" s="26"/>
      <c r="M75" s="26"/>
      <c r="N75" s="26"/>
      <c r="O75" s="26"/>
      <c r="P75" s="26"/>
      <c r="Q75" s="26"/>
      <c r="R75" s="26"/>
      <c r="S75" s="26"/>
      <c r="T75" s="26"/>
      <c r="U75" s="13"/>
      <c r="V75" s="30"/>
      <c r="W75" s="30"/>
      <c r="X75" s="26"/>
      <c r="Y75" s="26"/>
      <c r="Z75" s="13"/>
      <c r="AA75" s="26"/>
      <c r="AB75" s="13"/>
      <c r="AC75" s="26"/>
      <c r="AD75" s="13"/>
      <c r="AE75" s="208" t="s">
        <v>335</v>
      </c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13"/>
      <c r="AU75" s="26"/>
      <c r="AV75" s="13"/>
      <c r="AW75" s="26"/>
      <c r="AX75" s="13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13"/>
      <c r="BJ75" s="26"/>
      <c r="BK75" s="26"/>
      <c r="BL75" s="26"/>
      <c r="BM75" s="26"/>
    </row>
    <row r="76" spans="1:65">
      <c r="A76" s="31" t="e">
        <f>'1-συμβολαια'!#REF!</f>
        <v>#REF!</v>
      </c>
      <c r="B76" s="16" t="e">
        <f>'4-πολλυπρ'!#REF!</f>
        <v>#REF!</v>
      </c>
      <c r="C76" s="16" t="e">
        <f>'4-πολλυπρ'!#REF!</f>
        <v>#REF!</v>
      </c>
      <c r="D76" s="26"/>
      <c r="E76" s="26"/>
      <c r="F76" s="13"/>
      <c r="G76" s="30"/>
      <c r="H76" s="13"/>
      <c r="I76" s="26"/>
      <c r="J76" s="13"/>
      <c r="K76" s="148" t="s">
        <v>335</v>
      </c>
      <c r="L76" s="26"/>
      <c r="M76" s="26"/>
      <c r="N76" s="26"/>
      <c r="O76" s="26"/>
      <c r="P76" s="26"/>
      <c r="Q76" s="26"/>
      <c r="R76" s="26"/>
      <c r="S76" s="26"/>
      <c r="T76" s="26"/>
      <c r="U76" s="13"/>
      <c r="V76" s="30"/>
      <c r="W76" s="30"/>
      <c r="X76" s="26"/>
      <c r="Y76" s="26"/>
      <c r="Z76" s="13"/>
      <c r="AA76" s="26"/>
      <c r="AB76" s="13"/>
      <c r="AC76" s="26"/>
      <c r="AD76" s="13"/>
      <c r="AE76" s="208" t="s">
        <v>335</v>
      </c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13"/>
      <c r="AU76" s="26"/>
      <c r="AV76" s="13"/>
      <c r="AW76" s="26"/>
      <c r="AX76" s="13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13"/>
      <c r="BJ76" s="26"/>
      <c r="BK76" s="26"/>
      <c r="BL76" s="26"/>
      <c r="BM76" s="26"/>
    </row>
    <row r="77" spans="1:65">
      <c r="A77" s="31" t="e">
        <f>'1-συμβολαια'!#REF!</f>
        <v>#REF!</v>
      </c>
      <c r="B77" s="16" t="e">
        <f>'4-πολλυπρ'!#REF!</f>
        <v>#REF!</v>
      </c>
      <c r="C77" s="16" t="e">
        <f>'4-πολλυπρ'!#REF!</f>
        <v>#REF!</v>
      </c>
      <c r="D77" s="26"/>
      <c r="E77" s="26"/>
      <c r="F77" s="13"/>
      <c r="G77" s="30"/>
      <c r="H77" s="13"/>
      <c r="I77" s="26"/>
      <c r="J77" s="13"/>
      <c r="K77" s="148" t="s">
        <v>335</v>
      </c>
      <c r="L77" s="26"/>
      <c r="M77" s="26"/>
      <c r="N77" s="26"/>
      <c r="O77" s="26"/>
      <c r="P77" s="26"/>
      <c r="Q77" s="26"/>
      <c r="R77" s="26"/>
      <c r="S77" s="26"/>
      <c r="T77" s="26"/>
      <c r="U77" s="13"/>
      <c r="V77" s="30"/>
      <c r="W77" s="30"/>
      <c r="X77" s="26"/>
      <c r="Y77" s="26"/>
      <c r="Z77" s="13"/>
      <c r="AA77" s="26"/>
      <c r="AB77" s="13"/>
      <c r="AC77" s="26"/>
      <c r="AD77" s="13"/>
      <c r="AE77" s="208" t="s">
        <v>335</v>
      </c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13"/>
      <c r="AU77" s="26"/>
      <c r="AV77" s="13"/>
      <c r="AW77" s="26"/>
      <c r="AX77" s="13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13"/>
      <c r="BJ77" s="26"/>
      <c r="BK77" s="26"/>
      <c r="BL77" s="26"/>
      <c r="BM77" s="26"/>
    </row>
    <row r="78" spans="1:65">
      <c r="A78" s="31" t="e">
        <f>'1-συμβολαια'!#REF!</f>
        <v>#REF!</v>
      </c>
      <c r="B78" s="16" t="e">
        <f>'4-πολλυπρ'!#REF!</f>
        <v>#REF!</v>
      </c>
      <c r="C78" s="16" t="e">
        <f>'4-πολλυπρ'!#REF!</f>
        <v>#REF!</v>
      </c>
      <c r="D78" s="26"/>
      <c r="E78" s="26"/>
      <c r="F78" s="13"/>
      <c r="G78" s="30"/>
      <c r="H78" s="13"/>
      <c r="I78" s="26"/>
      <c r="J78" s="13"/>
      <c r="K78" s="148" t="s">
        <v>335</v>
      </c>
      <c r="L78" s="26"/>
      <c r="M78" s="26"/>
      <c r="N78" s="26"/>
      <c r="O78" s="26"/>
      <c r="P78" s="26"/>
      <c r="Q78" s="26"/>
      <c r="R78" s="26"/>
      <c r="S78" s="26"/>
      <c r="T78" s="26"/>
      <c r="U78" s="13"/>
      <c r="V78" s="30"/>
      <c r="W78" s="30"/>
      <c r="X78" s="26"/>
      <c r="Y78" s="26"/>
      <c r="Z78" s="13"/>
      <c r="AA78" s="26"/>
      <c r="AB78" s="13"/>
      <c r="AC78" s="26"/>
      <c r="AD78" s="13"/>
      <c r="AE78" s="208" t="s">
        <v>335</v>
      </c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13"/>
      <c r="AU78" s="26"/>
      <c r="AV78" s="13"/>
      <c r="AW78" s="26"/>
      <c r="AX78" s="13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13"/>
      <c r="BJ78" s="26"/>
      <c r="BK78" s="26"/>
      <c r="BL78" s="26"/>
      <c r="BM78" s="26"/>
    </row>
    <row r="79" spans="1:65">
      <c r="A79" s="31" t="e">
        <f>'1-συμβολαια'!#REF!</f>
        <v>#REF!</v>
      </c>
      <c r="B79" s="16" t="e">
        <f>'4-πολλυπρ'!#REF!</f>
        <v>#REF!</v>
      </c>
      <c r="C79" s="16" t="e">
        <f>'4-πολλυπρ'!#REF!</f>
        <v>#REF!</v>
      </c>
      <c r="D79" s="26"/>
      <c r="E79" s="26"/>
      <c r="F79" s="13"/>
      <c r="G79" s="30"/>
      <c r="H79" s="13"/>
      <c r="I79" s="26"/>
      <c r="J79" s="13"/>
      <c r="K79" s="148" t="s">
        <v>335</v>
      </c>
      <c r="L79" s="26"/>
      <c r="M79" s="26"/>
      <c r="N79" s="26"/>
      <c r="O79" s="26"/>
      <c r="P79" s="26"/>
      <c r="Q79" s="26"/>
      <c r="R79" s="26"/>
      <c r="S79" s="26"/>
      <c r="T79" s="26"/>
      <c r="U79" s="13"/>
      <c r="V79" s="30"/>
      <c r="W79" s="30"/>
      <c r="X79" s="26"/>
      <c r="Y79" s="26"/>
      <c r="Z79" s="13"/>
      <c r="AA79" s="26"/>
      <c r="AB79" s="13"/>
      <c r="AC79" s="26"/>
      <c r="AD79" s="13"/>
      <c r="AE79" s="208" t="s">
        <v>335</v>
      </c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13"/>
      <c r="AU79" s="26"/>
      <c r="AV79" s="13"/>
      <c r="AW79" s="26"/>
      <c r="AX79" s="13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13"/>
      <c r="BJ79" s="26"/>
      <c r="BK79" s="26"/>
      <c r="BL79" s="26"/>
      <c r="BM79" s="26"/>
    </row>
    <row r="80" spans="1:65">
      <c r="A80" s="31" t="e">
        <f>'1-συμβολαια'!#REF!</f>
        <v>#REF!</v>
      </c>
      <c r="B80" s="16" t="e">
        <f>'4-πολλυπρ'!#REF!</f>
        <v>#REF!</v>
      </c>
      <c r="C80" s="16" t="e">
        <f>'4-πολλυπρ'!#REF!</f>
        <v>#REF!</v>
      </c>
      <c r="D80" s="26"/>
      <c r="E80" s="26"/>
      <c r="F80" s="13"/>
      <c r="G80" s="30"/>
      <c r="H80" s="13"/>
      <c r="I80" s="26"/>
      <c r="J80" s="13"/>
      <c r="K80" s="148" t="s">
        <v>335</v>
      </c>
      <c r="L80" s="26"/>
      <c r="M80" s="26"/>
      <c r="N80" s="26"/>
      <c r="O80" s="26"/>
      <c r="P80" s="26"/>
      <c r="Q80" s="26"/>
      <c r="R80" s="26"/>
      <c r="S80" s="26"/>
      <c r="T80" s="26"/>
      <c r="U80" s="13"/>
      <c r="V80" s="30"/>
      <c r="W80" s="30"/>
      <c r="X80" s="26"/>
      <c r="Y80" s="26"/>
      <c r="Z80" s="13"/>
      <c r="AA80" s="26"/>
      <c r="AB80" s="13"/>
      <c r="AC80" s="26"/>
      <c r="AD80" s="13"/>
      <c r="AE80" s="208" t="s">
        <v>335</v>
      </c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13"/>
      <c r="AU80" s="26"/>
      <c r="AV80" s="13"/>
      <c r="AW80" s="26"/>
      <c r="AX80" s="13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13"/>
      <c r="BJ80" s="26"/>
      <c r="BK80" s="26"/>
      <c r="BL80" s="26"/>
      <c r="BM80" s="26"/>
    </row>
    <row r="81" spans="1:65">
      <c r="A81" s="31" t="e">
        <f>'1-συμβολαια'!#REF!</f>
        <v>#REF!</v>
      </c>
      <c r="B81" s="16" t="e">
        <f>'4-πολλυπρ'!#REF!</f>
        <v>#REF!</v>
      </c>
      <c r="C81" s="16" t="e">
        <f>'4-πολλυπρ'!#REF!</f>
        <v>#REF!</v>
      </c>
      <c r="D81" s="26"/>
      <c r="E81" s="26"/>
      <c r="F81" s="13"/>
      <c r="G81" s="30"/>
      <c r="H81" s="13"/>
      <c r="I81" s="26"/>
      <c r="J81" s="13"/>
      <c r="K81" s="148" t="s">
        <v>335</v>
      </c>
      <c r="L81" s="26"/>
      <c r="M81" s="26"/>
      <c r="N81" s="26"/>
      <c r="O81" s="26"/>
      <c r="P81" s="26"/>
      <c r="Q81" s="26"/>
      <c r="R81" s="26"/>
      <c r="S81" s="26"/>
      <c r="T81" s="26"/>
      <c r="U81" s="13"/>
      <c r="V81" s="30"/>
      <c r="W81" s="30"/>
      <c r="X81" s="26"/>
      <c r="Y81" s="26"/>
      <c r="Z81" s="13"/>
      <c r="AA81" s="26"/>
      <c r="AB81" s="13"/>
      <c r="AC81" s="26"/>
      <c r="AD81" s="13"/>
      <c r="AE81" s="208" t="s">
        <v>335</v>
      </c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13"/>
      <c r="AU81" s="26"/>
      <c r="AV81" s="13"/>
      <c r="AW81" s="26"/>
      <c r="AX81" s="13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13"/>
      <c r="BJ81" s="26"/>
      <c r="BK81" s="26"/>
      <c r="BL81" s="26"/>
      <c r="BM81" s="26"/>
    </row>
    <row r="82" spans="1:65">
      <c r="A82" s="31" t="e">
        <f>'1-συμβολαια'!#REF!</f>
        <v>#REF!</v>
      </c>
      <c r="B82" s="16" t="e">
        <f>'4-πολλυπρ'!#REF!</f>
        <v>#REF!</v>
      </c>
      <c r="C82" s="16" t="e">
        <f>'4-πολλυπρ'!#REF!</f>
        <v>#REF!</v>
      </c>
      <c r="D82" s="26"/>
      <c r="E82" s="26"/>
      <c r="F82" s="13"/>
      <c r="G82" s="30"/>
      <c r="H82" s="13"/>
      <c r="I82" s="26"/>
      <c r="J82" s="13"/>
      <c r="K82" s="148" t="s">
        <v>335</v>
      </c>
      <c r="L82" s="26"/>
      <c r="M82" s="26"/>
      <c r="N82" s="26"/>
      <c r="O82" s="26"/>
      <c r="P82" s="26"/>
      <c r="Q82" s="26"/>
      <c r="R82" s="26"/>
      <c r="S82" s="26"/>
      <c r="T82" s="26"/>
      <c r="U82" s="13"/>
      <c r="V82" s="30"/>
      <c r="W82" s="30"/>
      <c r="X82" s="26"/>
      <c r="Y82" s="26"/>
      <c r="Z82" s="13"/>
      <c r="AA82" s="26"/>
      <c r="AB82" s="13"/>
      <c r="AC82" s="26"/>
      <c r="AD82" s="13"/>
      <c r="AE82" s="208" t="s">
        <v>335</v>
      </c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13"/>
      <c r="AU82" s="26"/>
      <c r="AV82" s="13"/>
      <c r="AW82" s="26"/>
      <c r="AX82" s="13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13"/>
      <c r="BJ82" s="26"/>
      <c r="BK82" s="26"/>
      <c r="BL82" s="26"/>
      <c r="BM82" s="26"/>
    </row>
    <row r="83" spans="1:65">
      <c r="A83" s="31" t="e">
        <f>'1-συμβολαια'!#REF!</f>
        <v>#REF!</v>
      </c>
      <c r="B83" s="16" t="e">
        <f>'4-πολλυπρ'!#REF!</f>
        <v>#REF!</v>
      </c>
      <c r="C83" s="16" t="e">
        <f>'4-πολλυπρ'!#REF!</f>
        <v>#REF!</v>
      </c>
      <c r="D83" s="26"/>
      <c r="E83" s="26"/>
      <c r="F83" s="13"/>
      <c r="G83" s="30"/>
      <c r="H83" s="13"/>
      <c r="I83" s="26"/>
      <c r="J83" s="13"/>
      <c r="K83" s="148" t="s">
        <v>335</v>
      </c>
      <c r="L83" s="26"/>
      <c r="M83" s="26"/>
      <c r="N83" s="26"/>
      <c r="O83" s="26"/>
      <c r="P83" s="26"/>
      <c r="Q83" s="26"/>
      <c r="R83" s="26"/>
      <c r="S83" s="26"/>
      <c r="T83" s="26"/>
      <c r="U83" s="13"/>
      <c r="V83" s="30"/>
      <c r="W83" s="30"/>
      <c r="X83" s="26"/>
      <c r="Y83" s="26"/>
      <c r="Z83" s="13"/>
      <c r="AA83" s="26"/>
      <c r="AB83" s="13"/>
      <c r="AC83" s="26"/>
      <c r="AD83" s="13"/>
      <c r="AE83" s="208" t="s">
        <v>335</v>
      </c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13"/>
      <c r="AU83" s="26"/>
      <c r="AV83" s="13"/>
      <c r="AW83" s="26"/>
      <c r="AX83" s="13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13"/>
      <c r="BJ83" s="26"/>
      <c r="BK83" s="26"/>
      <c r="BL83" s="26"/>
      <c r="BM83" s="26"/>
    </row>
    <row r="84" spans="1:65">
      <c r="A84" s="31" t="e">
        <f>'1-συμβολαια'!#REF!</f>
        <v>#REF!</v>
      </c>
      <c r="B84" s="16" t="e">
        <f>'4-πολλυπρ'!#REF!</f>
        <v>#REF!</v>
      </c>
      <c r="C84" s="16" t="e">
        <f>'4-πολλυπρ'!#REF!</f>
        <v>#REF!</v>
      </c>
      <c r="D84" s="26"/>
      <c r="E84" s="26"/>
      <c r="F84" s="13"/>
      <c r="G84" s="30"/>
      <c r="H84" s="13"/>
      <c r="I84" s="26"/>
      <c r="J84" s="13"/>
      <c r="K84" s="148" t="s">
        <v>335</v>
      </c>
      <c r="L84" s="26"/>
      <c r="M84" s="26"/>
      <c r="N84" s="26"/>
      <c r="O84" s="26"/>
      <c r="P84" s="26"/>
      <c r="Q84" s="26"/>
      <c r="R84" s="26"/>
      <c r="S84" s="26"/>
      <c r="T84" s="26"/>
      <c r="U84" s="13"/>
      <c r="V84" s="30"/>
      <c r="W84" s="30"/>
      <c r="X84" s="26"/>
      <c r="Y84" s="26"/>
      <c r="Z84" s="13"/>
      <c r="AA84" s="26"/>
      <c r="AB84" s="13"/>
      <c r="AC84" s="26"/>
      <c r="AD84" s="13"/>
      <c r="AE84" s="208" t="s">
        <v>335</v>
      </c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13"/>
      <c r="AU84" s="26"/>
      <c r="AV84" s="13"/>
      <c r="AW84" s="26"/>
      <c r="AX84" s="13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13"/>
      <c r="BJ84" s="26"/>
      <c r="BK84" s="26"/>
      <c r="BL84" s="26"/>
      <c r="BM84" s="26"/>
    </row>
    <row r="85" spans="1:65">
      <c r="A85" s="31" t="e">
        <f>'1-συμβολαια'!#REF!</f>
        <v>#REF!</v>
      </c>
      <c r="B85" s="16" t="e">
        <f>'4-πολλυπρ'!#REF!</f>
        <v>#REF!</v>
      </c>
      <c r="C85" s="16" t="e">
        <f>'4-πολλυπρ'!#REF!</f>
        <v>#REF!</v>
      </c>
      <c r="D85" s="26"/>
      <c r="E85" s="26"/>
      <c r="F85" s="13"/>
      <c r="G85" s="30"/>
      <c r="H85" s="13"/>
      <c r="I85" s="26"/>
      <c r="J85" s="13"/>
      <c r="K85" s="148" t="s">
        <v>335</v>
      </c>
      <c r="L85" s="26"/>
      <c r="M85" s="26"/>
      <c r="N85" s="26"/>
      <c r="O85" s="26"/>
      <c r="P85" s="26"/>
      <c r="Q85" s="26"/>
      <c r="R85" s="26"/>
      <c r="S85" s="26"/>
      <c r="T85" s="26"/>
      <c r="U85" s="13"/>
      <c r="V85" s="30"/>
      <c r="W85" s="30"/>
      <c r="X85" s="26"/>
      <c r="Y85" s="26"/>
      <c r="Z85" s="13"/>
      <c r="AA85" s="26"/>
      <c r="AB85" s="13"/>
      <c r="AC85" s="26"/>
      <c r="AD85" s="13"/>
      <c r="AE85" s="208" t="s">
        <v>335</v>
      </c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13"/>
      <c r="AU85" s="26"/>
      <c r="AV85" s="13"/>
      <c r="AW85" s="26"/>
      <c r="AX85" s="13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13"/>
      <c r="BJ85" s="26"/>
      <c r="BK85" s="26"/>
      <c r="BL85" s="26"/>
      <c r="BM85" s="26"/>
    </row>
    <row r="86" spans="1:65">
      <c r="A86" s="31" t="e">
        <f>'1-συμβολαια'!#REF!</f>
        <v>#REF!</v>
      </c>
      <c r="B86" s="16" t="e">
        <f>'4-πολλυπρ'!#REF!</f>
        <v>#REF!</v>
      </c>
      <c r="C86" s="16" t="e">
        <f>'4-πολλυπρ'!#REF!</f>
        <v>#REF!</v>
      </c>
      <c r="D86" s="26"/>
      <c r="E86" s="26"/>
      <c r="F86" s="13"/>
      <c r="G86" s="30"/>
      <c r="H86" s="13"/>
      <c r="I86" s="26"/>
      <c r="J86" s="13"/>
      <c r="K86" s="148" t="s">
        <v>335</v>
      </c>
      <c r="L86" s="26"/>
      <c r="M86" s="26"/>
      <c r="N86" s="26"/>
      <c r="O86" s="26"/>
      <c r="P86" s="26"/>
      <c r="Q86" s="26"/>
      <c r="R86" s="26"/>
      <c r="S86" s="26"/>
      <c r="T86" s="26"/>
      <c r="U86" s="13"/>
      <c r="V86" s="30"/>
      <c r="W86" s="30"/>
      <c r="X86" s="26"/>
      <c r="Y86" s="26"/>
      <c r="Z86" s="13"/>
      <c r="AA86" s="26"/>
      <c r="AB86" s="13"/>
      <c r="AC86" s="26"/>
      <c r="AD86" s="13"/>
      <c r="AE86" s="208" t="s">
        <v>335</v>
      </c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13"/>
      <c r="AU86" s="26"/>
      <c r="AV86" s="13"/>
      <c r="AW86" s="26"/>
      <c r="AX86" s="13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13"/>
      <c r="BJ86" s="26"/>
      <c r="BK86" s="26"/>
      <c r="BL86" s="26"/>
      <c r="BM86" s="26"/>
    </row>
    <row r="87" spans="1:65">
      <c r="A87" s="31" t="e">
        <f>'1-συμβολαια'!#REF!</f>
        <v>#REF!</v>
      </c>
      <c r="B87" s="16" t="e">
        <f>'4-πολλυπρ'!#REF!</f>
        <v>#REF!</v>
      </c>
      <c r="C87" s="16" t="e">
        <f>'4-πολλυπρ'!#REF!</f>
        <v>#REF!</v>
      </c>
      <c r="D87" s="26"/>
      <c r="E87" s="26"/>
      <c r="F87" s="13"/>
      <c r="G87" s="30"/>
      <c r="H87" s="13"/>
      <c r="I87" s="26"/>
      <c r="J87" s="13"/>
      <c r="K87" s="148" t="s">
        <v>335</v>
      </c>
      <c r="L87" s="26"/>
      <c r="M87" s="26"/>
      <c r="N87" s="26"/>
      <c r="O87" s="26"/>
      <c r="P87" s="26"/>
      <c r="Q87" s="26"/>
      <c r="R87" s="26"/>
      <c r="S87" s="26"/>
      <c r="T87" s="26"/>
      <c r="U87" s="13"/>
      <c r="V87" s="30"/>
      <c r="W87" s="30"/>
      <c r="X87" s="26"/>
      <c r="Y87" s="26"/>
      <c r="Z87" s="13"/>
      <c r="AA87" s="26"/>
      <c r="AB87" s="13"/>
      <c r="AC87" s="26"/>
      <c r="AD87" s="13"/>
      <c r="AE87" s="208" t="s">
        <v>335</v>
      </c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13"/>
      <c r="AU87" s="26"/>
      <c r="AV87" s="13"/>
      <c r="AW87" s="26"/>
      <c r="AX87" s="13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13"/>
      <c r="BJ87" s="26"/>
      <c r="BK87" s="26"/>
      <c r="BL87" s="26"/>
      <c r="BM87" s="26"/>
    </row>
    <row r="88" spans="1:65">
      <c r="A88" s="31" t="e">
        <f>'1-συμβολαια'!#REF!</f>
        <v>#REF!</v>
      </c>
      <c r="B88" s="16" t="e">
        <f>'4-πολλυπρ'!#REF!</f>
        <v>#REF!</v>
      </c>
      <c r="C88" s="16" t="e">
        <f>'4-πολλυπρ'!#REF!</f>
        <v>#REF!</v>
      </c>
      <c r="D88" s="26"/>
      <c r="E88" s="26"/>
      <c r="F88" s="13"/>
      <c r="G88" s="30"/>
      <c r="H88" s="13"/>
      <c r="I88" s="26"/>
      <c r="J88" s="13"/>
      <c r="K88" s="148" t="s">
        <v>335</v>
      </c>
      <c r="L88" s="26"/>
      <c r="M88" s="26"/>
      <c r="N88" s="26"/>
      <c r="O88" s="26"/>
      <c r="P88" s="26"/>
      <c r="Q88" s="26"/>
      <c r="R88" s="26"/>
      <c r="S88" s="26"/>
      <c r="T88" s="26"/>
      <c r="U88" s="13"/>
      <c r="V88" s="30"/>
      <c r="W88" s="30"/>
      <c r="X88" s="26"/>
      <c r="Y88" s="26"/>
      <c r="Z88" s="13"/>
      <c r="AA88" s="26"/>
      <c r="AB88" s="13"/>
      <c r="AC88" s="26"/>
      <c r="AD88" s="13"/>
      <c r="AE88" s="208" t="s">
        <v>335</v>
      </c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13"/>
      <c r="AU88" s="26"/>
      <c r="AV88" s="13"/>
      <c r="AW88" s="26"/>
      <c r="AX88" s="13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13"/>
      <c r="BJ88" s="26"/>
      <c r="BK88" s="26"/>
      <c r="BL88" s="26"/>
      <c r="BM88" s="26"/>
    </row>
    <row r="89" spans="1:65">
      <c r="A89" s="31" t="e">
        <f>'1-συμβολαια'!#REF!</f>
        <v>#REF!</v>
      </c>
      <c r="B89" s="16" t="e">
        <f>'4-πολλυπρ'!#REF!</f>
        <v>#REF!</v>
      </c>
      <c r="C89" s="16" t="e">
        <f>'4-πολλυπρ'!#REF!</f>
        <v>#REF!</v>
      </c>
      <c r="D89" s="26"/>
      <c r="E89" s="26"/>
      <c r="F89" s="13"/>
      <c r="G89" s="30"/>
      <c r="H89" s="13"/>
      <c r="I89" s="26"/>
      <c r="J89" s="13"/>
      <c r="K89" s="148" t="s">
        <v>335</v>
      </c>
      <c r="L89" s="26"/>
      <c r="M89" s="26"/>
      <c r="N89" s="26"/>
      <c r="O89" s="26"/>
      <c r="P89" s="26"/>
      <c r="Q89" s="26"/>
      <c r="R89" s="26"/>
      <c r="S89" s="26"/>
      <c r="T89" s="26"/>
      <c r="U89" s="13"/>
      <c r="V89" s="30"/>
      <c r="W89" s="30"/>
      <c r="X89" s="26"/>
      <c r="Y89" s="26"/>
      <c r="Z89" s="13"/>
      <c r="AA89" s="26"/>
      <c r="AB89" s="13"/>
      <c r="AC89" s="26"/>
      <c r="AD89" s="13"/>
      <c r="AE89" s="208" t="s">
        <v>335</v>
      </c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13"/>
      <c r="AU89" s="26"/>
      <c r="AV89" s="13"/>
      <c r="AW89" s="26"/>
      <c r="AX89" s="13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13"/>
      <c r="BJ89" s="26"/>
      <c r="BK89" s="26"/>
      <c r="BL89" s="26"/>
      <c r="BM89" s="26"/>
    </row>
    <row r="90" spans="1:65">
      <c r="A90" s="31" t="e">
        <f>'1-συμβολαια'!#REF!</f>
        <v>#REF!</v>
      </c>
      <c r="B90" s="16" t="e">
        <f>'4-πολλυπρ'!#REF!</f>
        <v>#REF!</v>
      </c>
      <c r="C90" s="16" t="e">
        <f>'4-πολλυπρ'!#REF!</f>
        <v>#REF!</v>
      </c>
      <c r="D90" s="26"/>
      <c r="E90" s="26"/>
      <c r="F90" s="13"/>
      <c r="G90" s="30"/>
      <c r="H90" s="13"/>
      <c r="I90" s="26"/>
      <c r="J90" s="13"/>
      <c r="K90" s="148" t="s">
        <v>335</v>
      </c>
      <c r="L90" s="26"/>
      <c r="M90" s="26"/>
      <c r="N90" s="26"/>
      <c r="O90" s="26"/>
      <c r="P90" s="26"/>
      <c r="Q90" s="26"/>
      <c r="R90" s="26"/>
      <c r="S90" s="26"/>
      <c r="T90" s="26"/>
      <c r="U90" s="13"/>
      <c r="V90" s="30"/>
      <c r="W90" s="30"/>
      <c r="X90" s="26"/>
      <c r="Y90" s="26"/>
      <c r="Z90" s="13"/>
      <c r="AA90" s="26"/>
      <c r="AB90" s="13"/>
      <c r="AC90" s="26"/>
      <c r="AD90" s="13"/>
      <c r="AE90" s="208" t="s">
        <v>335</v>
      </c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13"/>
      <c r="AU90" s="26"/>
      <c r="AV90" s="13"/>
      <c r="AW90" s="26"/>
      <c r="AX90" s="13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13"/>
      <c r="BJ90" s="26"/>
      <c r="BK90" s="26"/>
      <c r="BL90" s="26"/>
      <c r="BM90" s="26"/>
    </row>
    <row r="91" spans="1:65">
      <c r="A91" s="31" t="e">
        <f>'1-συμβολαια'!#REF!</f>
        <v>#REF!</v>
      </c>
      <c r="B91" s="16" t="e">
        <f>'4-πολλυπρ'!#REF!</f>
        <v>#REF!</v>
      </c>
      <c r="C91" s="16" t="e">
        <f>'4-πολλυπρ'!#REF!</f>
        <v>#REF!</v>
      </c>
      <c r="D91" s="26"/>
      <c r="E91" s="26"/>
      <c r="F91" s="13"/>
      <c r="G91" s="30"/>
      <c r="H91" s="13"/>
      <c r="I91" s="26"/>
      <c r="J91" s="13"/>
      <c r="K91" s="148" t="s">
        <v>335</v>
      </c>
      <c r="L91" s="26"/>
      <c r="M91" s="26"/>
      <c r="N91" s="26"/>
      <c r="O91" s="26"/>
      <c r="P91" s="26"/>
      <c r="Q91" s="26"/>
      <c r="R91" s="26"/>
      <c r="S91" s="26"/>
      <c r="T91" s="26"/>
      <c r="U91" s="13"/>
      <c r="V91" s="30"/>
      <c r="W91" s="30"/>
      <c r="X91" s="26"/>
      <c r="Y91" s="26"/>
      <c r="Z91" s="13"/>
      <c r="AA91" s="26"/>
      <c r="AB91" s="13"/>
      <c r="AC91" s="26"/>
      <c r="AD91" s="13"/>
      <c r="AE91" s="208" t="s">
        <v>335</v>
      </c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13"/>
      <c r="AU91" s="26"/>
      <c r="AV91" s="13"/>
      <c r="AW91" s="26"/>
      <c r="AX91" s="13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13"/>
      <c r="BJ91" s="26"/>
      <c r="BK91" s="26"/>
      <c r="BL91" s="26"/>
      <c r="BM91" s="26"/>
    </row>
    <row r="92" spans="1:65">
      <c r="A92" s="31" t="e">
        <f>'1-συμβολαια'!#REF!</f>
        <v>#REF!</v>
      </c>
      <c r="B92" s="16" t="e">
        <f>'4-πολλυπρ'!#REF!</f>
        <v>#REF!</v>
      </c>
      <c r="C92" s="16" t="e">
        <f>'4-πολλυπρ'!#REF!</f>
        <v>#REF!</v>
      </c>
      <c r="D92" s="26"/>
      <c r="E92" s="26"/>
      <c r="F92" s="13"/>
      <c r="G92" s="30"/>
      <c r="H92" s="13"/>
      <c r="I92" s="26"/>
      <c r="J92" s="13"/>
      <c r="K92" s="148" t="s">
        <v>335</v>
      </c>
      <c r="L92" s="26"/>
      <c r="M92" s="26"/>
      <c r="N92" s="26"/>
      <c r="O92" s="26"/>
      <c r="P92" s="26"/>
      <c r="Q92" s="26"/>
      <c r="R92" s="26"/>
      <c r="S92" s="26"/>
      <c r="T92" s="26"/>
      <c r="U92" s="13"/>
      <c r="V92" s="30"/>
      <c r="W92" s="30"/>
      <c r="X92" s="26"/>
      <c r="Y92" s="26"/>
      <c r="Z92" s="13"/>
      <c r="AA92" s="26"/>
      <c r="AB92" s="13"/>
      <c r="AC92" s="26"/>
      <c r="AD92" s="13"/>
      <c r="AE92" s="208" t="s">
        <v>335</v>
      </c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13"/>
      <c r="AU92" s="26"/>
      <c r="AV92" s="13"/>
      <c r="AW92" s="26"/>
      <c r="AX92" s="13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13"/>
      <c r="BJ92" s="26"/>
      <c r="BK92" s="26"/>
      <c r="BL92" s="26"/>
      <c r="BM92" s="26"/>
    </row>
    <row r="93" spans="1:65">
      <c r="A93" s="31" t="e">
        <f>'1-συμβολαια'!#REF!</f>
        <v>#REF!</v>
      </c>
      <c r="B93" s="16" t="e">
        <f>'4-πολλυπρ'!#REF!</f>
        <v>#REF!</v>
      </c>
      <c r="C93" s="16" t="e">
        <f>'4-πολλυπρ'!#REF!</f>
        <v>#REF!</v>
      </c>
      <c r="D93" s="26"/>
      <c r="E93" s="26"/>
      <c r="F93" s="13"/>
      <c r="G93" s="30"/>
      <c r="H93" s="13"/>
      <c r="I93" s="26"/>
      <c r="J93" s="13"/>
      <c r="K93" s="148" t="s">
        <v>335</v>
      </c>
      <c r="L93" s="26"/>
      <c r="M93" s="26"/>
      <c r="N93" s="26"/>
      <c r="O93" s="26"/>
      <c r="P93" s="26"/>
      <c r="Q93" s="26"/>
      <c r="R93" s="26"/>
      <c r="S93" s="26"/>
      <c r="T93" s="26"/>
      <c r="U93" s="13"/>
      <c r="V93" s="30"/>
      <c r="W93" s="30"/>
      <c r="X93" s="26"/>
      <c r="Y93" s="26"/>
      <c r="Z93" s="13"/>
      <c r="AA93" s="26"/>
      <c r="AB93" s="13"/>
      <c r="AC93" s="26"/>
      <c r="AD93" s="13"/>
      <c r="AE93" s="208" t="s">
        <v>335</v>
      </c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13"/>
      <c r="AU93" s="26"/>
      <c r="AV93" s="13"/>
      <c r="AW93" s="26"/>
      <c r="AX93" s="13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13"/>
      <c r="BJ93" s="26"/>
      <c r="BK93" s="26"/>
      <c r="BL93" s="26"/>
      <c r="BM93" s="26"/>
    </row>
    <row r="94" spans="1:65">
      <c r="A94" s="31" t="e">
        <f>'1-συμβολαια'!#REF!</f>
        <v>#REF!</v>
      </c>
      <c r="B94" s="16" t="e">
        <f>'4-πολλυπρ'!#REF!</f>
        <v>#REF!</v>
      </c>
      <c r="C94" s="16" t="e">
        <f>'4-πολλυπρ'!#REF!</f>
        <v>#REF!</v>
      </c>
      <c r="D94" s="26"/>
      <c r="E94" s="26"/>
      <c r="F94" s="13"/>
      <c r="G94" s="30"/>
      <c r="H94" s="13"/>
      <c r="I94" s="26"/>
      <c r="J94" s="13"/>
      <c r="K94" s="148" t="s">
        <v>335</v>
      </c>
      <c r="L94" s="26"/>
      <c r="M94" s="26"/>
      <c r="N94" s="26"/>
      <c r="O94" s="26"/>
      <c r="P94" s="26"/>
      <c r="Q94" s="26"/>
      <c r="R94" s="26"/>
      <c r="S94" s="26"/>
      <c r="T94" s="26"/>
      <c r="U94" s="13"/>
      <c r="V94" s="30"/>
      <c r="W94" s="30"/>
      <c r="X94" s="26"/>
      <c r="Y94" s="26"/>
      <c r="Z94" s="13"/>
      <c r="AA94" s="26"/>
      <c r="AB94" s="13"/>
      <c r="AC94" s="26"/>
      <c r="AD94" s="13"/>
      <c r="AE94" s="208" t="s">
        <v>335</v>
      </c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13"/>
      <c r="AU94" s="26"/>
      <c r="AV94" s="13"/>
      <c r="AW94" s="26"/>
      <c r="AX94" s="13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13"/>
      <c r="BJ94" s="26"/>
      <c r="BK94" s="26"/>
      <c r="BL94" s="26"/>
      <c r="BM94" s="26"/>
    </row>
    <row r="95" spans="1:65">
      <c r="A95" s="31" t="e">
        <f>'1-συμβολαια'!#REF!</f>
        <v>#REF!</v>
      </c>
      <c r="B95" s="16" t="e">
        <f>'4-πολλυπρ'!#REF!</f>
        <v>#REF!</v>
      </c>
      <c r="C95" s="16" t="e">
        <f>'4-πολλυπρ'!#REF!</f>
        <v>#REF!</v>
      </c>
      <c r="D95" s="26"/>
      <c r="E95" s="26"/>
      <c r="F95" s="13"/>
      <c r="G95" s="30"/>
      <c r="H95" s="13"/>
      <c r="I95" s="26"/>
      <c r="J95" s="13"/>
      <c r="K95" s="148" t="s">
        <v>335</v>
      </c>
      <c r="L95" s="26"/>
      <c r="M95" s="26"/>
      <c r="N95" s="26"/>
      <c r="O95" s="26"/>
      <c r="P95" s="26"/>
      <c r="Q95" s="26"/>
      <c r="R95" s="26"/>
      <c r="S95" s="26"/>
      <c r="T95" s="26"/>
      <c r="U95" s="13"/>
      <c r="V95" s="30"/>
      <c r="W95" s="30"/>
      <c r="X95" s="26"/>
      <c r="Y95" s="26"/>
      <c r="Z95" s="13"/>
      <c r="AA95" s="26"/>
      <c r="AB95" s="13"/>
      <c r="AC95" s="26"/>
      <c r="AD95" s="13"/>
      <c r="AE95" s="208" t="s">
        <v>335</v>
      </c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13"/>
      <c r="AU95" s="26"/>
      <c r="AV95" s="13"/>
      <c r="AW95" s="26"/>
      <c r="AX95" s="13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13"/>
      <c r="BJ95" s="26"/>
      <c r="BK95" s="26"/>
      <c r="BL95" s="26"/>
      <c r="BM95" s="26"/>
    </row>
    <row r="96" spans="1:65">
      <c r="A96" s="31" t="e">
        <f>'1-συμβολαια'!#REF!</f>
        <v>#REF!</v>
      </c>
      <c r="B96" s="16" t="e">
        <f>'4-πολλυπρ'!#REF!</f>
        <v>#REF!</v>
      </c>
      <c r="C96" s="16" t="e">
        <f>'4-πολλυπρ'!#REF!</f>
        <v>#REF!</v>
      </c>
      <c r="D96" s="26"/>
      <c r="E96" s="26"/>
      <c r="F96" s="13"/>
      <c r="G96" s="30"/>
      <c r="H96" s="13"/>
      <c r="I96" s="26"/>
      <c r="J96" s="13"/>
      <c r="K96" s="148" t="s">
        <v>335</v>
      </c>
      <c r="L96" s="26"/>
      <c r="M96" s="26"/>
      <c r="N96" s="26"/>
      <c r="O96" s="26"/>
      <c r="P96" s="26"/>
      <c r="Q96" s="26"/>
      <c r="R96" s="26"/>
      <c r="S96" s="26"/>
      <c r="T96" s="26"/>
      <c r="U96" s="13"/>
      <c r="V96" s="30"/>
      <c r="W96" s="30"/>
      <c r="X96" s="26"/>
      <c r="Y96" s="26"/>
      <c r="Z96" s="13"/>
      <c r="AA96" s="26"/>
      <c r="AB96" s="13"/>
      <c r="AC96" s="26"/>
      <c r="AD96" s="13"/>
      <c r="AE96" s="208" t="s">
        <v>335</v>
      </c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13"/>
      <c r="AU96" s="26"/>
      <c r="AV96" s="13"/>
      <c r="AW96" s="26"/>
      <c r="AX96" s="13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13"/>
      <c r="BJ96" s="26"/>
      <c r="BK96" s="26"/>
      <c r="BL96" s="26"/>
      <c r="BM96" s="26"/>
    </row>
    <row r="97" spans="1:65">
      <c r="A97" s="31" t="e">
        <f>'1-συμβολαια'!#REF!</f>
        <v>#REF!</v>
      </c>
      <c r="B97" s="16" t="e">
        <f>'4-πολλυπρ'!#REF!</f>
        <v>#REF!</v>
      </c>
      <c r="C97" s="16" t="e">
        <f>'4-πολλυπρ'!#REF!</f>
        <v>#REF!</v>
      </c>
      <c r="D97" s="26"/>
      <c r="E97" s="26"/>
      <c r="F97" s="13"/>
      <c r="G97" s="30"/>
      <c r="H97" s="13"/>
      <c r="I97" s="26"/>
      <c r="J97" s="13"/>
      <c r="K97" s="148" t="s">
        <v>335</v>
      </c>
      <c r="L97" s="26"/>
      <c r="M97" s="26"/>
      <c r="N97" s="26"/>
      <c r="O97" s="26"/>
      <c r="P97" s="26"/>
      <c r="Q97" s="26"/>
      <c r="R97" s="26"/>
      <c r="S97" s="26"/>
      <c r="T97" s="26"/>
      <c r="U97" s="13"/>
      <c r="V97" s="30"/>
      <c r="W97" s="30"/>
      <c r="X97" s="26"/>
      <c r="Y97" s="26"/>
      <c r="Z97" s="13"/>
      <c r="AA97" s="26"/>
      <c r="AB97" s="13"/>
      <c r="AC97" s="26"/>
      <c r="AD97" s="13"/>
      <c r="AE97" s="208" t="s">
        <v>335</v>
      </c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13"/>
      <c r="AU97" s="26"/>
      <c r="AV97" s="13"/>
      <c r="AW97" s="26"/>
      <c r="AX97" s="13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13"/>
      <c r="BJ97" s="26"/>
      <c r="BK97" s="26"/>
      <c r="BL97" s="26"/>
      <c r="BM97" s="26"/>
    </row>
    <row r="98" spans="1:65">
      <c r="A98" s="31" t="e">
        <f>'1-συμβολαια'!#REF!</f>
        <v>#REF!</v>
      </c>
      <c r="B98" s="16" t="e">
        <f>'4-πολλυπρ'!#REF!</f>
        <v>#REF!</v>
      </c>
      <c r="C98" s="16" t="e">
        <f>'4-πολλυπρ'!#REF!</f>
        <v>#REF!</v>
      </c>
      <c r="D98" s="26"/>
      <c r="E98" s="26"/>
      <c r="F98" s="13"/>
      <c r="G98" s="30"/>
      <c r="H98" s="13"/>
      <c r="I98" s="26"/>
      <c r="J98" s="13"/>
      <c r="K98" s="148" t="s">
        <v>335</v>
      </c>
      <c r="L98" s="26"/>
      <c r="M98" s="26"/>
      <c r="N98" s="26"/>
      <c r="O98" s="26"/>
      <c r="P98" s="26"/>
      <c r="Q98" s="26"/>
      <c r="R98" s="26"/>
      <c r="S98" s="26"/>
      <c r="T98" s="26"/>
      <c r="U98" s="13"/>
      <c r="V98" s="30"/>
      <c r="W98" s="30"/>
      <c r="X98" s="26"/>
      <c r="Y98" s="26"/>
      <c r="Z98" s="13"/>
      <c r="AA98" s="26"/>
      <c r="AB98" s="13"/>
      <c r="AC98" s="26"/>
      <c r="AD98" s="13"/>
      <c r="AE98" s="208" t="s">
        <v>335</v>
      </c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13"/>
      <c r="AU98" s="26"/>
      <c r="AV98" s="13"/>
      <c r="AW98" s="26"/>
      <c r="AX98" s="13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13"/>
      <c r="BJ98" s="26"/>
      <c r="BK98" s="26"/>
      <c r="BL98" s="26"/>
      <c r="BM98" s="26"/>
    </row>
    <row r="99" spans="1:65">
      <c r="A99" s="31" t="e">
        <f>'1-συμβολαια'!#REF!</f>
        <v>#REF!</v>
      </c>
      <c r="B99" s="16" t="e">
        <f>'4-πολλυπρ'!#REF!</f>
        <v>#REF!</v>
      </c>
      <c r="C99" s="16" t="e">
        <f>'4-πολλυπρ'!#REF!</f>
        <v>#REF!</v>
      </c>
      <c r="D99" s="26"/>
      <c r="E99" s="26"/>
      <c r="F99" s="13"/>
      <c r="G99" s="30"/>
      <c r="H99" s="13"/>
      <c r="I99" s="26"/>
      <c r="J99" s="13"/>
      <c r="K99" s="148" t="s">
        <v>335</v>
      </c>
      <c r="L99" s="26"/>
      <c r="M99" s="26"/>
      <c r="N99" s="26"/>
      <c r="O99" s="26"/>
      <c r="P99" s="26"/>
      <c r="Q99" s="26"/>
      <c r="R99" s="26"/>
      <c r="S99" s="26"/>
      <c r="T99" s="26"/>
      <c r="U99" s="13"/>
      <c r="V99" s="30"/>
      <c r="W99" s="30"/>
      <c r="X99" s="26"/>
      <c r="Y99" s="26"/>
      <c r="Z99" s="13"/>
      <c r="AA99" s="26"/>
      <c r="AB99" s="13"/>
      <c r="AC99" s="26"/>
      <c r="AD99" s="13"/>
      <c r="AE99" s="208" t="s">
        <v>335</v>
      </c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13"/>
      <c r="AU99" s="26"/>
      <c r="AV99" s="13"/>
      <c r="AW99" s="26"/>
      <c r="AX99" s="13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13"/>
      <c r="BJ99" s="26"/>
      <c r="BK99" s="26"/>
      <c r="BL99" s="26"/>
      <c r="BM99" s="26"/>
    </row>
    <row r="100" spans="1:65">
      <c r="A100" s="31" t="e">
        <f>'1-συμβολαια'!#REF!</f>
        <v>#REF!</v>
      </c>
      <c r="B100" s="16" t="e">
        <f>'4-πολλυπρ'!#REF!</f>
        <v>#REF!</v>
      </c>
      <c r="C100" s="16" t="e">
        <f>'4-πολλυπρ'!#REF!</f>
        <v>#REF!</v>
      </c>
      <c r="D100" s="26"/>
      <c r="E100" s="26"/>
      <c r="F100" s="13"/>
      <c r="G100" s="30"/>
      <c r="H100" s="13"/>
      <c r="I100" s="26"/>
      <c r="J100" s="13"/>
      <c r="K100" s="148" t="s">
        <v>335</v>
      </c>
      <c r="L100" s="26"/>
      <c r="M100" s="26"/>
      <c r="N100" s="26"/>
      <c r="O100" s="26"/>
      <c r="P100" s="26"/>
      <c r="Q100" s="26"/>
      <c r="R100" s="26"/>
      <c r="S100" s="26"/>
      <c r="T100" s="26"/>
      <c r="U100" s="13"/>
      <c r="V100" s="30"/>
      <c r="W100" s="30"/>
      <c r="X100" s="26"/>
      <c r="Y100" s="26"/>
      <c r="Z100" s="13"/>
      <c r="AA100" s="26"/>
      <c r="AB100" s="13"/>
      <c r="AC100" s="26"/>
      <c r="AD100" s="13"/>
      <c r="AE100" s="208" t="s">
        <v>335</v>
      </c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13"/>
      <c r="AU100" s="26"/>
      <c r="AV100" s="13"/>
      <c r="AW100" s="26"/>
      <c r="AX100" s="13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13"/>
      <c r="BJ100" s="26"/>
      <c r="BK100" s="26"/>
      <c r="BL100" s="26"/>
      <c r="BM100" s="26"/>
    </row>
    <row r="101" spans="1:65">
      <c r="A101" s="31" t="e">
        <f>'1-συμβολαια'!#REF!</f>
        <v>#REF!</v>
      </c>
      <c r="B101" s="16" t="e">
        <f>'4-πολλυπρ'!#REF!</f>
        <v>#REF!</v>
      </c>
      <c r="C101" s="16" t="e">
        <f>'4-πολλυπρ'!#REF!</f>
        <v>#REF!</v>
      </c>
      <c r="D101" s="26"/>
      <c r="E101" s="26"/>
      <c r="F101" s="13"/>
      <c r="G101" s="30"/>
      <c r="H101" s="13"/>
      <c r="I101" s="26"/>
      <c r="J101" s="13"/>
      <c r="K101" s="148" t="s">
        <v>335</v>
      </c>
      <c r="L101" s="26"/>
      <c r="M101" s="26"/>
      <c r="N101" s="26"/>
      <c r="O101" s="26"/>
      <c r="P101" s="26"/>
      <c r="Q101" s="26"/>
      <c r="R101" s="26"/>
      <c r="S101" s="26"/>
      <c r="T101" s="26"/>
      <c r="U101" s="13"/>
      <c r="V101" s="30"/>
      <c r="W101" s="30"/>
      <c r="X101" s="26"/>
      <c r="Y101" s="26"/>
      <c r="Z101" s="13"/>
      <c r="AA101" s="26"/>
      <c r="AB101" s="13"/>
      <c r="AC101" s="26"/>
      <c r="AD101" s="13"/>
      <c r="AE101" s="208" t="s">
        <v>335</v>
      </c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13"/>
      <c r="AU101" s="26"/>
      <c r="AV101" s="13"/>
      <c r="AW101" s="26"/>
      <c r="AX101" s="13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13"/>
      <c r="BJ101" s="26"/>
      <c r="BK101" s="26"/>
      <c r="BL101" s="26"/>
      <c r="BM101" s="26"/>
    </row>
    <row r="102" spans="1:65">
      <c r="A102" s="31" t="e">
        <f>'1-συμβολαια'!#REF!</f>
        <v>#REF!</v>
      </c>
      <c r="B102" s="16" t="e">
        <f>'4-πολλυπρ'!#REF!</f>
        <v>#REF!</v>
      </c>
      <c r="C102" s="16" t="e">
        <f>'4-πολλυπρ'!#REF!</f>
        <v>#REF!</v>
      </c>
      <c r="D102" s="26"/>
      <c r="E102" s="26"/>
      <c r="F102" s="13"/>
      <c r="G102" s="30"/>
      <c r="H102" s="13"/>
      <c r="I102" s="26"/>
      <c r="J102" s="13"/>
      <c r="K102" s="148" t="s">
        <v>335</v>
      </c>
      <c r="L102" s="26"/>
      <c r="M102" s="26"/>
      <c r="N102" s="26"/>
      <c r="O102" s="26"/>
      <c r="P102" s="26"/>
      <c r="Q102" s="26"/>
      <c r="R102" s="26"/>
      <c r="S102" s="26"/>
      <c r="T102" s="26"/>
      <c r="U102" s="13"/>
      <c r="V102" s="30"/>
      <c r="W102" s="30"/>
      <c r="X102" s="26"/>
      <c r="Y102" s="26"/>
      <c r="Z102" s="13"/>
      <c r="AA102" s="26"/>
      <c r="AB102" s="13"/>
      <c r="AC102" s="26"/>
      <c r="AD102" s="13"/>
      <c r="AE102" s="208" t="s">
        <v>335</v>
      </c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13"/>
      <c r="AU102" s="26"/>
      <c r="AV102" s="13"/>
      <c r="AW102" s="26"/>
      <c r="AX102" s="13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13"/>
      <c r="BJ102" s="26"/>
      <c r="BK102" s="26"/>
      <c r="BL102" s="26"/>
      <c r="BM102" s="26"/>
    </row>
    <row r="103" spans="1:65">
      <c r="A103" s="31" t="e">
        <f>'1-συμβολαια'!#REF!</f>
        <v>#REF!</v>
      </c>
      <c r="B103" s="16" t="e">
        <f>'4-πολλυπρ'!#REF!</f>
        <v>#REF!</v>
      </c>
      <c r="C103" s="16" t="e">
        <f>'4-πολλυπρ'!#REF!</f>
        <v>#REF!</v>
      </c>
      <c r="D103" s="26"/>
      <c r="E103" s="26"/>
      <c r="F103" s="13"/>
      <c r="G103" s="30"/>
      <c r="H103" s="13"/>
      <c r="I103" s="26"/>
      <c r="J103" s="13"/>
      <c r="K103" s="148" t="s">
        <v>335</v>
      </c>
      <c r="L103" s="26"/>
      <c r="M103" s="26"/>
      <c r="N103" s="26"/>
      <c r="O103" s="26"/>
      <c r="P103" s="26"/>
      <c r="Q103" s="26"/>
      <c r="R103" s="26"/>
      <c r="S103" s="26"/>
      <c r="T103" s="26"/>
      <c r="U103" s="13"/>
      <c r="V103" s="30"/>
      <c r="W103" s="30"/>
      <c r="X103" s="26"/>
      <c r="Y103" s="26"/>
      <c r="Z103" s="13"/>
      <c r="AA103" s="26"/>
      <c r="AB103" s="13"/>
      <c r="AC103" s="26"/>
      <c r="AD103" s="13"/>
      <c r="AE103" s="208" t="s">
        <v>335</v>
      </c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13"/>
      <c r="AU103" s="26"/>
      <c r="AV103" s="13"/>
      <c r="AW103" s="26"/>
      <c r="AX103" s="13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13"/>
      <c r="BJ103" s="26"/>
      <c r="BK103" s="26"/>
      <c r="BL103" s="26"/>
      <c r="BM103" s="26"/>
    </row>
    <row r="104" spans="1:65">
      <c r="A104" s="31" t="e">
        <f>'1-συμβολαια'!#REF!</f>
        <v>#REF!</v>
      </c>
      <c r="B104" s="16" t="e">
        <f>'4-πολλυπρ'!#REF!</f>
        <v>#REF!</v>
      </c>
      <c r="C104" s="16" t="e">
        <f>'4-πολλυπρ'!#REF!</f>
        <v>#REF!</v>
      </c>
      <c r="D104" s="26"/>
      <c r="E104" s="26"/>
      <c r="F104" s="13"/>
      <c r="G104" s="30"/>
      <c r="H104" s="13"/>
      <c r="I104" s="26"/>
      <c r="J104" s="13"/>
      <c r="K104" s="148" t="s">
        <v>335</v>
      </c>
      <c r="L104" s="26"/>
      <c r="M104" s="26"/>
      <c r="N104" s="26"/>
      <c r="O104" s="26"/>
      <c r="P104" s="26"/>
      <c r="Q104" s="26"/>
      <c r="R104" s="26"/>
      <c r="S104" s="26"/>
      <c r="T104" s="26"/>
      <c r="U104" s="13"/>
      <c r="V104" s="30"/>
      <c r="W104" s="30"/>
      <c r="X104" s="26"/>
      <c r="Y104" s="26"/>
      <c r="Z104" s="13"/>
      <c r="AA104" s="26"/>
      <c r="AB104" s="13"/>
      <c r="AC104" s="26"/>
      <c r="AD104" s="13"/>
      <c r="AE104" s="208" t="s">
        <v>335</v>
      </c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13"/>
      <c r="AU104" s="26"/>
      <c r="AV104" s="13"/>
      <c r="AW104" s="26"/>
      <c r="AX104" s="13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13"/>
      <c r="BJ104" s="26"/>
      <c r="BK104" s="26"/>
      <c r="BL104" s="26"/>
      <c r="BM104" s="26"/>
    </row>
    <row r="105" spans="1:65">
      <c r="A105" s="31" t="e">
        <f>'1-συμβολαια'!#REF!</f>
        <v>#REF!</v>
      </c>
      <c r="B105" s="16" t="e">
        <f>'4-πολλυπρ'!#REF!</f>
        <v>#REF!</v>
      </c>
      <c r="C105" s="16" t="e">
        <f>'4-πολλυπρ'!#REF!</f>
        <v>#REF!</v>
      </c>
      <c r="D105" s="26"/>
      <c r="E105" s="26"/>
      <c r="F105" s="13"/>
      <c r="G105" s="30"/>
      <c r="H105" s="13"/>
      <c r="I105" s="26"/>
      <c r="J105" s="13"/>
      <c r="K105" s="148" t="s">
        <v>335</v>
      </c>
      <c r="L105" s="26"/>
      <c r="M105" s="26"/>
      <c r="N105" s="26"/>
      <c r="O105" s="26"/>
      <c r="P105" s="26"/>
      <c r="Q105" s="26"/>
      <c r="R105" s="26"/>
      <c r="S105" s="26"/>
      <c r="T105" s="26"/>
      <c r="U105" s="13"/>
      <c r="V105" s="30"/>
      <c r="W105" s="30"/>
      <c r="X105" s="26"/>
      <c r="Y105" s="26"/>
      <c r="Z105" s="13"/>
      <c r="AA105" s="26"/>
      <c r="AB105" s="13"/>
      <c r="AC105" s="26"/>
      <c r="AD105" s="13"/>
      <c r="AE105" s="208" t="s">
        <v>335</v>
      </c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13"/>
      <c r="AU105" s="26"/>
      <c r="AV105" s="13"/>
      <c r="AW105" s="26"/>
      <c r="AX105" s="13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13"/>
      <c r="BJ105" s="26"/>
      <c r="BK105" s="26"/>
      <c r="BL105" s="26"/>
      <c r="BM105" s="26"/>
    </row>
    <row r="106" spans="1:65">
      <c r="A106" s="31" t="e">
        <f>'1-συμβολαια'!#REF!</f>
        <v>#REF!</v>
      </c>
      <c r="B106" s="16" t="e">
        <f>'4-πολλυπρ'!#REF!</f>
        <v>#REF!</v>
      </c>
      <c r="C106" s="16" t="e">
        <f>'4-πολλυπρ'!#REF!</f>
        <v>#REF!</v>
      </c>
      <c r="D106" s="26"/>
      <c r="E106" s="26"/>
      <c r="F106" s="13"/>
      <c r="G106" s="30"/>
      <c r="H106" s="13"/>
      <c r="I106" s="26"/>
      <c r="J106" s="13"/>
      <c r="K106" s="148" t="s">
        <v>335</v>
      </c>
      <c r="L106" s="26"/>
      <c r="M106" s="26"/>
      <c r="N106" s="26"/>
      <c r="O106" s="26"/>
      <c r="P106" s="26"/>
      <c r="Q106" s="26"/>
      <c r="R106" s="26"/>
      <c r="S106" s="26"/>
      <c r="T106" s="26"/>
      <c r="U106" s="13"/>
      <c r="V106" s="30"/>
      <c r="W106" s="30"/>
      <c r="X106" s="26"/>
      <c r="Y106" s="26"/>
      <c r="Z106" s="13"/>
      <c r="AA106" s="26"/>
      <c r="AB106" s="13"/>
      <c r="AC106" s="26"/>
      <c r="AD106" s="13"/>
      <c r="AE106" s="208" t="s">
        <v>335</v>
      </c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13"/>
      <c r="AU106" s="26"/>
      <c r="AV106" s="13"/>
      <c r="AW106" s="26"/>
      <c r="AX106" s="13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13"/>
      <c r="BJ106" s="26"/>
      <c r="BK106" s="26"/>
      <c r="BL106" s="26"/>
      <c r="BM106" s="26"/>
    </row>
    <row r="107" spans="1:65">
      <c r="A107" s="31" t="e">
        <f>'1-συμβολαια'!#REF!</f>
        <v>#REF!</v>
      </c>
      <c r="B107" s="16" t="e">
        <f>'4-πολλυπρ'!#REF!</f>
        <v>#REF!</v>
      </c>
      <c r="C107" s="16" t="e">
        <f>'4-πολλυπρ'!#REF!</f>
        <v>#REF!</v>
      </c>
      <c r="D107" s="26"/>
      <c r="E107" s="26"/>
      <c r="F107" s="13"/>
      <c r="G107" s="30"/>
      <c r="H107" s="13"/>
      <c r="I107" s="26"/>
      <c r="J107" s="13"/>
      <c r="K107" s="148" t="s">
        <v>335</v>
      </c>
      <c r="L107" s="26"/>
      <c r="M107" s="26"/>
      <c r="N107" s="26"/>
      <c r="O107" s="26"/>
      <c r="P107" s="26"/>
      <c r="Q107" s="26"/>
      <c r="R107" s="26"/>
      <c r="S107" s="26"/>
      <c r="T107" s="26"/>
      <c r="U107" s="13"/>
      <c r="V107" s="30"/>
      <c r="W107" s="30"/>
      <c r="X107" s="26"/>
      <c r="Y107" s="26"/>
      <c r="Z107" s="13"/>
      <c r="AA107" s="26"/>
      <c r="AB107" s="13"/>
      <c r="AC107" s="26"/>
      <c r="AD107" s="13"/>
      <c r="AE107" s="208" t="s">
        <v>335</v>
      </c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13"/>
      <c r="AU107" s="26"/>
      <c r="AV107" s="13"/>
      <c r="AW107" s="26"/>
      <c r="AX107" s="13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13"/>
      <c r="BJ107" s="26"/>
      <c r="BK107" s="26"/>
      <c r="BL107" s="26"/>
      <c r="BM107" s="26"/>
    </row>
    <row r="108" spans="1:65">
      <c r="A108" s="31" t="e">
        <f>'1-συμβολαια'!#REF!</f>
        <v>#REF!</v>
      </c>
      <c r="B108" s="16" t="e">
        <f>'4-πολλυπρ'!#REF!</f>
        <v>#REF!</v>
      </c>
      <c r="C108" s="16" t="e">
        <f>'4-πολλυπρ'!#REF!</f>
        <v>#REF!</v>
      </c>
      <c r="D108" s="26"/>
      <c r="E108" s="26"/>
      <c r="F108" s="13"/>
      <c r="G108" s="30"/>
      <c r="H108" s="13"/>
      <c r="I108" s="26"/>
      <c r="J108" s="13"/>
      <c r="K108" s="148" t="s">
        <v>335</v>
      </c>
      <c r="L108" s="26"/>
      <c r="M108" s="26"/>
      <c r="N108" s="26"/>
      <c r="O108" s="26"/>
      <c r="P108" s="26"/>
      <c r="Q108" s="26"/>
      <c r="R108" s="26"/>
      <c r="S108" s="26"/>
      <c r="T108" s="26"/>
      <c r="U108" s="13"/>
      <c r="V108" s="30"/>
      <c r="W108" s="30"/>
      <c r="X108" s="26"/>
      <c r="Y108" s="26"/>
      <c r="Z108" s="13"/>
      <c r="AA108" s="26"/>
      <c r="AB108" s="13"/>
      <c r="AC108" s="26"/>
      <c r="AD108" s="13"/>
      <c r="AE108" s="208" t="s">
        <v>335</v>
      </c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13"/>
      <c r="AU108" s="26"/>
      <c r="AV108" s="13"/>
      <c r="AW108" s="26"/>
      <c r="AX108" s="13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13"/>
      <c r="BJ108" s="26"/>
      <c r="BK108" s="26"/>
      <c r="BL108" s="26"/>
      <c r="BM108" s="26"/>
    </row>
    <row r="109" spans="1:65">
      <c r="A109" s="31" t="e">
        <f>'1-συμβολαια'!#REF!</f>
        <v>#REF!</v>
      </c>
      <c r="B109" s="16" t="e">
        <f>'4-πολλυπρ'!#REF!</f>
        <v>#REF!</v>
      </c>
      <c r="C109" s="16" t="e">
        <f>'4-πολλυπρ'!#REF!</f>
        <v>#REF!</v>
      </c>
      <c r="D109" s="26"/>
      <c r="E109" s="26"/>
      <c r="F109" s="13"/>
      <c r="G109" s="30"/>
      <c r="H109" s="13"/>
      <c r="I109" s="26"/>
      <c r="J109" s="13"/>
      <c r="K109" s="148" t="s">
        <v>335</v>
      </c>
      <c r="L109" s="26"/>
      <c r="M109" s="26"/>
      <c r="N109" s="26"/>
      <c r="O109" s="26"/>
      <c r="P109" s="26"/>
      <c r="Q109" s="26"/>
      <c r="R109" s="26"/>
      <c r="S109" s="26"/>
      <c r="T109" s="26"/>
      <c r="U109" s="13"/>
      <c r="V109" s="30"/>
      <c r="W109" s="30"/>
      <c r="X109" s="26"/>
      <c r="Y109" s="26"/>
      <c r="Z109" s="13"/>
      <c r="AA109" s="26"/>
      <c r="AB109" s="13"/>
      <c r="AC109" s="26"/>
      <c r="AD109" s="13"/>
      <c r="AE109" s="208" t="s">
        <v>335</v>
      </c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13"/>
      <c r="AU109" s="26"/>
      <c r="AV109" s="13"/>
      <c r="AW109" s="26"/>
      <c r="AX109" s="13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13"/>
      <c r="BJ109" s="26"/>
      <c r="BK109" s="26"/>
      <c r="BL109" s="26"/>
      <c r="BM109" s="26"/>
    </row>
    <row r="110" spans="1:65">
      <c r="A110" s="31" t="e">
        <f>'1-συμβολαια'!#REF!</f>
        <v>#REF!</v>
      </c>
      <c r="B110" s="16" t="e">
        <f>'4-πολλυπρ'!#REF!</f>
        <v>#REF!</v>
      </c>
      <c r="C110" s="16" t="e">
        <f>'4-πολλυπρ'!#REF!</f>
        <v>#REF!</v>
      </c>
      <c r="D110" s="26"/>
      <c r="E110" s="26"/>
      <c r="F110" s="13"/>
      <c r="G110" s="30"/>
      <c r="H110" s="13"/>
      <c r="I110" s="26"/>
      <c r="J110" s="13"/>
      <c r="K110" s="148" t="s">
        <v>335</v>
      </c>
      <c r="L110" s="26"/>
      <c r="M110" s="26"/>
      <c r="N110" s="26"/>
      <c r="O110" s="26"/>
      <c r="P110" s="26"/>
      <c r="Q110" s="26"/>
      <c r="R110" s="26"/>
      <c r="S110" s="26"/>
      <c r="T110" s="26"/>
      <c r="U110" s="13"/>
      <c r="V110" s="30"/>
      <c r="W110" s="30"/>
      <c r="X110" s="26"/>
      <c r="Y110" s="26"/>
      <c r="Z110" s="13"/>
      <c r="AA110" s="26"/>
      <c r="AB110" s="13"/>
      <c r="AC110" s="26"/>
      <c r="AD110" s="13"/>
      <c r="AE110" s="208" t="s">
        <v>335</v>
      </c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13"/>
      <c r="AU110" s="26"/>
      <c r="AV110" s="13"/>
      <c r="AW110" s="26"/>
      <c r="AX110" s="13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13"/>
      <c r="BJ110" s="26"/>
      <c r="BK110" s="26"/>
      <c r="BL110" s="26"/>
      <c r="BM110" s="26"/>
    </row>
    <row r="111" spans="1:65">
      <c r="A111" s="31" t="e">
        <f>'1-συμβολαια'!#REF!</f>
        <v>#REF!</v>
      </c>
      <c r="B111" s="16" t="e">
        <f>'4-πολλυπρ'!#REF!</f>
        <v>#REF!</v>
      </c>
      <c r="C111" s="16" t="e">
        <f>'4-πολλυπρ'!#REF!</f>
        <v>#REF!</v>
      </c>
      <c r="D111" s="26"/>
      <c r="E111" s="26"/>
      <c r="F111" s="13"/>
      <c r="G111" s="30"/>
      <c r="H111" s="13"/>
      <c r="I111" s="26"/>
      <c r="J111" s="13"/>
      <c r="K111" s="148" t="s">
        <v>335</v>
      </c>
      <c r="L111" s="26"/>
      <c r="M111" s="26"/>
      <c r="N111" s="26"/>
      <c r="O111" s="26"/>
      <c r="P111" s="26"/>
      <c r="Q111" s="26"/>
      <c r="R111" s="26"/>
      <c r="S111" s="26"/>
      <c r="T111" s="26"/>
      <c r="U111" s="13"/>
      <c r="V111" s="30"/>
      <c r="W111" s="30"/>
      <c r="X111" s="26"/>
      <c r="Y111" s="26"/>
      <c r="Z111" s="13"/>
      <c r="AA111" s="26"/>
      <c r="AB111" s="13"/>
      <c r="AC111" s="26"/>
      <c r="AD111" s="13"/>
      <c r="AE111" s="208" t="s">
        <v>335</v>
      </c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13"/>
      <c r="AU111" s="26"/>
      <c r="AV111" s="13"/>
      <c r="AW111" s="26"/>
      <c r="AX111" s="13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13"/>
      <c r="BJ111" s="26"/>
      <c r="BK111" s="26"/>
      <c r="BL111" s="26"/>
      <c r="BM111" s="26"/>
    </row>
    <row r="112" spans="1:65">
      <c r="A112" s="31" t="e">
        <f>'1-συμβολαια'!#REF!</f>
        <v>#REF!</v>
      </c>
      <c r="B112" s="16" t="e">
        <f>'4-πολλυπρ'!#REF!</f>
        <v>#REF!</v>
      </c>
      <c r="C112" s="16" t="e">
        <f>'4-πολλυπρ'!#REF!</f>
        <v>#REF!</v>
      </c>
      <c r="D112" s="26"/>
      <c r="E112" s="26"/>
      <c r="F112" s="13"/>
      <c r="G112" s="30"/>
      <c r="H112" s="13"/>
      <c r="I112" s="26"/>
      <c r="J112" s="13"/>
      <c r="K112" s="148" t="s">
        <v>335</v>
      </c>
      <c r="L112" s="26"/>
      <c r="M112" s="26"/>
      <c r="N112" s="26"/>
      <c r="O112" s="26"/>
      <c r="P112" s="26"/>
      <c r="Q112" s="26"/>
      <c r="R112" s="26"/>
      <c r="S112" s="26"/>
      <c r="T112" s="26"/>
      <c r="U112" s="13"/>
      <c r="V112" s="30"/>
      <c r="W112" s="30"/>
      <c r="X112" s="26"/>
      <c r="Y112" s="26"/>
      <c r="Z112" s="13"/>
      <c r="AA112" s="26"/>
      <c r="AB112" s="13"/>
      <c r="AC112" s="26"/>
      <c r="AD112" s="13"/>
      <c r="AE112" s="208" t="s">
        <v>335</v>
      </c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13"/>
      <c r="AU112" s="26"/>
      <c r="AV112" s="13"/>
      <c r="AW112" s="26"/>
      <c r="AX112" s="13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13"/>
      <c r="BJ112" s="26"/>
      <c r="BK112" s="26"/>
      <c r="BL112" s="26"/>
      <c r="BM112" s="26"/>
    </row>
    <row r="113" spans="1:65">
      <c r="A113" s="31" t="e">
        <f>'1-συμβολαια'!#REF!</f>
        <v>#REF!</v>
      </c>
      <c r="B113" s="16" t="e">
        <f>'4-πολλυπρ'!#REF!</f>
        <v>#REF!</v>
      </c>
      <c r="C113" s="16" t="e">
        <f>'4-πολλυπρ'!#REF!</f>
        <v>#REF!</v>
      </c>
      <c r="D113" s="26"/>
      <c r="E113" s="26"/>
      <c r="F113" s="13"/>
      <c r="G113" s="30"/>
      <c r="H113" s="13"/>
      <c r="I113" s="26"/>
      <c r="J113" s="13"/>
      <c r="K113" s="148" t="s">
        <v>335</v>
      </c>
      <c r="L113" s="26"/>
      <c r="M113" s="26"/>
      <c r="N113" s="26"/>
      <c r="O113" s="26"/>
      <c r="P113" s="26"/>
      <c r="Q113" s="26"/>
      <c r="R113" s="26"/>
      <c r="S113" s="26"/>
      <c r="T113" s="26"/>
      <c r="U113" s="13"/>
      <c r="V113" s="30"/>
      <c r="W113" s="30"/>
      <c r="X113" s="26"/>
      <c r="Y113" s="26"/>
      <c r="Z113" s="13"/>
      <c r="AA113" s="26"/>
      <c r="AB113" s="13"/>
      <c r="AC113" s="26"/>
      <c r="AD113" s="13"/>
      <c r="AE113" s="208" t="s">
        <v>335</v>
      </c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13"/>
      <c r="AU113" s="26"/>
      <c r="AV113" s="13"/>
      <c r="AW113" s="26"/>
      <c r="AX113" s="13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13"/>
      <c r="BJ113" s="26"/>
      <c r="BK113" s="26"/>
      <c r="BL113" s="26"/>
      <c r="BM113" s="26"/>
    </row>
    <row r="114" spans="1:65">
      <c r="A114" s="31" t="e">
        <f>'1-συμβολαια'!#REF!</f>
        <v>#REF!</v>
      </c>
      <c r="B114" s="16" t="e">
        <f>'4-πολλυπρ'!#REF!</f>
        <v>#REF!</v>
      </c>
      <c r="C114" s="16" t="e">
        <f>'4-πολλυπρ'!#REF!</f>
        <v>#REF!</v>
      </c>
      <c r="D114" s="26"/>
      <c r="E114" s="26"/>
      <c r="F114" s="13"/>
      <c r="G114" s="30"/>
      <c r="H114" s="13"/>
      <c r="I114" s="26"/>
      <c r="J114" s="13"/>
      <c r="K114" s="148" t="s">
        <v>335</v>
      </c>
      <c r="L114" s="26"/>
      <c r="M114" s="26"/>
      <c r="N114" s="26"/>
      <c r="O114" s="26"/>
      <c r="P114" s="26"/>
      <c r="Q114" s="26"/>
      <c r="R114" s="26"/>
      <c r="S114" s="26"/>
      <c r="T114" s="26"/>
      <c r="U114" s="13"/>
      <c r="V114" s="30"/>
      <c r="W114" s="30"/>
      <c r="X114" s="26"/>
      <c r="Y114" s="26"/>
      <c r="Z114" s="13"/>
      <c r="AA114" s="26"/>
      <c r="AB114" s="13"/>
      <c r="AC114" s="26"/>
      <c r="AD114" s="13"/>
      <c r="AE114" s="208" t="s">
        <v>335</v>
      </c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13"/>
      <c r="AU114" s="26"/>
      <c r="AV114" s="13"/>
      <c r="AW114" s="26"/>
      <c r="AX114" s="13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13"/>
      <c r="BJ114" s="26"/>
      <c r="BK114" s="26"/>
      <c r="BL114" s="26"/>
      <c r="BM114" s="26"/>
    </row>
    <row r="115" spans="1:65">
      <c r="A115" s="31" t="e">
        <f>'1-συμβολαια'!#REF!</f>
        <v>#REF!</v>
      </c>
      <c r="B115" s="16" t="e">
        <f>'4-πολλυπρ'!#REF!</f>
        <v>#REF!</v>
      </c>
      <c r="C115" s="16" t="e">
        <f>'4-πολλυπρ'!#REF!</f>
        <v>#REF!</v>
      </c>
      <c r="D115" s="26"/>
      <c r="E115" s="26"/>
      <c r="F115" s="13"/>
      <c r="G115" s="30"/>
      <c r="H115" s="13"/>
      <c r="I115" s="26"/>
      <c r="J115" s="13"/>
      <c r="K115" s="148" t="s">
        <v>335</v>
      </c>
      <c r="L115" s="26"/>
      <c r="M115" s="26"/>
      <c r="N115" s="26"/>
      <c r="O115" s="26"/>
      <c r="P115" s="26"/>
      <c r="Q115" s="26"/>
      <c r="R115" s="26"/>
      <c r="S115" s="26"/>
      <c r="T115" s="26"/>
      <c r="U115" s="13"/>
      <c r="V115" s="30"/>
      <c r="W115" s="30"/>
      <c r="X115" s="26"/>
      <c r="Y115" s="26"/>
      <c r="Z115" s="13"/>
      <c r="AA115" s="26"/>
      <c r="AB115" s="13"/>
      <c r="AC115" s="26"/>
      <c r="AD115" s="13"/>
      <c r="AE115" s="208" t="s">
        <v>335</v>
      </c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13"/>
      <c r="AU115" s="26"/>
      <c r="AV115" s="13"/>
      <c r="AW115" s="26"/>
      <c r="AX115" s="13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13"/>
      <c r="BJ115" s="26"/>
      <c r="BK115" s="26"/>
      <c r="BL115" s="26"/>
      <c r="BM115" s="26"/>
    </row>
    <row r="116" spans="1:65">
      <c r="A116" s="31" t="e">
        <f>'1-συμβολαια'!#REF!</f>
        <v>#REF!</v>
      </c>
      <c r="B116" s="16" t="e">
        <f>'4-πολλυπρ'!#REF!</f>
        <v>#REF!</v>
      </c>
      <c r="C116" s="16" t="e">
        <f>'4-πολλυπρ'!#REF!</f>
        <v>#REF!</v>
      </c>
      <c r="D116" s="26"/>
      <c r="E116" s="26"/>
      <c r="F116" s="13"/>
      <c r="G116" s="30"/>
      <c r="H116" s="13"/>
      <c r="I116" s="26"/>
      <c r="J116" s="13"/>
      <c r="K116" s="148" t="s">
        <v>335</v>
      </c>
      <c r="L116" s="26"/>
      <c r="M116" s="26"/>
      <c r="N116" s="26"/>
      <c r="O116" s="26"/>
      <c r="P116" s="26"/>
      <c r="Q116" s="26"/>
      <c r="R116" s="26"/>
      <c r="S116" s="26"/>
      <c r="T116" s="26"/>
      <c r="U116" s="13"/>
      <c r="V116" s="30"/>
      <c r="W116" s="30"/>
      <c r="X116" s="26"/>
      <c r="Y116" s="26"/>
      <c r="Z116" s="13"/>
      <c r="AA116" s="26"/>
      <c r="AB116" s="13"/>
      <c r="AC116" s="26"/>
      <c r="AD116" s="13"/>
      <c r="AE116" s="208" t="s">
        <v>335</v>
      </c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13"/>
      <c r="AU116" s="26"/>
      <c r="AV116" s="13"/>
      <c r="AW116" s="26"/>
      <c r="AX116" s="13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13"/>
      <c r="BJ116" s="26"/>
      <c r="BK116" s="26"/>
      <c r="BL116" s="26"/>
      <c r="BM116" s="26"/>
    </row>
    <row r="117" spans="1:65">
      <c r="A117" s="31" t="e">
        <f>'1-συμβολαια'!#REF!</f>
        <v>#REF!</v>
      </c>
      <c r="B117" s="16" t="e">
        <f>'4-πολλυπρ'!#REF!</f>
        <v>#REF!</v>
      </c>
      <c r="C117" s="16" t="e">
        <f>'4-πολλυπρ'!#REF!</f>
        <v>#REF!</v>
      </c>
      <c r="D117" s="26"/>
      <c r="E117" s="26"/>
      <c r="F117" s="13"/>
      <c r="G117" s="30"/>
      <c r="H117" s="13"/>
      <c r="I117" s="26"/>
      <c r="J117" s="13"/>
      <c r="K117" s="148" t="s">
        <v>335</v>
      </c>
      <c r="L117" s="26"/>
      <c r="M117" s="26"/>
      <c r="N117" s="26"/>
      <c r="O117" s="26"/>
      <c r="P117" s="26"/>
      <c r="Q117" s="26"/>
      <c r="R117" s="26"/>
      <c r="S117" s="26"/>
      <c r="T117" s="26"/>
      <c r="U117" s="13"/>
      <c r="V117" s="30"/>
      <c r="W117" s="30"/>
      <c r="X117" s="26"/>
      <c r="Y117" s="26"/>
      <c r="Z117" s="13"/>
      <c r="AA117" s="26"/>
      <c r="AB117" s="13"/>
      <c r="AC117" s="26"/>
      <c r="AD117" s="13"/>
      <c r="AE117" s="208" t="s">
        <v>335</v>
      </c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13"/>
      <c r="AU117" s="26"/>
      <c r="AV117" s="13"/>
      <c r="AW117" s="26"/>
      <c r="AX117" s="13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13"/>
      <c r="BJ117" s="26"/>
      <c r="BK117" s="26"/>
      <c r="BL117" s="26"/>
      <c r="BM117" s="26"/>
    </row>
    <row r="118" spans="1:65">
      <c r="A118" s="31" t="e">
        <f>'1-συμβολαια'!#REF!</f>
        <v>#REF!</v>
      </c>
      <c r="B118" s="16" t="e">
        <f>'4-πολλυπρ'!#REF!</f>
        <v>#REF!</v>
      </c>
      <c r="C118" s="16" t="e">
        <f>'4-πολλυπρ'!#REF!</f>
        <v>#REF!</v>
      </c>
      <c r="D118" s="26"/>
      <c r="E118" s="26"/>
      <c r="F118" s="13"/>
      <c r="G118" s="30"/>
      <c r="H118" s="13"/>
      <c r="I118" s="26"/>
      <c r="J118" s="13"/>
      <c r="K118" s="148" t="s">
        <v>335</v>
      </c>
      <c r="L118" s="26"/>
      <c r="M118" s="26"/>
      <c r="N118" s="26"/>
      <c r="O118" s="26"/>
      <c r="P118" s="26"/>
      <c r="Q118" s="26"/>
      <c r="R118" s="26"/>
      <c r="S118" s="26"/>
      <c r="T118" s="26"/>
      <c r="U118" s="13"/>
      <c r="V118" s="30"/>
      <c r="W118" s="30"/>
      <c r="X118" s="26"/>
      <c r="Y118" s="26"/>
      <c r="Z118" s="13"/>
      <c r="AA118" s="26"/>
      <c r="AB118" s="13"/>
      <c r="AC118" s="26"/>
      <c r="AD118" s="13"/>
      <c r="AE118" s="208" t="s">
        <v>335</v>
      </c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13"/>
      <c r="AU118" s="26"/>
      <c r="AV118" s="13"/>
      <c r="AW118" s="26"/>
      <c r="AX118" s="13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13"/>
      <c r="BJ118" s="26"/>
      <c r="BK118" s="26"/>
      <c r="BL118" s="26"/>
      <c r="BM118" s="26"/>
    </row>
    <row r="119" spans="1:65">
      <c r="A119" s="31" t="e">
        <f>'1-συμβολαια'!#REF!</f>
        <v>#REF!</v>
      </c>
      <c r="B119" s="16" t="e">
        <f>'4-πολλυπρ'!#REF!</f>
        <v>#REF!</v>
      </c>
      <c r="C119" s="16" t="e">
        <f>'4-πολλυπρ'!#REF!</f>
        <v>#REF!</v>
      </c>
      <c r="D119" s="26"/>
      <c r="E119" s="26"/>
      <c r="F119" s="13"/>
      <c r="G119" s="30"/>
      <c r="H119" s="13"/>
      <c r="I119" s="26"/>
      <c r="J119" s="13"/>
      <c r="K119" s="148" t="s">
        <v>335</v>
      </c>
      <c r="L119" s="26"/>
      <c r="M119" s="26"/>
      <c r="N119" s="26"/>
      <c r="O119" s="26"/>
      <c r="P119" s="26"/>
      <c r="Q119" s="26"/>
      <c r="R119" s="26"/>
      <c r="S119" s="26"/>
      <c r="T119" s="26"/>
      <c r="U119" s="13"/>
      <c r="V119" s="30"/>
      <c r="W119" s="30"/>
      <c r="X119" s="26"/>
      <c r="Y119" s="26"/>
      <c r="Z119" s="13"/>
      <c r="AA119" s="26"/>
      <c r="AB119" s="13"/>
      <c r="AC119" s="26"/>
      <c r="AD119" s="13"/>
      <c r="AE119" s="208" t="s">
        <v>335</v>
      </c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13"/>
      <c r="AU119" s="26"/>
      <c r="AV119" s="13"/>
      <c r="AW119" s="26"/>
      <c r="AX119" s="13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13"/>
      <c r="BJ119" s="26"/>
      <c r="BK119" s="26"/>
      <c r="BL119" s="26"/>
      <c r="BM119" s="26"/>
    </row>
    <row r="120" spans="1:65">
      <c r="A120" s="31" t="e">
        <f>'1-συμβολαια'!#REF!</f>
        <v>#REF!</v>
      </c>
      <c r="B120" s="16" t="e">
        <f>'4-πολλυπρ'!#REF!</f>
        <v>#REF!</v>
      </c>
      <c r="C120" s="16" t="e">
        <f>'4-πολλυπρ'!#REF!</f>
        <v>#REF!</v>
      </c>
      <c r="D120" s="26"/>
      <c r="E120" s="26"/>
      <c r="F120" s="13"/>
      <c r="G120" s="30"/>
      <c r="H120" s="13"/>
      <c r="I120" s="26"/>
      <c r="J120" s="13"/>
      <c r="K120" s="148" t="s">
        <v>335</v>
      </c>
      <c r="L120" s="26"/>
      <c r="M120" s="26"/>
      <c r="N120" s="26"/>
      <c r="O120" s="26"/>
      <c r="P120" s="26"/>
      <c r="Q120" s="26"/>
      <c r="R120" s="26"/>
      <c r="S120" s="26"/>
      <c r="T120" s="26"/>
      <c r="U120" s="13"/>
      <c r="V120" s="30"/>
      <c r="W120" s="30"/>
      <c r="X120" s="26"/>
      <c r="Y120" s="26"/>
      <c r="Z120" s="13"/>
      <c r="AA120" s="26"/>
      <c r="AB120" s="13"/>
      <c r="AC120" s="26"/>
      <c r="AD120" s="13"/>
      <c r="AE120" s="208" t="s">
        <v>335</v>
      </c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13"/>
      <c r="AU120" s="26"/>
      <c r="AV120" s="13"/>
      <c r="AW120" s="26"/>
      <c r="AX120" s="13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13"/>
      <c r="BJ120" s="26"/>
      <c r="BK120" s="26"/>
      <c r="BL120" s="26"/>
      <c r="BM120" s="26"/>
    </row>
    <row r="121" spans="1:65">
      <c r="A121" s="31" t="e">
        <f>'1-συμβολαια'!#REF!</f>
        <v>#REF!</v>
      </c>
      <c r="B121" s="16" t="e">
        <f>'4-πολλυπρ'!#REF!</f>
        <v>#REF!</v>
      </c>
      <c r="C121" s="16" t="e">
        <f>'4-πολλυπρ'!#REF!</f>
        <v>#REF!</v>
      </c>
      <c r="D121" s="26"/>
      <c r="E121" s="26"/>
      <c r="F121" s="13"/>
      <c r="G121" s="30"/>
      <c r="H121" s="13"/>
      <c r="I121" s="26"/>
      <c r="J121" s="13"/>
      <c r="K121" s="148" t="s">
        <v>335</v>
      </c>
      <c r="L121" s="26"/>
      <c r="M121" s="26"/>
      <c r="N121" s="26"/>
      <c r="O121" s="26"/>
      <c r="P121" s="26"/>
      <c r="Q121" s="26"/>
      <c r="R121" s="26"/>
      <c r="S121" s="26"/>
      <c r="T121" s="26"/>
      <c r="U121" s="13"/>
      <c r="V121" s="30"/>
      <c r="W121" s="30"/>
      <c r="X121" s="26"/>
      <c r="Y121" s="26"/>
      <c r="Z121" s="13"/>
      <c r="AA121" s="26"/>
      <c r="AB121" s="13"/>
      <c r="AC121" s="26"/>
      <c r="AD121" s="13"/>
      <c r="AE121" s="208" t="s">
        <v>335</v>
      </c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13"/>
      <c r="AU121" s="26"/>
      <c r="AV121" s="13"/>
      <c r="AW121" s="26"/>
      <c r="AX121" s="13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13"/>
      <c r="BJ121" s="26"/>
      <c r="BK121" s="26"/>
      <c r="BL121" s="26"/>
      <c r="BM121" s="26"/>
    </row>
    <row r="122" spans="1:65">
      <c r="A122" s="31" t="e">
        <f>'1-συμβολαια'!#REF!</f>
        <v>#REF!</v>
      </c>
      <c r="B122" s="16" t="e">
        <f>'4-πολλυπρ'!#REF!</f>
        <v>#REF!</v>
      </c>
      <c r="C122" s="16" t="e">
        <f>'4-πολλυπρ'!#REF!</f>
        <v>#REF!</v>
      </c>
      <c r="D122" s="26"/>
      <c r="E122" s="26"/>
      <c r="F122" s="13"/>
      <c r="G122" s="30"/>
      <c r="H122" s="13"/>
      <c r="I122" s="26"/>
      <c r="J122" s="13"/>
      <c r="K122" s="148" t="s">
        <v>335</v>
      </c>
      <c r="L122" s="26"/>
      <c r="M122" s="26"/>
      <c r="N122" s="26"/>
      <c r="O122" s="26"/>
      <c r="P122" s="26"/>
      <c r="Q122" s="26"/>
      <c r="R122" s="26"/>
      <c r="S122" s="26"/>
      <c r="T122" s="26"/>
      <c r="U122" s="13"/>
      <c r="V122" s="30"/>
      <c r="W122" s="30"/>
      <c r="X122" s="26"/>
      <c r="Y122" s="26"/>
      <c r="Z122" s="13"/>
      <c r="AA122" s="26"/>
      <c r="AB122" s="13"/>
      <c r="AC122" s="26"/>
      <c r="AD122" s="13"/>
      <c r="AE122" s="208" t="s">
        <v>335</v>
      </c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13"/>
      <c r="AU122" s="26"/>
      <c r="AV122" s="13"/>
      <c r="AW122" s="26"/>
      <c r="AX122" s="13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13"/>
      <c r="BJ122" s="26"/>
      <c r="BK122" s="26"/>
      <c r="BL122" s="26"/>
      <c r="BM122" s="26"/>
    </row>
    <row r="123" spans="1:65">
      <c r="A123" s="31" t="e">
        <f>'1-συμβολαια'!#REF!</f>
        <v>#REF!</v>
      </c>
      <c r="B123" s="16" t="e">
        <f>'4-πολλυπρ'!#REF!</f>
        <v>#REF!</v>
      </c>
      <c r="C123" s="16" t="e">
        <f>'4-πολλυπρ'!#REF!</f>
        <v>#REF!</v>
      </c>
      <c r="D123" s="26"/>
      <c r="E123" s="26"/>
      <c r="F123" s="13"/>
      <c r="G123" s="30"/>
      <c r="H123" s="13"/>
      <c r="I123" s="26"/>
      <c r="J123" s="13"/>
      <c r="K123" s="148" t="s">
        <v>335</v>
      </c>
      <c r="L123" s="26"/>
      <c r="M123" s="26"/>
      <c r="N123" s="26"/>
      <c r="O123" s="26"/>
      <c r="P123" s="26"/>
      <c r="Q123" s="26"/>
      <c r="R123" s="26"/>
      <c r="S123" s="26"/>
      <c r="T123" s="26"/>
      <c r="U123" s="13"/>
      <c r="V123" s="30"/>
      <c r="W123" s="30"/>
      <c r="X123" s="26"/>
      <c r="Y123" s="26"/>
      <c r="Z123" s="13"/>
      <c r="AA123" s="26"/>
      <c r="AB123" s="13"/>
      <c r="AC123" s="26"/>
      <c r="AD123" s="13"/>
      <c r="AE123" s="208" t="s">
        <v>335</v>
      </c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13"/>
      <c r="AU123" s="26"/>
      <c r="AV123" s="13"/>
      <c r="AW123" s="26"/>
      <c r="AX123" s="13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13"/>
      <c r="BJ123" s="26"/>
      <c r="BK123" s="26"/>
      <c r="BL123" s="26"/>
      <c r="BM123" s="26"/>
    </row>
    <row r="124" spans="1:65">
      <c r="A124" s="31" t="e">
        <f>'1-συμβολαια'!#REF!</f>
        <v>#REF!</v>
      </c>
      <c r="B124" s="16" t="e">
        <f>'4-πολλυπρ'!#REF!</f>
        <v>#REF!</v>
      </c>
      <c r="C124" s="16" t="e">
        <f>'4-πολλυπρ'!#REF!</f>
        <v>#REF!</v>
      </c>
      <c r="D124" s="26"/>
      <c r="E124" s="26"/>
      <c r="F124" s="13"/>
      <c r="G124" s="30"/>
      <c r="H124" s="13"/>
      <c r="I124" s="26"/>
      <c r="J124" s="13"/>
      <c r="K124" s="148" t="s">
        <v>335</v>
      </c>
      <c r="L124" s="26"/>
      <c r="M124" s="26"/>
      <c r="N124" s="26"/>
      <c r="O124" s="26"/>
      <c r="P124" s="26"/>
      <c r="Q124" s="26"/>
      <c r="R124" s="26"/>
      <c r="S124" s="26"/>
      <c r="T124" s="26"/>
      <c r="U124" s="13"/>
      <c r="V124" s="30"/>
      <c r="W124" s="30"/>
      <c r="X124" s="26"/>
      <c r="Y124" s="26"/>
      <c r="Z124" s="13"/>
      <c r="AA124" s="26"/>
      <c r="AB124" s="13"/>
      <c r="AC124" s="26"/>
      <c r="AD124" s="13"/>
      <c r="AE124" s="208" t="s">
        <v>335</v>
      </c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13"/>
      <c r="AU124" s="26"/>
      <c r="AV124" s="13"/>
      <c r="AW124" s="26"/>
      <c r="AX124" s="13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13"/>
      <c r="BJ124" s="26"/>
      <c r="BK124" s="26"/>
      <c r="BL124" s="26"/>
      <c r="BM124" s="26"/>
    </row>
    <row r="125" spans="1:65">
      <c r="A125" s="31" t="e">
        <f>'1-συμβολαια'!#REF!</f>
        <v>#REF!</v>
      </c>
      <c r="B125" s="16" t="e">
        <f>'4-πολλυπρ'!#REF!</f>
        <v>#REF!</v>
      </c>
      <c r="C125" s="16" t="e">
        <f>'4-πολλυπρ'!#REF!</f>
        <v>#REF!</v>
      </c>
      <c r="D125" s="26"/>
      <c r="E125" s="26"/>
      <c r="F125" s="13"/>
      <c r="G125" s="30"/>
      <c r="H125" s="13"/>
      <c r="I125" s="26"/>
      <c r="J125" s="13"/>
      <c r="K125" s="148" t="s">
        <v>335</v>
      </c>
      <c r="L125" s="26"/>
      <c r="M125" s="26"/>
      <c r="N125" s="26"/>
      <c r="O125" s="26"/>
      <c r="P125" s="26"/>
      <c r="Q125" s="26"/>
      <c r="R125" s="26"/>
      <c r="S125" s="26"/>
      <c r="T125" s="26"/>
      <c r="U125" s="13"/>
      <c r="V125" s="30"/>
      <c r="W125" s="30"/>
      <c r="X125" s="26"/>
      <c r="Y125" s="26"/>
      <c r="Z125" s="13"/>
      <c r="AA125" s="26"/>
      <c r="AB125" s="13"/>
      <c r="AC125" s="26"/>
      <c r="AD125" s="13"/>
      <c r="AE125" s="208" t="s">
        <v>335</v>
      </c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13"/>
      <c r="AU125" s="26"/>
      <c r="AV125" s="13"/>
      <c r="AW125" s="26"/>
      <c r="AX125" s="13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13"/>
      <c r="BJ125" s="26"/>
      <c r="BK125" s="26"/>
      <c r="BL125" s="26"/>
      <c r="BM125" s="26"/>
    </row>
    <row r="126" spans="1:65">
      <c r="A126" s="31" t="e">
        <f>'1-συμβολαια'!#REF!</f>
        <v>#REF!</v>
      </c>
      <c r="B126" s="16" t="e">
        <f>'4-πολλυπρ'!#REF!</f>
        <v>#REF!</v>
      </c>
      <c r="C126" s="16" t="e">
        <f>'4-πολλυπρ'!#REF!</f>
        <v>#REF!</v>
      </c>
      <c r="D126" s="26"/>
      <c r="E126" s="26"/>
      <c r="F126" s="13"/>
      <c r="G126" s="30"/>
      <c r="H126" s="13"/>
      <c r="I126" s="26"/>
      <c r="J126" s="13"/>
      <c r="K126" s="148" t="s">
        <v>335</v>
      </c>
      <c r="L126" s="26"/>
      <c r="M126" s="26"/>
      <c r="N126" s="26"/>
      <c r="O126" s="26"/>
      <c r="P126" s="26"/>
      <c r="Q126" s="26"/>
      <c r="R126" s="26"/>
      <c r="S126" s="26"/>
      <c r="T126" s="26"/>
      <c r="U126" s="13"/>
      <c r="V126" s="30"/>
      <c r="W126" s="30"/>
      <c r="X126" s="26"/>
      <c r="Y126" s="26"/>
      <c r="Z126" s="13"/>
      <c r="AA126" s="26"/>
      <c r="AB126" s="13"/>
      <c r="AC126" s="26"/>
      <c r="AD126" s="13"/>
      <c r="AE126" s="208" t="s">
        <v>335</v>
      </c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13"/>
      <c r="AU126" s="26"/>
      <c r="AV126" s="13"/>
      <c r="AW126" s="26"/>
      <c r="AX126" s="13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13"/>
      <c r="BJ126" s="26"/>
      <c r="BK126" s="26"/>
      <c r="BL126" s="26"/>
      <c r="BM126" s="26"/>
    </row>
    <row r="127" spans="1:65">
      <c r="A127" s="31" t="e">
        <f>'1-συμβολαια'!#REF!</f>
        <v>#REF!</v>
      </c>
      <c r="B127" s="16" t="e">
        <f>'4-πολλυπρ'!#REF!</f>
        <v>#REF!</v>
      </c>
      <c r="C127" s="16" t="e">
        <f>'4-πολλυπρ'!#REF!</f>
        <v>#REF!</v>
      </c>
      <c r="D127" s="26"/>
      <c r="E127" s="26"/>
      <c r="F127" s="13"/>
      <c r="G127" s="30"/>
      <c r="H127" s="13"/>
      <c r="I127" s="26"/>
      <c r="J127" s="13"/>
      <c r="K127" s="148" t="s">
        <v>335</v>
      </c>
      <c r="L127" s="26"/>
      <c r="M127" s="26"/>
      <c r="N127" s="26"/>
      <c r="O127" s="26"/>
      <c r="P127" s="26"/>
      <c r="Q127" s="26"/>
      <c r="R127" s="26"/>
      <c r="S127" s="26"/>
      <c r="T127" s="26"/>
      <c r="U127" s="13"/>
      <c r="V127" s="30"/>
      <c r="W127" s="30"/>
      <c r="X127" s="26"/>
      <c r="Y127" s="26"/>
      <c r="Z127" s="13"/>
      <c r="AA127" s="26"/>
      <c r="AB127" s="13"/>
      <c r="AC127" s="26"/>
      <c r="AD127" s="13"/>
      <c r="AE127" s="208" t="s">
        <v>335</v>
      </c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13"/>
      <c r="AU127" s="26"/>
      <c r="AV127" s="13"/>
      <c r="AW127" s="26"/>
      <c r="AX127" s="13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13"/>
      <c r="BJ127" s="26"/>
      <c r="BK127" s="26"/>
      <c r="BL127" s="26"/>
      <c r="BM127" s="26"/>
    </row>
    <row r="128" spans="1:65">
      <c r="A128" s="31" t="e">
        <f>'1-συμβολαια'!#REF!</f>
        <v>#REF!</v>
      </c>
      <c r="B128" s="16" t="e">
        <f>'4-πολλυπρ'!#REF!</f>
        <v>#REF!</v>
      </c>
      <c r="C128" s="16" t="e">
        <f>'4-πολλυπρ'!#REF!</f>
        <v>#REF!</v>
      </c>
      <c r="D128" s="26"/>
      <c r="E128" s="26"/>
      <c r="F128" s="13"/>
      <c r="G128" s="30"/>
      <c r="H128" s="13"/>
      <c r="I128" s="26"/>
      <c r="J128" s="13"/>
      <c r="K128" s="148" t="s">
        <v>335</v>
      </c>
      <c r="L128" s="26"/>
      <c r="M128" s="26"/>
      <c r="N128" s="26"/>
      <c r="O128" s="26"/>
      <c r="P128" s="26"/>
      <c r="Q128" s="26"/>
      <c r="R128" s="26"/>
      <c r="S128" s="26"/>
      <c r="T128" s="26"/>
      <c r="U128" s="13"/>
      <c r="V128" s="30"/>
      <c r="W128" s="30"/>
      <c r="X128" s="26"/>
      <c r="Y128" s="26"/>
      <c r="Z128" s="13"/>
      <c r="AA128" s="26"/>
      <c r="AB128" s="13"/>
      <c r="AC128" s="26"/>
      <c r="AD128" s="13"/>
      <c r="AE128" s="208" t="s">
        <v>335</v>
      </c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13"/>
      <c r="AU128" s="26"/>
      <c r="AV128" s="13"/>
      <c r="AW128" s="26"/>
      <c r="AX128" s="13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13"/>
      <c r="BJ128" s="26"/>
      <c r="BK128" s="26"/>
      <c r="BL128" s="26"/>
      <c r="BM128" s="26"/>
    </row>
    <row r="129" spans="1:65">
      <c r="A129" s="31" t="e">
        <f>'1-συμβολαια'!#REF!</f>
        <v>#REF!</v>
      </c>
      <c r="B129" s="16" t="e">
        <f>'4-πολλυπρ'!#REF!</f>
        <v>#REF!</v>
      </c>
      <c r="C129" s="16" t="e">
        <f>'4-πολλυπρ'!#REF!</f>
        <v>#REF!</v>
      </c>
      <c r="D129" s="26"/>
      <c r="E129" s="26"/>
      <c r="F129" s="13"/>
      <c r="G129" s="30"/>
      <c r="H129" s="13"/>
      <c r="I129" s="26"/>
      <c r="J129" s="13"/>
      <c r="K129" s="148" t="s">
        <v>335</v>
      </c>
      <c r="L129" s="26"/>
      <c r="M129" s="26"/>
      <c r="N129" s="26"/>
      <c r="O129" s="26"/>
      <c r="P129" s="26"/>
      <c r="Q129" s="26"/>
      <c r="R129" s="26"/>
      <c r="S129" s="26"/>
      <c r="T129" s="26"/>
      <c r="U129" s="13"/>
      <c r="V129" s="30"/>
      <c r="W129" s="30"/>
      <c r="X129" s="26"/>
      <c r="Y129" s="26"/>
      <c r="Z129" s="13"/>
      <c r="AA129" s="26"/>
      <c r="AB129" s="13"/>
      <c r="AC129" s="26"/>
      <c r="AD129" s="13"/>
      <c r="AE129" s="208" t="s">
        <v>335</v>
      </c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13"/>
      <c r="AU129" s="26"/>
      <c r="AV129" s="13"/>
      <c r="AW129" s="26"/>
      <c r="AX129" s="13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13"/>
      <c r="BJ129" s="26"/>
      <c r="BK129" s="26"/>
      <c r="BL129" s="26"/>
      <c r="BM129" s="26"/>
    </row>
    <row r="130" spans="1:65">
      <c r="A130" s="31" t="e">
        <f>'1-συμβολαια'!#REF!</f>
        <v>#REF!</v>
      </c>
      <c r="B130" s="16" t="e">
        <f>'4-πολλυπρ'!#REF!</f>
        <v>#REF!</v>
      </c>
      <c r="C130" s="16" t="e">
        <f>'4-πολλυπρ'!#REF!</f>
        <v>#REF!</v>
      </c>
      <c r="D130" s="26"/>
      <c r="E130" s="26"/>
      <c r="F130" s="13"/>
      <c r="G130" s="30"/>
      <c r="H130" s="13"/>
      <c r="I130" s="26"/>
      <c r="J130" s="13"/>
      <c r="K130" s="148" t="s">
        <v>335</v>
      </c>
      <c r="L130" s="26"/>
      <c r="M130" s="26"/>
      <c r="N130" s="26"/>
      <c r="O130" s="26"/>
      <c r="P130" s="26"/>
      <c r="Q130" s="26"/>
      <c r="R130" s="26"/>
      <c r="S130" s="26"/>
      <c r="T130" s="26"/>
      <c r="U130" s="13"/>
      <c r="V130" s="30"/>
      <c r="W130" s="30"/>
      <c r="X130" s="26"/>
      <c r="Y130" s="26"/>
      <c r="Z130" s="13"/>
      <c r="AA130" s="26"/>
      <c r="AB130" s="13"/>
      <c r="AC130" s="26"/>
      <c r="AD130" s="13"/>
      <c r="AE130" s="208" t="s">
        <v>335</v>
      </c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13"/>
      <c r="AU130" s="26"/>
      <c r="AV130" s="13"/>
      <c r="AW130" s="26"/>
      <c r="AX130" s="13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13"/>
      <c r="BJ130" s="26"/>
      <c r="BK130" s="26"/>
      <c r="BL130" s="26"/>
      <c r="BM130" s="26"/>
    </row>
    <row r="131" spans="1:65">
      <c r="A131" s="31" t="e">
        <f>'1-συμβολαια'!#REF!</f>
        <v>#REF!</v>
      </c>
      <c r="B131" s="16" t="e">
        <f>'4-πολλυπρ'!#REF!</f>
        <v>#REF!</v>
      </c>
      <c r="C131" s="16" t="e">
        <f>'4-πολλυπρ'!#REF!</f>
        <v>#REF!</v>
      </c>
      <c r="D131" s="26"/>
      <c r="E131" s="26"/>
      <c r="F131" s="13"/>
      <c r="G131" s="30"/>
      <c r="H131" s="13"/>
      <c r="I131" s="26"/>
      <c r="J131" s="13"/>
      <c r="K131" s="148" t="s">
        <v>335</v>
      </c>
      <c r="L131" s="26"/>
      <c r="M131" s="26"/>
      <c r="N131" s="26"/>
      <c r="O131" s="26"/>
      <c r="P131" s="26"/>
      <c r="Q131" s="26"/>
      <c r="R131" s="26"/>
      <c r="S131" s="26"/>
      <c r="T131" s="26"/>
      <c r="U131" s="13"/>
      <c r="V131" s="30"/>
      <c r="W131" s="30"/>
      <c r="X131" s="26"/>
      <c r="Y131" s="26"/>
      <c r="Z131" s="13"/>
      <c r="AA131" s="26"/>
      <c r="AB131" s="13"/>
      <c r="AC131" s="26"/>
      <c r="AD131" s="13"/>
      <c r="AE131" s="208" t="s">
        <v>335</v>
      </c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13"/>
      <c r="AU131" s="26"/>
      <c r="AV131" s="13"/>
      <c r="AW131" s="26"/>
      <c r="AX131" s="13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13"/>
      <c r="BJ131" s="26"/>
      <c r="BK131" s="26"/>
      <c r="BL131" s="26"/>
      <c r="BM131" s="26"/>
    </row>
    <row r="132" spans="1:65">
      <c r="A132" s="31" t="e">
        <f>'1-συμβολαια'!#REF!</f>
        <v>#REF!</v>
      </c>
      <c r="B132" s="16" t="e">
        <f>'4-πολλυπρ'!#REF!</f>
        <v>#REF!</v>
      </c>
      <c r="C132" s="16" t="e">
        <f>'4-πολλυπρ'!#REF!</f>
        <v>#REF!</v>
      </c>
      <c r="D132" s="26"/>
      <c r="E132" s="26"/>
      <c r="F132" s="13"/>
      <c r="G132" s="30"/>
      <c r="H132" s="13"/>
      <c r="I132" s="26"/>
      <c r="J132" s="13"/>
      <c r="K132" s="148" t="s">
        <v>335</v>
      </c>
      <c r="L132" s="26"/>
      <c r="M132" s="26"/>
      <c r="N132" s="26"/>
      <c r="O132" s="26"/>
      <c r="P132" s="26"/>
      <c r="Q132" s="26"/>
      <c r="R132" s="26"/>
      <c r="S132" s="26"/>
      <c r="T132" s="26"/>
      <c r="U132" s="13"/>
      <c r="V132" s="30"/>
      <c r="W132" s="30"/>
      <c r="X132" s="26"/>
      <c r="Y132" s="26"/>
      <c r="Z132" s="13"/>
      <c r="AA132" s="26"/>
      <c r="AB132" s="13"/>
      <c r="AC132" s="26"/>
      <c r="AD132" s="13"/>
      <c r="AE132" s="208" t="s">
        <v>335</v>
      </c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13"/>
      <c r="AU132" s="26"/>
      <c r="AV132" s="13"/>
      <c r="AW132" s="26"/>
      <c r="AX132" s="13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13"/>
      <c r="BJ132" s="26"/>
      <c r="BK132" s="26"/>
      <c r="BL132" s="26"/>
      <c r="BM132" s="26"/>
    </row>
    <row r="133" spans="1:65">
      <c r="A133" s="31" t="e">
        <f>'1-συμβολαια'!#REF!</f>
        <v>#REF!</v>
      </c>
      <c r="B133" s="16" t="e">
        <f>'4-πολλυπρ'!#REF!</f>
        <v>#REF!</v>
      </c>
      <c r="C133" s="16" t="e">
        <f>'4-πολλυπρ'!#REF!</f>
        <v>#REF!</v>
      </c>
      <c r="D133" s="26"/>
      <c r="E133" s="26"/>
      <c r="F133" s="13"/>
      <c r="G133" s="30"/>
      <c r="H133" s="13"/>
      <c r="I133" s="26"/>
      <c r="J133" s="13"/>
      <c r="K133" s="148" t="s">
        <v>335</v>
      </c>
      <c r="L133" s="26"/>
      <c r="M133" s="26"/>
      <c r="N133" s="26"/>
      <c r="O133" s="26"/>
      <c r="P133" s="26"/>
      <c r="Q133" s="26"/>
      <c r="R133" s="26"/>
      <c r="S133" s="26"/>
      <c r="T133" s="26"/>
      <c r="U133" s="13"/>
      <c r="V133" s="30"/>
      <c r="W133" s="30"/>
      <c r="X133" s="26"/>
      <c r="Y133" s="26"/>
      <c r="Z133" s="13"/>
      <c r="AA133" s="30"/>
      <c r="AB133" s="13"/>
      <c r="AC133" s="26"/>
      <c r="AD133" s="13"/>
      <c r="AE133" s="208" t="s">
        <v>335</v>
      </c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13"/>
      <c r="AU133" s="26"/>
      <c r="AV133" s="13"/>
      <c r="AW133" s="26"/>
      <c r="AX133" s="13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13"/>
      <c r="BJ133" s="26"/>
      <c r="BK133" s="26"/>
      <c r="BL133" s="26"/>
      <c r="BM133" s="26"/>
    </row>
    <row r="134" spans="1:65">
      <c r="A134" s="31" t="e">
        <f>'1-συμβολαια'!#REF!</f>
        <v>#REF!</v>
      </c>
      <c r="B134" s="16" t="e">
        <f>'4-πολλυπρ'!#REF!</f>
        <v>#REF!</v>
      </c>
      <c r="C134" s="16" t="e">
        <f>'4-πολλυπρ'!#REF!</f>
        <v>#REF!</v>
      </c>
      <c r="D134" s="26"/>
      <c r="E134" s="26"/>
      <c r="F134" s="13"/>
      <c r="G134" s="30"/>
      <c r="H134" s="13"/>
      <c r="I134" s="26"/>
      <c r="J134" s="13"/>
      <c r="K134" s="148" t="s">
        <v>335</v>
      </c>
      <c r="L134" s="26"/>
      <c r="M134" s="26"/>
      <c r="N134" s="26"/>
      <c r="O134" s="26"/>
      <c r="P134" s="26"/>
      <c r="Q134" s="26"/>
      <c r="R134" s="26"/>
      <c r="S134" s="26"/>
      <c r="T134" s="26"/>
      <c r="U134" s="13"/>
      <c r="V134" s="30"/>
      <c r="W134" s="30"/>
      <c r="X134" s="26"/>
      <c r="Y134" s="26"/>
      <c r="Z134" s="13"/>
      <c r="AA134" s="26"/>
      <c r="AB134" s="13"/>
      <c r="AC134" s="26"/>
      <c r="AD134" s="13"/>
      <c r="AE134" s="208" t="s">
        <v>335</v>
      </c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13"/>
      <c r="AU134" s="26"/>
      <c r="AV134" s="13"/>
      <c r="AW134" s="26"/>
      <c r="AX134" s="13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13"/>
      <c r="BJ134" s="26"/>
      <c r="BK134" s="26"/>
      <c r="BL134" s="26"/>
      <c r="BM134" s="26"/>
    </row>
    <row r="135" spans="1:65">
      <c r="A135" s="31" t="e">
        <f>'1-συμβολαια'!#REF!</f>
        <v>#REF!</v>
      </c>
      <c r="B135" s="16" t="e">
        <f>'4-πολλυπρ'!#REF!</f>
        <v>#REF!</v>
      </c>
      <c r="C135" s="16" t="e">
        <f>'4-πολλυπρ'!#REF!</f>
        <v>#REF!</v>
      </c>
      <c r="D135" s="26"/>
      <c r="E135" s="26"/>
      <c r="F135" s="13"/>
      <c r="G135" s="30"/>
      <c r="H135" s="13"/>
      <c r="I135" s="26"/>
      <c r="J135" s="13"/>
      <c r="K135" s="148" t="s">
        <v>335</v>
      </c>
      <c r="L135" s="26"/>
      <c r="M135" s="26"/>
      <c r="N135" s="26"/>
      <c r="O135" s="26"/>
      <c r="P135" s="26"/>
      <c r="Q135" s="26"/>
      <c r="R135" s="26"/>
      <c r="S135" s="26"/>
      <c r="T135" s="26"/>
      <c r="U135" s="13"/>
      <c r="V135" s="30"/>
      <c r="W135" s="30"/>
      <c r="X135" s="26"/>
      <c r="Y135" s="26"/>
      <c r="Z135" s="13"/>
      <c r="AA135" s="26"/>
      <c r="AB135" s="13"/>
      <c r="AC135" s="26"/>
      <c r="AD135" s="13"/>
      <c r="AE135" s="208" t="s">
        <v>335</v>
      </c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13"/>
      <c r="AU135" s="26"/>
      <c r="AV135" s="13"/>
      <c r="AW135" s="26"/>
      <c r="AX135" s="13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13"/>
      <c r="BJ135" s="26"/>
      <c r="BK135" s="26"/>
      <c r="BL135" s="26"/>
      <c r="BM135" s="26"/>
    </row>
    <row r="136" spans="1:65">
      <c r="A136" s="31" t="e">
        <f>'1-συμβολαια'!#REF!</f>
        <v>#REF!</v>
      </c>
      <c r="B136" s="16" t="e">
        <f>'4-πολλυπρ'!#REF!</f>
        <v>#REF!</v>
      </c>
      <c r="C136" s="16" t="e">
        <f>'4-πολλυπρ'!#REF!</f>
        <v>#REF!</v>
      </c>
      <c r="D136" s="26"/>
      <c r="E136" s="26"/>
      <c r="F136" s="13"/>
      <c r="G136" s="30"/>
      <c r="H136" s="13"/>
      <c r="I136" s="26"/>
      <c r="J136" s="13"/>
      <c r="K136" s="148" t="s">
        <v>335</v>
      </c>
      <c r="L136" s="26"/>
      <c r="M136" s="26"/>
      <c r="N136" s="26"/>
      <c r="O136" s="26"/>
      <c r="P136" s="26"/>
      <c r="Q136" s="26"/>
      <c r="R136" s="26"/>
      <c r="S136" s="26"/>
      <c r="T136" s="26"/>
      <c r="U136" s="13"/>
      <c r="V136" s="30"/>
      <c r="W136" s="30"/>
      <c r="X136" s="26"/>
      <c r="Y136" s="26"/>
      <c r="Z136" s="13"/>
      <c r="AA136" s="26"/>
      <c r="AB136" s="13"/>
      <c r="AC136" s="26"/>
      <c r="AD136" s="13"/>
      <c r="AE136" s="208" t="s">
        <v>335</v>
      </c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13"/>
      <c r="AU136" s="26"/>
      <c r="AV136" s="13"/>
      <c r="AW136" s="26"/>
      <c r="AX136" s="13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13"/>
      <c r="BJ136" s="26"/>
      <c r="BK136" s="26"/>
      <c r="BL136" s="26"/>
      <c r="BM136" s="26"/>
    </row>
    <row r="137" spans="1:65">
      <c r="A137" s="31" t="e">
        <f>'1-συμβολαια'!#REF!</f>
        <v>#REF!</v>
      </c>
      <c r="B137" s="16" t="e">
        <f>'4-πολλυπρ'!#REF!</f>
        <v>#REF!</v>
      </c>
      <c r="C137" s="16" t="e">
        <f>'4-πολλυπρ'!#REF!</f>
        <v>#REF!</v>
      </c>
      <c r="D137" s="26"/>
      <c r="E137" s="26"/>
      <c r="F137" s="13"/>
      <c r="G137" s="30"/>
      <c r="H137" s="13"/>
      <c r="I137" s="26"/>
      <c r="J137" s="13"/>
      <c r="K137" s="148" t="s">
        <v>335</v>
      </c>
      <c r="L137" s="26"/>
      <c r="M137" s="26"/>
      <c r="N137" s="26"/>
      <c r="O137" s="26"/>
      <c r="P137" s="26"/>
      <c r="Q137" s="26"/>
      <c r="R137" s="26"/>
      <c r="S137" s="26"/>
      <c r="T137" s="26"/>
      <c r="U137" s="13"/>
      <c r="V137" s="30"/>
      <c r="W137" s="30"/>
      <c r="X137" s="26"/>
      <c r="Y137" s="26"/>
      <c r="Z137" s="13"/>
      <c r="AA137" s="26"/>
      <c r="AB137" s="13"/>
      <c r="AC137" s="26"/>
      <c r="AD137" s="13"/>
      <c r="AE137" s="208" t="s">
        <v>335</v>
      </c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13"/>
      <c r="AU137" s="26"/>
      <c r="AV137" s="13"/>
      <c r="AW137" s="26"/>
      <c r="AX137" s="13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13"/>
      <c r="BJ137" s="26"/>
      <c r="BK137" s="26"/>
      <c r="BL137" s="26"/>
      <c r="BM137" s="26"/>
    </row>
    <row r="138" spans="1:65">
      <c r="A138" s="31" t="e">
        <f>'1-συμβολαια'!#REF!</f>
        <v>#REF!</v>
      </c>
      <c r="B138" s="16" t="e">
        <f>'4-πολλυπρ'!#REF!</f>
        <v>#REF!</v>
      </c>
      <c r="C138" s="16" t="e">
        <f>'4-πολλυπρ'!#REF!</f>
        <v>#REF!</v>
      </c>
      <c r="D138" s="26"/>
      <c r="E138" s="26"/>
      <c r="F138" s="13"/>
      <c r="G138" s="30"/>
      <c r="H138" s="13"/>
      <c r="I138" s="26"/>
      <c r="J138" s="13"/>
      <c r="K138" s="148" t="s">
        <v>335</v>
      </c>
      <c r="L138" s="26"/>
      <c r="M138" s="26"/>
      <c r="N138" s="26"/>
      <c r="O138" s="26"/>
      <c r="P138" s="26"/>
      <c r="Q138" s="26"/>
      <c r="R138" s="26"/>
      <c r="S138" s="26"/>
      <c r="T138" s="26"/>
      <c r="U138" s="13"/>
      <c r="V138" s="30"/>
      <c r="W138" s="30"/>
      <c r="X138" s="26"/>
      <c r="Y138" s="26"/>
      <c r="Z138" s="13"/>
      <c r="AA138" s="26"/>
      <c r="AB138" s="13"/>
      <c r="AC138" s="26"/>
      <c r="AD138" s="13"/>
      <c r="AE138" s="208" t="s">
        <v>335</v>
      </c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13"/>
      <c r="AU138" s="26"/>
      <c r="AV138" s="13"/>
      <c r="AW138" s="26"/>
      <c r="AX138" s="13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13"/>
      <c r="BJ138" s="26"/>
      <c r="BK138" s="26"/>
      <c r="BL138" s="26"/>
      <c r="BM138" s="26"/>
    </row>
    <row r="139" spans="1:65">
      <c r="A139" s="31" t="e">
        <f>'1-συμβολαια'!#REF!</f>
        <v>#REF!</v>
      </c>
      <c r="B139" s="16" t="e">
        <f>'4-πολλυπρ'!#REF!</f>
        <v>#REF!</v>
      </c>
      <c r="C139" s="16" t="e">
        <f>'4-πολλυπρ'!#REF!</f>
        <v>#REF!</v>
      </c>
      <c r="D139" s="26"/>
      <c r="E139" s="26"/>
      <c r="F139" s="13"/>
      <c r="G139" s="30"/>
      <c r="H139" s="13"/>
      <c r="I139" s="26"/>
      <c r="J139" s="13"/>
      <c r="K139" s="148" t="s">
        <v>335</v>
      </c>
      <c r="L139" s="26"/>
      <c r="M139" s="26"/>
      <c r="N139" s="26"/>
      <c r="O139" s="26"/>
      <c r="P139" s="26"/>
      <c r="Q139" s="26"/>
      <c r="R139" s="26"/>
      <c r="S139" s="26"/>
      <c r="T139" s="26"/>
      <c r="U139" s="13"/>
      <c r="V139" s="30"/>
      <c r="W139" s="30"/>
      <c r="X139" s="26"/>
      <c r="Y139" s="26"/>
      <c r="Z139" s="13"/>
      <c r="AA139" s="26"/>
      <c r="AB139" s="13"/>
      <c r="AC139" s="26"/>
      <c r="AD139" s="13"/>
      <c r="AE139" s="208" t="s">
        <v>335</v>
      </c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13"/>
      <c r="AU139" s="26"/>
      <c r="AV139" s="13"/>
      <c r="AW139" s="26"/>
      <c r="AX139" s="13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13"/>
      <c r="BJ139" s="26"/>
      <c r="BK139" s="26"/>
      <c r="BL139" s="26"/>
      <c r="BM139" s="26"/>
    </row>
    <row r="140" spans="1:65">
      <c r="A140" s="31" t="e">
        <f>'1-συμβολαια'!#REF!</f>
        <v>#REF!</v>
      </c>
      <c r="B140" s="16" t="e">
        <f>'4-πολλυπρ'!#REF!</f>
        <v>#REF!</v>
      </c>
      <c r="C140" s="16" t="e">
        <f>'4-πολλυπρ'!#REF!</f>
        <v>#REF!</v>
      </c>
      <c r="D140" s="26"/>
      <c r="E140" s="26"/>
      <c r="F140" s="13"/>
      <c r="G140" s="30"/>
      <c r="H140" s="13"/>
      <c r="I140" s="26"/>
      <c r="J140" s="13"/>
      <c r="K140" s="148" t="s">
        <v>335</v>
      </c>
      <c r="L140" s="26"/>
      <c r="M140" s="26"/>
      <c r="N140" s="26"/>
      <c r="O140" s="26"/>
      <c r="P140" s="26"/>
      <c r="Q140" s="26"/>
      <c r="R140" s="26"/>
      <c r="S140" s="26"/>
      <c r="T140" s="26"/>
      <c r="U140" s="13"/>
      <c r="V140" s="30"/>
      <c r="W140" s="30"/>
      <c r="X140" s="26"/>
      <c r="Y140" s="26"/>
      <c r="Z140" s="13"/>
      <c r="AA140" s="26"/>
      <c r="AB140" s="13"/>
      <c r="AC140" s="26"/>
      <c r="AD140" s="13"/>
      <c r="AE140" s="208" t="s">
        <v>335</v>
      </c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13"/>
      <c r="AU140" s="26"/>
      <c r="AV140" s="13"/>
      <c r="AW140" s="26"/>
      <c r="AX140" s="13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13"/>
      <c r="BJ140" s="26"/>
      <c r="BK140" s="26"/>
      <c r="BL140" s="26"/>
      <c r="BM140" s="26"/>
    </row>
    <row r="141" spans="1:65">
      <c r="A141" s="31" t="e">
        <f>'1-συμβολαια'!#REF!</f>
        <v>#REF!</v>
      </c>
      <c r="B141" s="16" t="e">
        <f>'4-πολλυπρ'!#REF!</f>
        <v>#REF!</v>
      </c>
      <c r="C141" s="16" t="e">
        <f>'4-πολλυπρ'!#REF!</f>
        <v>#REF!</v>
      </c>
      <c r="D141" s="26"/>
      <c r="E141" s="26"/>
      <c r="F141" s="13"/>
      <c r="G141" s="30"/>
      <c r="H141" s="13"/>
      <c r="I141" s="26"/>
      <c r="J141" s="13"/>
      <c r="K141" s="148" t="s">
        <v>335</v>
      </c>
      <c r="L141" s="26"/>
      <c r="M141" s="26"/>
      <c r="N141" s="26"/>
      <c r="O141" s="26"/>
      <c r="P141" s="26"/>
      <c r="Q141" s="26"/>
      <c r="R141" s="26"/>
      <c r="S141" s="26"/>
      <c r="T141" s="26"/>
      <c r="U141" s="13"/>
      <c r="V141" s="30"/>
      <c r="W141" s="30"/>
      <c r="X141" s="26"/>
      <c r="Y141" s="26"/>
      <c r="Z141" s="13"/>
      <c r="AA141" s="26"/>
      <c r="AB141" s="13"/>
      <c r="AC141" s="26"/>
      <c r="AD141" s="13"/>
      <c r="AE141" s="208" t="s">
        <v>335</v>
      </c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13"/>
      <c r="AU141" s="26"/>
      <c r="AV141" s="13"/>
      <c r="AW141" s="26"/>
      <c r="AX141" s="13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13"/>
      <c r="BJ141" s="26"/>
      <c r="BK141" s="26"/>
      <c r="BL141" s="26"/>
      <c r="BM141" s="26"/>
    </row>
    <row r="142" spans="1:65">
      <c r="A142" s="31" t="e">
        <f>'1-συμβολαια'!#REF!</f>
        <v>#REF!</v>
      </c>
      <c r="B142" s="16" t="e">
        <f>'4-πολλυπρ'!#REF!</f>
        <v>#REF!</v>
      </c>
      <c r="C142" s="16" t="e">
        <f>'4-πολλυπρ'!#REF!</f>
        <v>#REF!</v>
      </c>
      <c r="D142" s="26"/>
      <c r="E142" s="26"/>
      <c r="F142" s="13"/>
      <c r="G142" s="30"/>
      <c r="H142" s="13"/>
      <c r="I142" s="26"/>
      <c r="J142" s="13"/>
      <c r="K142" s="148" t="s">
        <v>335</v>
      </c>
      <c r="L142" s="26"/>
      <c r="M142" s="26"/>
      <c r="N142" s="26"/>
      <c r="O142" s="26"/>
      <c r="P142" s="26"/>
      <c r="Q142" s="26"/>
      <c r="R142" s="26"/>
      <c r="S142" s="26"/>
      <c r="T142" s="26"/>
      <c r="U142" s="13"/>
      <c r="V142" s="30"/>
      <c r="W142" s="30"/>
      <c r="X142" s="26"/>
      <c r="Y142" s="26"/>
      <c r="Z142" s="13"/>
      <c r="AA142" s="26"/>
      <c r="AB142" s="13"/>
      <c r="AC142" s="26"/>
      <c r="AD142" s="13"/>
      <c r="AE142" s="208" t="s">
        <v>335</v>
      </c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13"/>
      <c r="AU142" s="26"/>
      <c r="AV142" s="13"/>
      <c r="AW142" s="26"/>
      <c r="AX142" s="13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13"/>
      <c r="BJ142" s="26"/>
      <c r="BK142" s="26"/>
      <c r="BL142" s="26"/>
      <c r="BM142" s="26"/>
    </row>
    <row r="143" spans="1:65">
      <c r="A143" s="31" t="e">
        <f>'1-συμβολαια'!#REF!</f>
        <v>#REF!</v>
      </c>
      <c r="B143" s="16" t="e">
        <f>'4-πολλυπρ'!#REF!</f>
        <v>#REF!</v>
      </c>
      <c r="C143" s="16" t="e">
        <f>'4-πολλυπρ'!#REF!</f>
        <v>#REF!</v>
      </c>
      <c r="D143" s="26"/>
      <c r="E143" s="26"/>
      <c r="F143" s="13"/>
      <c r="G143" s="30"/>
      <c r="H143" s="13"/>
      <c r="I143" s="26"/>
      <c r="J143" s="13"/>
      <c r="K143" s="148" t="s">
        <v>335</v>
      </c>
      <c r="L143" s="26"/>
      <c r="M143" s="26"/>
      <c r="N143" s="26"/>
      <c r="O143" s="26"/>
      <c r="P143" s="26"/>
      <c r="Q143" s="26"/>
      <c r="R143" s="26"/>
      <c r="S143" s="26"/>
      <c r="T143" s="26"/>
      <c r="U143" s="13"/>
      <c r="V143" s="30"/>
      <c r="W143" s="30"/>
      <c r="X143" s="26"/>
      <c r="Y143" s="26"/>
      <c r="Z143" s="13"/>
      <c r="AA143" s="26"/>
      <c r="AB143" s="13"/>
      <c r="AC143" s="26"/>
      <c r="AD143" s="13"/>
      <c r="AE143" s="208" t="s">
        <v>335</v>
      </c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13"/>
      <c r="AU143" s="26"/>
      <c r="AV143" s="13"/>
      <c r="AW143" s="26"/>
      <c r="AX143" s="13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13"/>
      <c r="BJ143" s="26"/>
      <c r="BK143" s="26"/>
      <c r="BL143" s="26"/>
      <c r="BM143" s="26"/>
    </row>
    <row r="144" spans="1:65">
      <c r="A144" s="31" t="e">
        <f>'1-συμβολαια'!#REF!</f>
        <v>#REF!</v>
      </c>
      <c r="B144" s="16" t="e">
        <f>'4-πολλυπρ'!#REF!</f>
        <v>#REF!</v>
      </c>
      <c r="C144" s="16" t="e">
        <f>'4-πολλυπρ'!#REF!</f>
        <v>#REF!</v>
      </c>
      <c r="D144" s="26"/>
      <c r="E144" s="26"/>
      <c r="F144" s="13"/>
      <c r="G144" s="30"/>
      <c r="H144" s="13"/>
      <c r="I144" s="26"/>
      <c r="J144" s="13"/>
      <c r="K144" s="148" t="s">
        <v>335</v>
      </c>
      <c r="L144" s="26"/>
      <c r="M144" s="26"/>
      <c r="N144" s="26"/>
      <c r="O144" s="26"/>
      <c r="P144" s="26"/>
      <c r="Q144" s="26"/>
      <c r="R144" s="26"/>
      <c r="S144" s="26"/>
      <c r="T144" s="26"/>
      <c r="U144" s="13"/>
      <c r="V144" s="30"/>
      <c r="W144" s="30"/>
      <c r="X144" s="26"/>
      <c r="Y144" s="26"/>
      <c r="Z144" s="13"/>
      <c r="AA144" s="26"/>
      <c r="AB144" s="13"/>
      <c r="AC144" s="26"/>
      <c r="AD144" s="13"/>
      <c r="AE144" s="208" t="s">
        <v>335</v>
      </c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13"/>
      <c r="AU144" s="26"/>
      <c r="AV144" s="13"/>
      <c r="AW144" s="26"/>
      <c r="AX144" s="13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13"/>
      <c r="BJ144" s="26"/>
      <c r="BK144" s="26"/>
      <c r="BL144" s="26"/>
      <c r="BM144" s="26"/>
    </row>
    <row r="145" spans="1:65">
      <c r="A145" s="31" t="e">
        <f>'1-συμβολαια'!#REF!</f>
        <v>#REF!</v>
      </c>
      <c r="B145" s="16" t="e">
        <f>'4-πολλυπρ'!#REF!</f>
        <v>#REF!</v>
      </c>
      <c r="C145" s="16" t="e">
        <f>'4-πολλυπρ'!#REF!</f>
        <v>#REF!</v>
      </c>
      <c r="D145" s="26"/>
      <c r="E145" s="26"/>
      <c r="F145" s="13"/>
      <c r="G145" s="30"/>
      <c r="H145" s="13"/>
      <c r="I145" s="26"/>
      <c r="J145" s="13"/>
      <c r="K145" s="148" t="s">
        <v>335</v>
      </c>
      <c r="L145" s="26"/>
      <c r="M145" s="26"/>
      <c r="N145" s="26"/>
      <c r="O145" s="26"/>
      <c r="P145" s="26"/>
      <c r="Q145" s="26"/>
      <c r="R145" s="26"/>
      <c r="S145" s="26"/>
      <c r="T145" s="26"/>
      <c r="U145" s="13"/>
      <c r="V145" s="30"/>
      <c r="W145" s="30"/>
      <c r="X145" s="26"/>
      <c r="Y145" s="26"/>
      <c r="Z145" s="13"/>
      <c r="AA145" s="26"/>
      <c r="AB145" s="13"/>
      <c r="AC145" s="26"/>
      <c r="AD145" s="13"/>
      <c r="AE145" s="208" t="s">
        <v>335</v>
      </c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13"/>
      <c r="AU145" s="26"/>
      <c r="AV145" s="13"/>
      <c r="AW145" s="26"/>
      <c r="AX145" s="13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13"/>
      <c r="BJ145" s="26"/>
      <c r="BK145" s="26"/>
      <c r="BL145" s="26"/>
      <c r="BM145" s="26"/>
    </row>
    <row r="146" spans="1:65">
      <c r="A146" s="31" t="e">
        <f>'1-συμβολαια'!#REF!</f>
        <v>#REF!</v>
      </c>
      <c r="B146" s="16" t="e">
        <f>'4-πολλυπρ'!#REF!</f>
        <v>#REF!</v>
      </c>
      <c r="C146" s="16" t="e">
        <f>'4-πολλυπρ'!#REF!</f>
        <v>#REF!</v>
      </c>
      <c r="D146" s="26"/>
      <c r="E146" s="26"/>
      <c r="F146" s="13"/>
      <c r="G146" s="30"/>
      <c r="H146" s="13"/>
      <c r="I146" s="26"/>
      <c r="J146" s="13"/>
      <c r="K146" s="148" t="s">
        <v>335</v>
      </c>
      <c r="L146" s="26"/>
      <c r="M146" s="26"/>
      <c r="N146" s="26"/>
      <c r="O146" s="26"/>
      <c r="P146" s="26"/>
      <c r="Q146" s="26"/>
      <c r="R146" s="26"/>
      <c r="S146" s="26"/>
      <c r="T146" s="26"/>
      <c r="U146" s="13"/>
      <c r="V146" s="30"/>
      <c r="W146" s="30"/>
      <c r="X146" s="26"/>
      <c r="Y146" s="26"/>
      <c r="Z146" s="13"/>
      <c r="AA146" s="26"/>
      <c r="AB146" s="13"/>
      <c r="AC146" s="26"/>
      <c r="AD146" s="13"/>
      <c r="AE146" s="208" t="s">
        <v>335</v>
      </c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13"/>
      <c r="AU146" s="26"/>
      <c r="AV146" s="13"/>
      <c r="AW146" s="26"/>
      <c r="AX146" s="13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13"/>
      <c r="BJ146" s="26"/>
      <c r="BK146" s="26"/>
      <c r="BL146" s="26"/>
      <c r="BM146" s="26"/>
    </row>
    <row r="147" spans="1:65">
      <c r="A147" s="31" t="e">
        <f>'1-συμβολαια'!#REF!</f>
        <v>#REF!</v>
      </c>
      <c r="B147" s="16" t="e">
        <f>'4-πολλυπρ'!#REF!</f>
        <v>#REF!</v>
      </c>
      <c r="C147" s="16" t="e">
        <f>'4-πολλυπρ'!#REF!</f>
        <v>#REF!</v>
      </c>
      <c r="D147" s="26"/>
      <c r="E147" s="26"/>
      <c r="F147" s="13"/>
      <c r="G147" s="30"/>
      <c r="H147" s="13"/>
      <c r="I147" s="26"/>
      <c r="J147" s="13"/>
      <c r="K147" s="148" t="s">
        <v>335</v>
      </c>
      <c r="L147" s="26"/>
      <c r="M147" s="26"/>
      <c r="N147" s="26"/>
      <c r="O147" s="26"/>
      <c r="P147" s="26"/>
      <c r="Q147" s="26"/>
      <c r="R147" s="26"/>
      <c r="S147" s="26"/>
      <c r="T147" s="26"/>
      <c r="U147" s="13"/>
      <c r="V147" s="30"/>
      <c r="W147" s="30"/>
      <c r="X147" s="26"/>
      <c r="Y147" s="26"/>
      <c r="Z147" s="13"/>
      <c r="AA147" s="26"/>
      <c r="AB147" s="13"/>
      <c r="AC147" s="26"/>
      <c r="AD147" s="13"/>
      <c r="AE147" s="208" t="s">
        <v>335</v>
      </c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13"/>
      <c r="AU147" s="26"/>
      <c r="AV147" s="13"/>
      <c r="AW147" s="26"/>
      <c r="AX147" s="13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13"/>
      <c r="BJ147" s="26"/>
      <c r="BK147" s="26"/>
      <c r="BL147" s="26"/>
      <c r="BM147" s="26"/>
    </row>
    <row r="148" spans="1:65">
      <c r="A148" s="31" t="e">
        <f>'1-συμβολαια'!#REF!</f>
        <v>#REF!</v>
      </c>
      <c r="B148" s="16" t="e">
        <f>'4-πολλυπρ'!#REF!</f>
        <v>#REF!</v>
      </c>
      <c r="C148" s="16" t="e">
        <f>'4-πολλυπρ'!#REF!</f>
        <v>#REF!</v>
      </c>
      <c r="D148" s="26"/>
      <c r="E148" s="26"/>
      <c r="F148" s="13"/>
      <c r="G148" s="30"/>
      <c r="H148" s="13"/>
      <c r="I148" s="26"/>
      <c r="J148" s="13"/>
      <c r="K148" s="148" t="s">
        <v>335</v>
      </c>
      <c r="L148" s="26"/>
      <c r="M148" s="26"/>
      <c r="N148" s="26"/>
      <c r="O148" s="26"/>
      <c r="P148" s="26"/>
      <c r="Q148" s="26"/>
      <c r="R148" s="26"/>
      <c r="S148" s="26"/>
      <c r="T148" s="26"/>
      <c r="U148" s="13"/>
      <c r="V148" s="30"/>
      <c r="W148" s="30"/>
      <c r="X148" s="26"/>
      <c r="Y148" s="26"/>
      <c r="Z148" s="13"/>
      <c r="AA148" s="26"/>
      <c r="AB148" s="13"/>
      <c r="AC148" s="26"/>
      <c r="AD148" s="13"/>
      <c r="AE148" s="208" t="s">
        <v>335</v>
      </c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13"/>
      <c r="AU148" s="26"/>
      <c r="AV148" s="13"/>
      <c r="AW148" s="26"/>
      <c r="AX148" s="13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13"/>
      <c r="BJ148" s="26"/>
      <c r="BK148" s="26"/>
      <c r="BL148" s="26"/>
      <c r="BM148" s="26"/>
    </row>
    <row r="149" spans="1:65">
      <c r="A149" s="31" t="e">
        <f>'1-συμβολαια'!#REF!</f>
        <v>#REF!</v>
      </c>
      <c r="B149" s="16" t="e">
        <f>'4-πολλυπρ'!#REF!</f>
        <v>#REF!</v>
      </c>
      <c r="C149" s="16" t="e">
        <f>'4-πολλυπρ'!#REF!</f>
        <v>#REF!</v>
      </c>
      <c r="D149" s="26"/>
      <c r="E149" s="26"/>
      <c r="F149" s="13"/>
      <c r="G149" s="30"/>
      <c r="H149" s="13"/>
      <c r="I149" s="26"/>
      <c r="J149" s="13"/>
      <c r="K149" s="148" t="s">
        <v>335</v>
      </c>
      <c r="L149" s="26"/>
      <c r="M149" s="26"/>
      <c r="N149" s="26"/>
      <c r="O149" s="26"/>
      <c r="P149" s="26"/>
      <c r="Q149" s="26"/>
      <c r="R149" s="26"/>
      <c r="S149" s="26"/>
      <c r="T149" s="26"/>
      <c r="U149" s="13"/>
      <c r="V149" s="30"/>
      <c r="W149" s="30"/>
      <c r="X149" s="26"/>
      <c r="Y149" s="26"/>
      <c r="Z149" s="13"/>
      <c r="AA149" s="26"/>
      <c r="AB149" s="13"/>
      <c r="AC149" s="26"/>
      <c r="AD149" s="13"/>
      <c r="AE149" s="208" t="s">
        <v>335</v>
      </c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13"/>
      <c r="AU149" s="26"/>
      <c r="AV149" s="13"/>
      <c r="AW149" s="26"/>
      <c r="AX149" s="13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13"/>
      <c r="BJ149" s="26"/>
      <c r="BK149" s="26"/>
      <c r="BL149" s="26"/>
      <c r="BM149" s="26"/>
    </row>
    <row r="150" spans="1:65">
      <c r="A150" s="31" t="e">
        <f>'1-συμβολαια'!#REF!</f>
        <v>#REF!</v>
      </c>
      <c r="B150" s="16" t="e">
        <f>'4-πολλυπρ'!#REF!</f>
        <v>#REF!</v>
      </c>
      <c r="C150" s="16" t="e">
        <f>'4-πολλυπρ'!#REF!</f>
        <v>#REF!</v>
      </c>
      <c r="D150" s="26"/>
      <c r="E150" s="26"/>
      <c r="F150" s="13"/>
      <c r="G150" s="30"/>
      <c r="H150" s="13"/>
      <c r="I150" s="26"/>
      <c r="J150" s="13"/>
      <c r="K150" s="148" t="s">
        <v>335</v>
      </c>
      <c r="L150" s="26"/>
      <c r="M150" s="26"/>
      <c r="N150" s="26"/>
      <c r="O150" s="26"/>
      <c r="P150" s="26"/>
      <c r="Q150" s="26"/>
      <c r="R150" s="26"/>
      <c r="S150" s="26"/>
      <c r="T150" s="26"/>
      <c r="U150" s="13"/>
      <c r="V150" s="30"/>
      <c r="W150" s="30"/>
      <c r="X150" s="26"/>
      <c r="Y150" s="26"/>
      <c r="Z150" s="13"/>
      <c r="AA150" s="26"/>
      <c r="AB150" s="13"/>
      <c r="AC150" s="26"/>
      <c r="AD150" s="13"/>
      <c r="AE150" s="208" t="s">
        <v>335</v>
      </c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13"/>
      <c r="AU150" s="26"/>
      <c r="AV150" s="13"/>
      <c r="AW150" s="26"/>
      <c r="AX150" s="13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13"/>
      <c r="BJ150" s="26"/>
      <c r="BK150" s="26"/>
      <c r="BL150" s="26"/>
      <c r="BM150" s="26"/>
    </row>
    <row r="151" spans="1:65">
      <c r="A151" s="31" t="e">
        <f>'1-συμβολαια'!#REF!</f>
        <v>#REF!</v>
      </c>
      <c r="B151" s="16" t="e">
        <f>'4-πολλυπρ'!#REF!</f>
        <v>#REF!</v>
      </c>
      <c r="C151" s="16" t="e">
        <f>'4-πολλυπρ'!#REF!</f>
        <v>#REF!</v>
      </c>
      <c r="D151" s="26"/>
      <c r="E151" s="26"/>
      <c r="F151" s="13"/>
      <c r="G151" s="30"/>
      <c r="H151" s="13"/>
      <c r="I151" s="26"/>
      <c r="J151" s="13"/>
      <c r="K151" s="148" t="s">
        <v>335</v>
      </c>
      <c r="L151" s="26"/>
      <c r="M151" s="26"/>
      <c r="N151" s="26"/>
      <c r="O151" s="26"/>
      <c r="P151" s="26"/>
      <c r="Q151" s="26"/>
      <c r="R151" s="26"/>
      <c r="S151" s="26"/>
      <c r="T151" s="26"/>
      <c r="U151" s="13"/>
      <c r="V151" s="30"/>
      <c r="W151" s="30"/>
      <c r="X151" s="26"/>
      <c r="Y151" s="26"/>
      <c r="Z151" s="13"/>
      <c r="AA151" s="26"/>
      <c r="AB151" s="13"/>
      <c r="AC151" s="26"/>
      <c r="AD151" s="13"/>
      <c r="AE151" s="208" t="s">
        <v>335</v>
      </c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13"/>
      <c r="AU151" s="26"/>
      <c r="AV151" s="13"/>
      <c r="AW151" s="26"/>
      <c r="AX151" s="13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13"/>
      <c r="BJ151" s="26"/>
      <c r="BK151" s="26"/>
      <c r="BL151" s="26"/>
      <c r="BM151" s="26"/>
    </row>
    <row r="152" spans="1:65">
      <c r="A152" s="31" t="e">
        <f>'1-συμβολαια'!#REF!</f>
        <v>#REF!</v>
      </c>
      <c r="B152" s="16" t="e">
        <f>'4-πολλυπρ'!#REF!</f>
        <v>#REF!</v>
      </c>
      <c r="C152" s="16" t="e">
        <f>'4-πολλυπρ'!#REF!</f>
        <v>#REF!</v>
      </c>
      <c r="D152" s="26"/>
      <c r="E152" s="26"/>
      <c r="F152" s="13"/>
      <c r="G152" s="30"/>
      <c r="H152" s="13"/>
      <c r="I152" s="26"/>
      <c r="J152" s="13"/>
      <c r="K152" s="148" t="s">
        <v>335</v>
      </c>
      <c r="L152" s="26"/>
      <c r="M152" s="26"/>
      <c r="N152" s="26"/>
      <c r="O152" s="26"/>
      <c r="P152" s="26"/>
      <c r="Q152" s="26"/>
      <c r="R152" s="26"/>
      <c r="S152" s="26"/>
      <c r="T152" s="26"/>
      <c r="U152" s="13"/>
      <c r="V152" s="30"/>
      <c r="W152" s="30"/>
      <c r="X152" s="26"/>
      <c r="Y152" s="26"/>
      <c r="Z152" s="13"/>
      <c r="AA152" s="26"/>
      <c r="AB152" s="13"/>
      <c r="AC152" s="26"/>
      <c r="AD152" s="13"/>
      <c r="AE152" s="208" t="s">
        <v>335</v>
      </c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13"/>
      <c r="AU152" s="26"/>
      <c r="AV152" s="13"/>
      <c r="AW152" s="26"/>
      <c r="AX152" s="13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13"/>
      <c r="BJ152" s="26"/>
      <c r="BK152" s="26"/>
      <c r="BL152" s="26"/>
      <c r="BM152" s="26"/>
    </row>
    <row r="153" spans="1:65">
      <c r="A153" s="31" t="e">
        <f>'1-συμβολαια'!#REF!</f>
        <v>#REF!</v>
      </c>
      <c r="B153" s="16" t="e">
        <f>'4-πολλυπρ'!#REF!</f>
        <v>#REF!</v>
      </c>
      <c r="C153" s="16" t="e">
        <f>'4-πολλυπρ'!#REF!</f>
        <v>#REF!</v>
      </c>
      <c r="D153" s="26"/>
      <c r="E153" s="26"/>
      <c r="F153" s="13"/>
      <c r="G153" s="30"/>
      <c r="H153" s="13"/>
      <c r="I153" s="26"/>
      <c r="J153" s="13"/>
      <c r="K153" s="148" t="s">
        <v>335</v>
      </c>
      <c r="L153" s="26"/>
      <c r="M153" s="26"/>
      <c r="N153" s="26"/>
      <c r="O153" s="26"/>
      <c r="P153" s="26"/>
      <c r="Q153" s="26"/>
      <c r="R153" s="26"/>
      <c r="S153" s="26"/>
      <c r="T153" s="26"/>
      <c r="U153" s="13"/>
      <c r="V153" s="30"/>
      <c r="W153" s="30"/>
      <c r="X153" s="26"/>
      <c r="Y153" s="26"/>
      <c r="Z153" s="13"/>
      <c r="AA153" s="26"/>
      <c r="AB153" s="13"/>
      <c r="AC153" s="26"/>
      <c r="AD153" s="13"/>
      <c r="AE153" s="208" t="s">
        <v>335</v>
      </c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13"/>
      <c r="AU153" s="26"/>
      <c r="AV153" s="13"/>
      <c r="AW153" s="26"/>
      <c r="AX153" s="13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13"/>
      <c r="BJ153" s="26"/>
      <c r="BK153" s="26"/>
      <c r="BL153" s="26"/>
      <c r="BM153" s="26"/>
    </row>
    <row r="154" spans="1:65">
      <c r="A154" s="31" t="e">
        <f>'1-συμβολαια'!#REF!</f>
        <v>#REF!</v>
      </c>
      <c r="B154" s="16" t="e">
        <f>'4-πολλυπρ'!#REF!</f>
        <v>#REF!</v>
      </c>
      <c r="C154" s="16" t="e">
        <f>'4-πολλυπρ'!#REF!</f>
        <v>#REF!</v>
      </c>
      <c r="D154" s="26"/>
      <c r="E154" s="26"/>
      <c r="F154" s="13"/>
      <c r="G154" s="30"/>
      <c r="H154" s="13"/>
      <c r="I154" s="26"/>
      <c r="J154" s="13"/>
      <c r="K154" s="148" t="s">
        <v>335</v>
      </c>
      <c r="L154" s="26"/>
      <c r="M154" s="26"/>
      <c r="N154" s="26"/>
      <c r="O154" s="26"/>
      <c r="P154" s="26"/>
      <c r="Q154" s="26"/>
      <c r="R154" s="26"/>
      <c r="S154" s="26"/>
      <c r="T154" s="26"/>
      <c r="U154" s="13"/>
      <c r="V154" s="30"/>
      <c r="W154" s="30"/>
      <c r="X154" s="26"/>
      <c r="Y154" s="26"/>
      <c r="Z154" s="13"/>
      <c r="AA154" s="26"/>
      <c r="AB154" s="13"/>
      <c r="AC154" s="26"/>
      <c r="AD154" s="13"/>
      <c r="AE154" s="208" t="s">
        <v>335</v>
      </c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13"/>
      <c r="AU154" s="26"/>
      <c r="AV154" s="13"/>
      <c r="AW154" s="26"/>
      <c r="AX154" s="13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13"/>
      <c r="BJ154" s="26"/>
      <c r="BK154" s="26"/>
      <c r="BL154" s="26"/>
      <c r="BM154" s="26"/>
    </row>
    <row r="155" spans="1:65">
      <c r="A155" s="31" t="e">
        <f>'1-συμβολαια'!#REF!</f>
        <v>#REF!</v>
      </c>
      <c r="B155" s="16" t="e">
        <f>'4-πολλυπρ'!#REF!</f>
        <v>#REF!</v>
      </c>
      <c r="C155" s="16" t="e">
        <f>'4-πολλυπρ'!#REF!</f>
        <v>#REF!</v>
      </c>
      <c r="D155" s="26"/>
      <c r="E155" s="26"/>
      <c r="F155" s="13"/>
      <c r="G155" s="30"/>
      <c r="H155" s="13"/>
      <c r="I155" s="26"/>
      <c r="J155" s="13"/>
      <c r="K155" s="148" t="s">
        <v>335</v>
      </c>
      <c r="L155" s="26"/>
      <c r="M155" s="26"/>
      <c r="N155" s="26"/>
      <c r="O155" s="26"/>
      <c r="P155" s="26"/>
      <c r="Q155" s="26"/>
      <c r="R155" s="26"/>
      <c r="S155" s="26"/>
      <c r="T155" s="26"/>
      <c r="U155" s="13"/>
      <c r="V155" s="30"/>
      <c r="W155" s="30"/>
      <c r="X155" s="26"/>
      <c r="Y155" s="26"/>
      <c r="Z155" s="13"/>
      <c r="AA155" s="26"/>
      <c r="AB155" s="13"/>
      <c r="AC155" s="26"/>
      <c r="AD155" s="13"/>
      <c r="AE155" s="208" t="s">
        <v>335</v>
      </c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13"/>
      <c r="AU155" s="26"/>
      <c r="AV155" s="13"/>
      <c r="AW155" s="26"/>
      <c r="AX155" s="13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13"/>
      <c r="BJ155" s="26"/>
      <c r="BK155" s="26"/>
      <c r="BL155" s="26"/>
      <c r="BM155" s="26"/>
    </row>
    <row r="156" spans="1:65">
      <c r="A156" s="31" t="e">
        <f>'1-συμβολαια'!#REF!</f>
        <v>#REF!</v>
      </c>
      <c r="B156" s="16" t="e">
        <f>'4-πολλυπρ'!#REF!</f>
        <v>#REF!</v>
      </c>
      <c r="C156" s="16" t="e">
        <f>'4-πολλυπρ'!#REF!</f>
        <v>#REF!</v>
      </c>
      <c r="D156" s="26"/>
      <c r="E156" s="26"/>
      <c r="F156" s="13"/>
      <c r="G156" s="30"/>
      <c r="H156" s="13"/>
      <c r="I156" s="26"/>
      <c r="J156" s="13"/>
      <c r="K156" s="148" t="s">
        <v>335</v>
      </c>
      <c r="L156" s="26"/>
      <c r="M156" s="26"/>
      <c r="N156" s="26"/>
      <c r="O156" s="26"/>
      <c r="P156" s="26"/>
      <c r="Q156" s="26"/>
      <c r="R156" s="26"/>
      <c r="S156" s="26"/>
      <c r="T156" s="26"/>
      <c r="U156" s="13"/>
      <c r="V156" s="30"/>
      <c r="W156" s="30"/>
      <c r="X156" s="26"/>
      <c r="Y156" s="26"/>
      <c r="Z156" s="13"/>
      <c r="AA156" s="26"/>
      <c r="AB156" s="13"/>
      <c r="AC156" s="26"/>
      <c r="AD156" s="13"/>
      <c r="AE156" s="208" t="s">
        <v>335</v>
      </c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13"/>
      <c r="AU156" s="26"/>
      <c r="AV156" s="13"/>
      <c r="AW156" s="26"/>
      <c r="AX156" s="13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13"/>
      <c r="BJ156" s="26"/>
      <c r="BK156" s="26"/>
      <c r="BL156" s="26"/>
      <c r="BM156" s="26"/>
    </row>
    <row r="157" spans="1:65">
      <c r="A157" s="31" t="e">
        <f>'1-συμβολαια'!#REF!</f>
        <v>#REF!</v>
      </c>
      <c r="B157" s="16" t="e">
        <f>'4-πολλυπρ'!#REF!</f>
        <v>#REF!</v>
      </c>
      <c r="C157" s="16" t="e">
        <f>'4-πολλυπρ'!#REF!</f>
        <v>#REF!</v>
      </c>
      <c r="D157" s="26"/>
      <c r="E157" s="26"/>
      <c r="F157" s="13"/>
      <c r="G157" s="30"/>
      <c r="H157" s="13"/>
      <c r="I157" s="26"/>
      <c r="J157" s="13"/>
      <c r="K157" s="148" t="s">
        <v>335</v>
      </c>
      <c r="L157" s="26"/>
      <c r="M157" s="26"/>
      <c r="N157" s="26"/>
      <c r="O157" s="26"/>
      <c r="P157" s="26"/>
      <c r="Q157" s="26"/>
      <c r="R157" s="26"/>
      <c r="S157" s="26"/>
      <c r="T157" s="26"/>
      <c r="U157" s="13"/>
      <c r="V157" s="30"/>
      <c r="W157" s="30"/>
      <c r="X157" s="26"/>
      <c r="Y157" s="26"/>
      <c r="Z157" s="13"/>
      <c r="AA157" s="26"/>
      <c r="AB157" s="13"/>
      <c r="AC157" s="26"/>
      <c r="AD157" s="13"/>
      <c r="AE157" s="208" t="s">
        <v>335</v>
      </c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13"/>
      <c r="AU157" s="26"/>
      <c r="AV157" s="13"/>
      <c r="AW157" s="26"/>
      <c r="AX157" s="13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13"/>
      <c r="BJ157" s="26"/>
      <c r="BK157" s="26"/>
      <c r="BL157" s="26"/>
      <c r="BM157" s="26"/>
    </row>
    <row r="158" spans="1:65">
      <c r="A158" s="31" t="e">
        <f>'1-συμβολαια'!#REF!</f>
        <v>#REF!</v>
      </c>
      <c r="B158" s="16" t="e">
        <f>'4-πολλυπρ'!#REF!</f>
        <v>#REF!</v>
      </c>
      <c r="C158" s="16" t="e">
        <f>'4-πολλυπρ'!#REF!</f>
        <v>#REF!</v>
      </c>
      <c r="D158" s="26"/>
      <c r="E158" s="26"/>
      <c r="F158" s="13"/>
      <c r="G158" s="30"/>
      <c r="H158" s="13"/>
      <c r="I158" s="26"/>
      <c r="J158" s="13"/>
      <c r="K158" s="148" t="s">
        <v>335</v>
      </c>
      <c r="L158" s="26"/>
      <c r="M158" s="26"/>
      <c r="N158" s="26"/>
      <c r="O158" s="26"/>
      <c r="P158" s="26"/>
      <c r="Q158" s="26"/>
      <c r="R158" s="26"/>
      <c r="S158" s="26"/>
      <c r="T158" s="26"/>
      <c r="U158" s="13"/>
      <c r="V158" s="30"/>
      <c r="W158" s="30"/>
      <c r="X158" s="26"/>
      <c r="Y158" s="26"/>
      <c r="Z158" s="13"/>
      <c r="AA158" s="26"/>
      <c r="AB158" s="13"/>
      <c r="AC158" s="26"/>
      <c r="AD158" s="13"/>
      <c r="AE158" s="208" t="s">
        <v>335</v>
      </c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13"/>
      <c r="AU158" s="26"/>
      <c r="AV158" s="13"/>
      <c r="AW158" s="26"/>
      <c r="AX158" s="13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13"/>
      <c r="BJ158" s="26"/>
      <c r="BK158" s="26"/>
      <c r="BL158" s="26"/>
      <c r="BM158" s="26"/>
    </row>
    <row r="159" spans="1:65">
      <c r="A159" s="31" t="e">
        <f>'1-συμβολαια'!#REF!</f>
        <v>#REF!</v>
      </c>
      <c r="B159" s="16" t="e">
        <f>'4-πολλυπρ'!#REF!</f>
        <v>#REF!</v>
      </c>
      <c r="C159" s="16" t="e">
        <f>'4-πολλυπρ'!#REF!</f>
        <v>#REF!</v>
      </c>
      <c r="D159" s="26"/>
      <c r="E159" s="26"/>
      <c r="F159" s="13"/>
      <c r="G159" s="30"/>
      <c r="H159" s="13"/>
      <c r="I159" s="26"/>
      <c r="J159" s="13"/>
      <c r="K159" s="148" t="s">
        <v>335</v>
      </c>
      <c r="L159" s="26"/>
      <c r="M159" s="26"/>
      <c r="N159" s="26"/>
      <c r="O159" s="26"/>
      <c r="P159" s="26"/>
      <c r="Q159" s="26"/>
      <c r="R159" s="26"/>
      <c r="S159" s="26"/>
      <c r="T159" s="26"/>
      <c r="U159" s="13"/>
      <c r="V159" s="30"/>
      <c r="W159" s="30"/>
      <c r="X159" s="26"/>
      <c r="Y159" s="26"/>
      <c r="Z159" s="13"/>
      <c r="AA159" s="26"/>
      <c r="AB159" s="13"/>
      <c r="AC159" s="26"/>
      <c r="AD159" s="13"/>
      <c r="AE159" s="208" t="s">
        <v>335</v>
      </c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13"/>
      <c r="AU159" s="26"/>
      <c r="AV159" s="13"/>
      <c r="AW159" s="26"/>
      <c r="AX159" s="13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13"/>
      <c r="BJ159" s="26"/>
      <c r="BK159" s="26"/>
      <c r="BL159" s="26"/>
      <c r="BM159" s="26"/>
    </row>
    <row r="160" spans="1:65">
      <c r="A160" s="31" t="e">
        <f>'1-συμβολαια'!#REF!</f>
        <v>#REF!</v>
      </c>
      <c r="B160" s="16" t="e">
        <f>'4-πολλυπρ'!#REF!</f>
        <v>#REF!</v>
      </c>
      <c r="C160" s="16" t="e">
        <f>'4-πολλυπρ'!#REF!</f>
        <v>#REF!</v>
      </c>
      <c r="D160" s="26"/>
      <c r="E160" s="26"/>
      <c r="F160" s="13"/>
      <c r="G160" s="30"/>
      <c r="H160" s="13"/>
      <c r="I160" s="26"/>
      <c r="J160" s="13"/>
      <c r="K160" s="148" t="s">
        <v>335</v>
      </c>
      <c r="L160" s="26"/>
      <c r="M160" s="26"/>
      <c r="N160" s="26"/>
      <c r="O160" s="26"/>
      <c r="P160" s="26"/>
      <c r="Q160" s="26"/>
      <c r="R160" s="26"/>
      <c r="S160" s="26"/>
      <c r="T160" s="26"/>
      <c r="U160" s="13"/>
      <c r="V160" s="30"/>
      <c r="W160" s="30"/>
      <c r="X160" s="26"/>
      <c r="Y160" s="26"/>
      <c r="Z160" s="13"/>
      <c r="AA160" s="26"/>
      <c r="AB160" s="13"/>
      <c r="AC160" s="26"/>
      <c r="AD160" s="13"/>
      <c r="AE160" s="208" t="s">
        <v>335</v>
      </c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13"/>
      <c r="AU160" s="26"/>
      <c r="AV160" s="13"/>
      <c r="AW160" s="26"/>
      <c r="AX160" s="13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13"/>
      <c r="BJ160" s="26"/>
      <c r="BK160" s="26"/>
      <c r="BL160" s="26"/>
      <c r="BM160" s="26"/>
    </row>
    <row r="161" spans="1:65">
      <c r="A161" s="31" t="e">
        <f>'1-συμβολαια'!#REF!</f>
        <v>#REF!</v>
      </c>
      <c r="B161" s="16" t="e">
        <f>'4-πολλυπρ'!#REF!</f>
        <v>#REF!</v>
      </c>
      <c r="C161" s="16" t="e">
        <f>'4-πολλυπρ'!#REF!</f>
        <v>#REF!</v>
      </c>
      <c r="D161" s="26"/>
      <c r="E161" s="26"/>
      <c r="F161" s="13"/>
      <c r="G161" s="30"/>
      <c r="H161" s="13"/>
      <c r="I161" s="26"/>
      <c r="J161" s="13"/>
      <c r="K161" s="148" t="s">
        <v>335</v>
      </c>
      <c r="L161" s="26"/>
      <c r="M161" s="26"/>
      <c r="N161" s="26"/>
      <c r="O161" s="26"/>
      <c r="P161" s="26"/>
      <c r="Q161" s="26"/>
      <c r="R161" s="26"/>
      <c r="S161" s="26"/>
      <c r="T161" s="26"/>
      <c r="U161" s="13"/>
      <c r="V161" s="30"/>
      <c r="W161" s="30"/>
      <c r="X161" s="26"/>
      <c r="Y161" s="26"/>
      <c r="Z161" s="13"/>
      <c r="AA161" s="26"/>
      <c r="AB161" s="13"/>
      <c r="AC161" s="26"/>
      <c r="AD161" s="13"/>
      <c r="AE161" s="208" t="s">
        <v>335</v>
      </c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13"/>
      <c r="AU161" s="26"/>
      <c r="AV161" s="13"/>
      <c r="AW161" s="26"/>
      <c r="AX161" s="13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13"/>
      <c r="BJ161" s="26"/>
      <c r="BK161" s="26"/>
      <c r="BL161" s="26"/>
      <c r="BM161" s="26"/>
    </row>
    <row r="162" spans="1:65">
      <c r="A162" s="31" t="e">
        <f>'1-συμβολαια'!#REF!</f>
        <v>#REF!</v>
      </c>
      <c r="B162" s="16" t="e">
        <f>'4-πολλυπρ'!#REF!</f>
        <v>#REF!</v>
      </c>
      <c r="C162" s="16" t="e">
        <f>'4-πολλυπρ'!#REF!</f>
        <v>#REF!</v>
      </c>
      <c r="D162" s="26"/>
      <c r="E162" s="26"/>
      <c r="F162" s="13"/>
      <c r="G162" s="30"/>
      <c r="H162" s="13"/>
      <c r="I162" s="26"/>
      <c r="J162" s="13"/>
      <c r="K162" s="148" t="s">
        <v>335</v>
      </c>
      <c r="L162" s="26"/>
      <c r="M162" s="26"/>
      <c r="N162" s="26"/>
      <c r="O162" s="26"/>
      <c r="P162" s="26"/>
      <c r="Q162" s="26"/>
      <c r="R162" s="26"/>
      <c r="S162" s="26"/>
      <c r="T162" s="26"/>
      <c r="U162" s="13"/>
      <c r="V162" s="30"/>
      <c r="W162" s="30"/>
      <c r="X162" s="26"/>
      <c r="Y162" s="26"/>
      <c r="Z162" s="13"/>
      <c r="AA162" s="26"/>
      <c r="AB162" s="13"/>
      <c r="AC162" s="26"/>
      <c r="AD162" s="13"/>
      <c r="AE162" s="208" t="s">
        <v>335</v>
      </c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13"/>
      <c r="AU162" s="26"/>
      <c r="AV162" s="13"/>
      <c r="AW162" s="26"/>
      <c r="AX162" s="13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13"/>
      <c r="BJ162" s="26"/>
      <c r="BK162" s="26"/>
      <c r="BL162" s="26"/>
      <c r="BM162" s="26"/>
    </row>
    <row r="163" spans="1:65">
      <c r="A163" s="31" t="e">
        <f>'1-συμβολαια'!#REF!</f>
        <v>#REF!</v>
      </c>
      <c r="B163" s="16" t="e">
        <f>'4-πολλυπρ'!#REF!</f>
        <v>#REF!</v>
      </c>
      <c r="C163" s="16" t="e">
        <f>'4-πολλυπρ'!#REF!</f>
        <v>#REF!</v>
      </c>
      <c r="D163" s="26"/>
      <c r="E163" s="26"/>
      <c r="F163" s="13"/>
      <c r="G163" s="30"/>
      <c r="H163" s="13"/>
      <c r="I163" s="26"/>
      <c r="J163" s="13"/>
      <c r="K163" s="148" t="s">
        <v>335</v>
      </c>
      <c r="L163" s="26"/>
      <c r="M163" s="26"/>
      <c r="N163" s="26"/>
      <c r="O163" s="26"/>
      <c r="P163" s="26"/>
      <c r="Q163" s="26"/>
      <c r="R163" s="26"/>
      <c r="S163" s="26"/>
      <c r="T163" s="26"/>
      <c r="U163" s="13"/>
      <c r="V163" s="30"/>
      <c r="W163" s="30"/>
      <c r="X163" s="26"/>
      <c r="Y163" s="26"/>
      <c r="Z163" s="13"/>
      <c r="AA163" s="26"/>
      <c r="AB163" s="13"/>
      <c r="AC163" s="26"/>
      <c r="AD163" s="13"/>
      <c r="AE163" s="208" t="s">
        <v>335</v>
      </c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13"/>
      <c r="AU163" s="26"/>
      <c r="AV163" s="13"/>
      <c r="AW163" s="26"/>
      <c r="AX163" s="13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13"/>
      <c r="BJ163" s="26"/>
      <c r="BK163" s="26"/>
      <c r="BL163" s="26"/>
      <c r="BM163" s="26"/>
    </row>
    <row r="164" spans="1:65">
      <c r="A164" s="31" t="e">
        <f>'1-συμβολαια'!#REF!</f>
        <v>#REF!</v>
      </c>
      <c r="B164" s="16" t="e">
        <f>'4-πολλυπρ'!#REF!</f>
        <v>#REF!</v>
      </c>
      <c r="C164" s="16" t="e">
        <f>'4-πολλυπρ'!#REF!</f>
        <v>#REF!</v>
      </c>
      <c r="D164" s="26"/>
      <c r="E164" s="26"/>
      <c r="F164" s="13"/>
      <c r="G164" s="30"/>
      <c r="H164" s="13"/>
      <c r="I164" s="26"/>
      <c r="J164" s="13"/>
      <c r="K164" s="148" t="s">
        <v>335</v>
      </c>
      <c r="L164" s="26"/>
      <c r="M164" s="26"/>
      <c r="N164" s="26"/>
      <c r="O164" s="26"/>
      <c r="P164" s="26"/>
      <c r="Q164" s="26"/>
      <c r="R164" s="26"/>
      <c r="S164" s="26"/>
      <c r="T164" s="26"/>
      <c r="U164" s="13"/>
      <c r="V164" s="30"/>
      <c r="W164" s="30"/>
      <c r="X164" s="26"/>
      <c r="Y164" s="26"/>
      <c r="Z164" s="13"/>
      <c r="AA164" s="26"/>
      <c r="AB164" s="13"/>
      <c r="AC164" s="26"/>
      <c r="AD164" s="13"/>
      <c r="AE164" s="208" t="s">
        <v>335</v>
      </c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13"/>
      <c r="AU164" s="26"/>
      <c r="AV164" s="13"/>
      <c r="AW164" s="26"/>
      <c r="AX164" s="13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13"/>
      <c r="BJ164" s="26"/>
      <c r="BK164" s="26"/>
      <c r="BL164" s="26"/>
      <c r="BM164" s="26"/>
    </row>
    <row r="165" spans="1:65">
      <c r="A165" s="31" t="e">
        <f>'1-συμβολαια'!#REF!</f>
        <v>#REF!</v>
      </c>
      <c r="B165" s="16" t="e">
        <f>'4-πολλυπρ'!#REF!</f>
        <v>#REF!</v>
      </c>
      <c r="C165" s="16" t="e">
        <f>'4-πολλυπρ'!#REF!</f>
        <v>#REF!</v>
      </c>
      <c r="D165" s="26"/>
      <c r="E165" s="26"/>
      <c r="F165" s="13"/>
      <c r="G165" s="30"/>
      <c r="H165" s="13"/>
      <c r="I165" s="26"/>
      <c r="J165" s="13"/>
      <c r="K165" s="148" t="s">
        <v>335</v>
      </c>
      <c r="L165" s="26"/>
      <c r="M165" s="26"/>
      <c r="N165" s="26"/>
      <c r="O165" s="26"/>
      <c r="P165" s="26"/>
      <c r="Q165" s="26"/>
      <c r="R165" s="26"/>
      <c r="S165" s="26"/>
      <c r="T165" s="26"/>
      <c r="U165" s="13"/>
      <c r="V165" s="30"/>
      <c r="W165" s="30"/>
      <c r="X165" s="26"/>
      <c r="Y165" s="26"/>
      <c r="Z165" s="13"/>
      <c r="AA165" s="26"/>
      <c r="AB165" s="13"/>
      <c r="AC165" s="26"/>
      <c r="AD165" s="13"/>
      <c r="AE165" s="208" t="s">
        <v>335</v>
      </c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13"/>
      <c r="AU165" s="26"/>
      <c r="AV165" s="13"/>
      <c r="AW165" s="26"/>
      <c r="AX165" s="13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13"/>
      <c r="BJ165" s="26"/>
      <c r="BK165" s="26"/>
      <c r="BL165" s="26"/>
      <c r="BM165" s="26"/>
    </row>
    <row r="166" spans="1:65">
      <c r="A166" s="31" t="str">
        <f>'1-συμβολαια'!A3</f>
        <v>???</v>
      </c>
      <c r="B166" s="16" t="str">
        <f>'4-πολλυπρ'!D3</f>
        <v>π2</v>
      </c>
      <c r="C166" s="16" t="str">
        <f>'4-πολλυπρ'!I3</f>
        <v>π1</v>
      </c>
      <c r="D166" s="26"/>
      <c r="E166" s="26"/>
      <c r="F166" s="13"/>
      <c r="G166" s="30"/>
      <c r="H166" s="13"/>
      <c r="I166" s="26"/>
      <c r="J166" s="13"/>
      <c r="K166" s="148" t="s">
        <v>335</v>
      </c>
      <c r="L166" s="26"/>
      <c r="M166" s="26"/>
      <c r="N166" s="26"/>
      <c r="O166" s="26"/>
      <c r="P166" s="26"/>
      <c r="Q166" s="26"/>
      <c r="R166" s="26"/>
      <c r="S166" s="26"/>
      <c r="T166" s="26"/>
      <c r="U166" s="13"/>
      <c r="V166" s="30"/>
      <c r="W166" s="30"/>
      <c r="X166" s="26"/>
      <c r="Y166" s="26"/>
      <c r="Z166" s="13"/>
      <c r="AA166" s="26"/>
      <c r="AB166" s="13"/>
      <c r="AC166" s="26"/>
      <c r="AD166" s="13"/>
      <c r="AE166" s="208" t="s">
        <v>335</v>
      </c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13"/>
      <c r="AU166" s="26"/>
      <c r="AV166" s="13"/>
      <c r="AW166" s="26"/>
      <c r="AX166" s="13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13"/>
      <c r="BJ166" s="26"/>
      <c r="BK166" s="26"/>
      <c r="BL166" s="26"/>
      <c r="BM166" s="26"/>
    </row>
    <row r="167" spans="1:65">
      <c r="A167" s="31">
        <f>'1-συμβολαια'!A4</f>
        <v>0</v>
      </c>
      <c r="B167" s="16">
        <f>'4-πολλυπρ'!D4</f>
        <v>0</v>
      </c>
      <c r="C167" s="16">
        <f>'4-πολλυπρ'!I4</f>
        <v>0</v>
      </c>
      <c r="D167" s="26"/>
      <c r="E167" s="26"/>
      <c r="F167" s="13"/>
      <c r="G167" s="30"/>
      <c r="H167" s="13"/>
      <c r="I167" s="26"/>
      <c r="J167" s="13"/>
      <c r="K167" s="148" t="s">
        <v>335</v>
      </c>
      <c r="L167" s="26"/>
      <c r="M167" s="26"/>
      <c r="N167" s="26"/>
      <c r="O167" s="26"/>
      <c r="P167" s="26"/>
      <c r="Q167" s="26"/>
      <c r="R167" s="26"/>
      <c r="S167" s="26"/>
      <c r="T167" s="26"/>
      <c r="U167" s="13"/>
      <c r="V167" s="30"/>
      <c r="W167" s="30"/>
      <c r="X167" s="26"/>
      <c r="Y167" s="26"/>
      <c r="Z167" s="13"/>
      <c r="AA167" s="26"/>
      <c r="AB167" s="13"/>
      <c r="AC167" s="26"/>
      <c r="AD167" s="13"/>
      <c r="AE167" s="208" t="s">
        <v>335</v>
      </c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13"/>
      <c r="AU167" s="26"/>
      <c r="AV167" s="13"/>
      <c r="AW167" s="26"/>
      <c r="AX167" s="13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13"/>
      <c r="BJ167" s="26"/>
      <c r="BK167" s="26"/>
      <c r="BL167" s="26"/>
      <c r="BM167" s="26"/>
    </row>
    <row r="168" spans="1:65">
      <c r="A168" s="31" t="e">
        <f>'1-συμβολαια'!#REF!</f>
        <v>#REF!</v>
      </c>
      <c r="B168" s="16" t="e">
        <f>'4-πολλυπρ'!#REF!</f>
        <v>#REF!</v>
      </c>
      <c r="C168" s="16" t="e">
        <f>'4-πολλυπρ'!#REF!</f>
        <v>#REF!</v>
      </c>
      <c r="D168" s="26"/>
      <c r="E168" s="26"/>
      <c r="F168" s="13"/>
      <c r="G168" s="30"/>
      <c r="H168" s="13"/>
      <c r="I168" s="26"/>
      <c r="J168" s="13"/>
      <c r="K168" s="148" t="s">
        <v>335</v>
      </c>
      <c r="L168" s="26"/>
      <c r="M168" s="26"/>
      <c r="N168" s="26"/>
      <c r="O168" s="26"/>
      <c r="P168" s="26"/>
      <c r="Q168" s="26"/>
      <c r="R168" s="26"/>
      <c r="S168" s="26"/>
      <c r="T168" s="26"/>
      <c r="U168" s="13"/>
      <c r="V168" s="30"/>
      <c r="W168" s="30"/>
      <c r="X168" s="26"/>
      <c r="Y168" s="26"/>
      <c r="Z168" s="13"/>
      <c r="AA168" s="26"/>
      <c r="AB168" s="13"/>
      <c r="AC168" s="26"/>
      <c r="AD168" s="13"/>
      <c r="AE168" s="208" t="s">
        <v>335</v>
      </c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13"/>
      <c r="AU168" s="26"/>
      <c r="AV168" s="13"/>
      <c r="AW168" s="26"/>
      <c r="AX168" s="13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13"/>
      <c r="BJ168" s="26"/>
      <c r="BK168" s="26"/>
      <c r="BL168" s="26"/>
      <c r="BM168" s="26"/>
    </row>
    <row r="169" spans="1:65">
      <c r="A169" s="31" t="e">
        <f>'1-συμβολαια'!#REF!</f>
        <v>#REF!</v>
      </c>
      <c r="B169" s="16" t="e">
        <f>'4-πολλυπρ'!#REF!</f>
        <v>#REF!</v>
      </c>
      <c r="C169" s="16" t="e">
        <f>'4-πολλυπρ'!#REF!</f>
        <v>#REF!</v>
      </c>
      <c r="D169" s="26"/>
      <c r="E169" s="26"/>
      <c r="F169" s="13"/>
      <c r="G169" s="30"/>
      <c r="H169" s="13"/>
      <c r="I169" s="26"/>
      <c r="J169" s="13"/>
      <c r="K169" s="148" t="s">
        <v>335</v>
      </c>
      <c r="L169" s="26"/>
      <c r="M169" s="26"/>
      <c r="N169" s="26"/>
      <c r="O169" s="26"/>
      <c r="P169" s="26"/>
      <c r="Q169" s="26"/>
      <c r="R169" s="26"/>
      <c r="S169" s="26"/>
      <c r="T169" s="26"/>
      <c r="U169" s="13"/>
      <c r="V169" s="30"/>
      <c r="W169" s="30"/>
      <c r="X169" s="26"/>
      <c r="Y169" s="26"/>
      <c r="Z169" s="13"/>
      <c r="AA169" s="26"/>
      <c r="AB169" s="13"/>
      <c r="AC169" s="26"/>
      <c r="AD169" s="13"/>
      <c r="AE169" s="208" t="s">
        <v>335</v>
      </c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13"/>
      <c r="AU169" s="26"/>
      <c r="AV169" s="13"/>
      <c r="AW169" s="26"/>
      <c r="AX169" s="13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13"/>
      <c r="BJ169" s="26"/>
      <c r="BK169" s="26"/>
      <c r="BL169" s="26"/>
      <c r="BM169" s="26"/>
    </row>
    <row r="170" spans="1:65">
      <c r="A170" s="31" t="e">
        <f>'1-συμβολαια'!#REF!</f>
        <v>#REF!</v>
      </c>
      <c r="B170" s="16" t="e">
        <f>'4-πολλυπρ'!#REF!</f>
        <v>#REF!</v>
      </c>
      <c r="C170" s="16" t="e">
        <f>'4-πολλυπρ'!#REF!</f>
        <v>#REF!</v>
      </c>
      <c r="D170" s="26"/>
      <c r="E170" s="26"/>
      <c r="F170" s="13"/>
      <c r="G170" s="30"/>
      <c r="H170" s="13"/>
      <c r="I170" s="26"/>
      <c r="J170" s="13"/>
      <c r="K170" s="148" t="s">
        <v>335</v>
      </c>
      <c r="L170" s="26"/>
      <c r="M170" s="26"/>
      <c r="N170" s="26"/>
      <c r="O170" s="26"/>
      <c r="P170" s="26"/>
      <c r="Q170" s="26"/>
      <c r="R170" s="26"/>
      <c r="S170" s="26"/>
      <c r="T170" s="26"/>
      <c r="U170" s="13"/>
      <c r="V170" s="30"/>
      <c r="W170" s="30"/>
      <c r="X170" s="26"/>
      <c r="Y170" s="26"/>
      <c r="Z170" s="13"/>
      <c r="AA170" s="26"/>
      <c r="AB170" s="13"/>
      <c r="AC170" s="26"/>
      <c r="AD170" s="13"/>
      <c r="AE170" s="208" t="s">
        <v>335</v>
      </c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13"/>
      <c r="AU170" s="26"/>
      <c r="AV170" s="13"/>
      <c r="AW170" s="26"/>
      <c r="AX170" s="13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13"/>
      <c r="BJ170" s="26"/>
      <c r="BK170" s="26"/>
      <c r="BL170" s="26"/>
      <c r="BM170" s="26"/>
    </row>
    <row r="171" spans="1:65">
      <c r="A171" s="31" t="e">
        <f>'1-συμβολαια'!#REF!</f>
        <v>#REF!</v>
      </c>
      <c r="B171" s="16" t="e">
        <f>'4-πολλυπρ'!#REF!</f>
        <v>#REF!</v>
      </c>
      <c r="C171" s="16" t="e">
        <f>'4-πολλυπρ'!#REF!</f>
        <v>#REF!</v>
      </c>
      <c r="D171" s="26"/>
      <c r="E171" s="26"/>
      <c r="F171" s="13"/>
      <c r="G171" s="30"/>
      <c r="H171" s="13"/>
      <c r="I171" s="26"/>
      <c r="J171" s="13"/>
      <c r="K171" s="148" t="s">
        <v>335</v>
      </c>
      <c r="L171" s="26"/>
      <c r="M171" s="26"/>
      <c r="N171" s="26"/>
      <c r="O171" s="26"/>
      <c r="P171" s="26"/>
      <c r="Q171" s="26"/>
      <c r="R171" s="26"/>
      <c r="S171" s="26"/>
      <c r="T171" s="26"/>
      <c r="U171" s="13"/>
      <c r="V171" s="30"/>
      <c r="W171" s="30"/>
      <c r="X171" s="26"/>
      <c r="Y171" s="26"/>
      <c r="Z171" s="13"/>
      <c r="AA171" s="26"/>
      <c r="AB171" s="13"/>
      <c r="AC171" s="26"/>
      <c r="AD171" s="13"/>
      <c r="AE171" s="208" t="s">
        <v>335</v>
      </c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13"/>
      <c r="AU171" s="26"/>
      <c r="AV171" s="13"/>
      <c r="AW171" s="26"/>
      <c r="AX171" s="13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13"/>
      <c r="BJ171" s="26"/>
      <c r="BK171" s="26"/>
      <c r="BL171" s="26"/>
      <c r="BM171" s="26"/>
    </row>
    <row r="172" spans="1:65">
      <c r="A172" s="31" t="e">
        <f>'1-συμβολαια'!#REF!</f>
        <v>#REF!</v>
      </c>
      <c r="B172" s="16" t="e">
        <f>'4-πολλυπρ'!#REF!</f>
        <v>#REF!</v>
      </c>
      <c r="C172" s="16" t="e">
        <f>'4-πολλυπρ'!#REF!</f>
        <v>#REF!</v>
      </c>
      <c r="D172" s="26"/>
      <c r="E172" s="26"/>
      <c r="F172" s="13"/>
      <c r="G172" s="30"/>
      <c r="H172" s="13"/>
      <c r="I172" s="26"/>
      <c r="J172" s="13"/>
      <c r="K172" s="148" t="s">
        <v>335</v>
      </c>
      <c r="L172" s="26"/>
      <c r="M172" s="26"/>
      <c r="N172" s="26"/>
      <c r="O172" s="26"/>
      <c r="P172" s="26"/>
      <c r="Q172" s="26"/>
      <c r="R172" s="26"/>
      <c r="S172" s="26"/>
      <c r="T172" s="26"/>
      <c r="U172" s="13"/>
      <c r="V172" s="30"/>
      <c r="W172" s="30"/>
      <c r="X172" s="26"/>
      <c r="Y172" s="26"/>
      <c r="Z172" s="13"/>
      <c r="AA172" s="26"/>
      <c r="AB172" s="13"/>
      <c r="AC172" s="26"/>
      <c r="AD172" s="13"/>
      <c r="AE172" s="208" t="s">
        <v>335</v>
      </c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13"/>
      <c r="AU172" s="26"/>
      <c r="AV172" s="13"/>
      <c r="AW172" s="26"/>
      <c r="AX172" s="13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13"/>
      <c r="BJ172" s="26"/>
      <c r="BK172" s="26"/>
      <c r="BL172" s="26"/>
      <c r="BM172" s="26"/>
    </row>
    <row r="173" spans="1:65">
      <c r="A173" s="31" t="e">
        <f>'1-συμβολαια'!#REF!</f>
        <v>#REF!</v>
      </c>
      <c r="B173" s="16" t="e">
        <f>'4-πολλυπρ'!#REF!</f>
        <v>#REF!</v>
      </c>
      <c r="C173" s="16" t="e">
        <f>'4-πολλυπρ'!#REF!</f>
        <v>#REF!</v>
      </c>
      <c r="D173" s="26"/>
      <c r="E173" s="26"/>
      <c r="F173" s="13"/>
      <c r="G173" s="30"/>
      <c r="H173" s="13"/>
      <c r="I173" s="26"/>
      <c r="J173" s="13"/>
      <c r="K173" s="148" t="s">
        <v>335</v>
      </c>
      <c r="L173" s="26"/>
      <c r="M173" s="26"/>
      <c r="N173" s="26"/>
      <c r="O173" s="26"/>
      <c r="P173" s="26"/>
      <c r="Q173" s="26"/>
      <c r="R173" s="26"/>
      <c r="S173" s="26"/>
      <c r="T173" s="26"/>
      <c r="U173" s="13"/>
      <c r="V173" s="30"/>
      <c r="W173" s="30"/>
      <c r="X173" s="26"/>
      <c r="Y173" s="26"/>
      <c r="Z173" s="13"/>
      <c r="AA173" s="26"/>
      <c r="AB173" s="13"/>
      <c r="AC173" s="26"/>
      <c r="AD173" s="13"/>
      <c r="AE173" s="208" t="s">
        <v>335</v>
      </c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13"/>
      <c r="AU173" s="26"/>
      <c r="AV173" s="13"/>
      <c r="AW173" s="26"/>
      <c r="AX173" s="13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13"/>
      <c r="BJ173" s="26"/>
      <c r="BK173" s="26"/>
      <c r="BL173" s="26"/>
      <c r="BM173" s="26"/>
    </row>
    <row r="175" spans="1:65">
      <c r="F175" s="703" t="s">
        <v>336</v>
      </c>
      <c r="G175" s="703"/>
      <c r="H175" s="703"/>
      <c r="I175" s="703"/>
    </row>
    <row r="176" spans="1:65">
      <c r="F176" s="703"/>
      <c r="G176" s="703"/>
      <c r="H176" s="703"/>
      <c r="I176" s="703"/>
    </row>
  </sheetData>
  <mergeCells count="9">
    <mergeCell ref="AX1:BM1"/>
    <mergeCell ref="D2:E2"/>
    <mergeCell ref="F175:I17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pane ySplit="1" topLeftCell="A2" activePane="bottomLeft" state="frozen"/>
      <selection pane="bottomLeft" activeCell="F39" sqref="F39"/>
    </sheetView>
  </sheetViews>
  <sheetFormatPr defaultRowHeight="11.25"/>
  <cols>
    <col min="1" max="1" width="9.140625" style="3"/>
    <col min="2" max="2" width="40.7109375" style="3" bestFit="1" customWidth="1"/>
    <col min="3" max="3" width="14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210"/>
      <c r="B1" s="210"/>
      <c r="C1" s="344"/>
      <c r="D1" s="210" t="s">
        <v>337</v>
      </c>
      <c r="E1" s="210" t="s">
        <v>338</v>
      </c>
      <c r="F1" s="210" t="s">
        <v>339</v>
      </c>
      <c r="G1" s="210" t="s">
        <v>340</v>
      </c>
      <c r="H1" s="210" t="s">
        <v>341</v>
      </c>
      <c r="I1" s="210" t="s">
        <v>342</v>
      </c>
      <c r="J1" s="210" t="s">
        <v>343</v>
      </c>
      <c r="K1" s="359" t="s">
        <v>344</v>
      </c>
      <c r="L1" s="473" t="s">
        <v>345</v>
      </c>
      <c r="M1" s="474"/>
      <c r="N1" s="474"/>
      <c r="O1" s="474"/>
      <c r="P1" s="475" t="s">
        <v>346</v>
      </c>
      <c r="Q1" s="475"/>
      <c r="R1" s="475"/>
      <c r="S1" s="475"/>
      <c r="T1" s="476"/>
    </row>
    <row r="2" spans="1:20">
      <c r="A2" s="372" t="str">
        <f>'1-συμβολαια'!A3</f>
        <v>???</v>
      </c>
      <c r="B2" s="79" t="str">
        <f>'1-συμβολαια'!C3</f>
        <v>μίσθωση αγροτεμαχίων [οικοδομήσιμα] ,  [15 έτη</v>
      </c>
      <c r="C2" s="343">
        <f>'1-συμβολαια'!D3</f>
        <v>2500</v>
      </c>
      <c r="D2" s="343">
        <v>0.5</v>
      </c>
      <c r="E2" s="343"/>
      <c r="F2" s="343"/>
      <c r="G2" s="343"/>
      <c r="H2" s="343"/>
      <c r="I2" s="343"/>
      <c r="J2" s="343"/>
      <c r="K2" s="343">
        <f t="shared" ref="K2:K3" si="0">SUM(D2:I2)</f>
        <v>0.5</v>
      </c>
      <c r="L2" s="371">
        <v>38204</v>
      </c>
      <c r="M2" s="79">
        <v>394</v>
      </c>
      <c r="N2" s="79">
        <v>59</v>
      </c>
      <c r="O2" s="79"/>
      <c r="P2" s="79"/>
      <c r="Q2" s="79"/>
      <c r="R2" s="79"/>
      <c r="S2" s="79"/>
      <c r="T2" s="79"/>
    </row>
    <row r="3" spans="1:20">
      <c r="A3" s="372">
        <f>'1-συμβολαια'!A4</f>
        <v>0</v>
      </c>
      <c r="B3" s="79" t="str">
        <f>'1-συμβολαια'!C4</f>
        <v>μίσθωση - πάγια κλπ {μέσω ΕΣΠΑ (κτιριακά = 680,93μ2</v>
      </c>
      <c r="C3" s="343">
        <f>'1-συμβολαια'!D4</f>
        <v>222222</v>
      </c>
      <c r="D3" s="343"/>
      <c r="E3" s="343"/>
      <c r="F3" s="343"/>
      <c r="G3" s="343"/>
      <c r="H3" s="343"/>
      <c r="I3" s="343"/>
      <c r="J3" s="343"/>
      <c r="K3" s="343">
        <f t="shared" si="0"/>
        <v>0</v>
      </c>
      <c r="L3" s="79"/>
      <c r="M3" s="79"/>
      <c r="N3" s="79"/>
      <c r="O3" s="79"/>
      <c r="P3" s="79"/>
      <c r="Q3" s="79"/>
      <c r="R3" s="79"/>
      <c r="S3" s="79"/>
      <c r="T3" s="79"/>
    </row>
    <row r="4" spans="1:20">
      <c r="A4" s="470" t="str">
        <f>'1-συμβολαια'!A5</f>
        <v>σύνολο</v>
      </c>
      <c r="B4" s="471"/>
      <c r="C4" s="472"/>
      <c r="D4" s="343">
        <f t="shared" ref="D4:K4" si="1">SUM(D2:D3)</f>
        <v>0.5</v>
      </c>
      <c r="E4" s="343">
        <f t="shared" si="1"/>
        <v>0</v>
      </c>
      <c r="F4" s="343">
        <f t="shared" si="1"/>
        <v>0</v>
      </c>
      <c r="G4" s="343">
        <f t="shared" si="1"/>
        <v>0</v>
      </c>
      <c r="H4" s="343">
        <f t="shared" si="1"/>
        <v>0</v>
      </c>
      <c r="I4" s="343">
        <f t="shared" si="1"/>
        <v>0</v>
      </c>
      <c r="J4" s="343">
        <f t="shared" si="1"/>
        <v>0</v>
      </c>
      <c r="K4" s="343">
        <f t="shared" si="1"/>
        <v>0.5</v>
      </c>
    </row>
    <row r="5" spans="1:20">
      <c r="J5" s="2"/>
    </row>
    <row r="6" spans="1:20">
      <c r="I6" s="5"/>
    </row>
    <row r="7" spans="1:20">
      <c r="J7" s="2"/>
    </row>
    <row r="8" spans="1:20">
      <c r="H8" s="167"/>
    </row>
    <row r="9" spans="1:20">
      <c r="J9" s="2"/>
    </row>
    <row r="10" spans="1:20">
      <c r="E10" s="119"/>
      <c r="J10" s="2"/>
    </row>
    <row r="11" spans="1:20">
      <c r="E11" s="6"/>
      <c r="J11" s="2"/>
    </row>
    <row r="14" spans="1:20">
      <c r="C14" s="4"/>
      <c r="D14" s="5"/>
      <c r="E14" s="5"/>
      <c r="F14" s="5"/>
      <c r="G14" s="5"/>
      <c r="H14" s="5"/>
      <c r="I14" s="5"/>
      <c r="J14" s="5"/>
      <c r="K14" s="5"/>
    </row>
    <row r="15" spans="1:20">
      <c r="C15" s="4"/>
      <c r="D15" s="5"/>
      <c r="E15" s="5"/>
      <c r="F15" s="5"/>
      <c r="G15" s="5"/>
      <c r="H15" s="5"/>
      <c r="I15" s="5"/>
      <c r="J15" s="5"/>
      <c r="K15" s="5"/>
    </row>
    <row r="16" spans="1:20">
      <c r="D16" s="5"/>
    </row>
    <row r="17" spans="4:4">
      <c r="D17" s="5"/>
    </row>
    <row r="18" spans="4:4">
      <c r="D18" s="5"/>
    </row>
    <row r="19" spans="4:4">
      <c r="D19" s="5"/>
    </row>
    <row r="20" spans="4:4">
      <c r="D20" s="5"/>
    </row>
    <row r="21" spans="4:4">
      <c r="D21" s="5"/>
    </row>
    <row r="22" spans="4:4">
      <c r="D22" s="5"/>
    </row>
  </sheetData>
  <mergeCells count="3">
    <mergeCell ref="A4:C4"/>
    <mergeCell ref="L1:O1"/>
    <mergeCell ref="P1:T1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H84"/>
  <sheetViews>
    <sheetView workbookViewId="0">
      <pane ySplit="2" topLeftCell="A3" activePane="bottomLeft" state="frozen"/>
      <selection pane="bottomLeft" activeCell="H24" sqref="H24"/>
    </sheetView>
  </sheetViews>
  <sheetFormatPr defaultRowHeight="11.25"/>
  <cols>
    <col min="1" max="1" width="7.28515625" style="8" bestFit="1" customWidth="1"/>
    <col min="2" max="2" width="7" style="142" bestFit="1" customWidth="1"/>
    <col min="3" max="3" width="40.7109375" style="94" bestFit="1" customWidth="1"/>
    <col min="4" max="4" width="7" style="3" bestFit="1" customWidth="1"/>
    <col min="5" max="5" width="7.7109375" style="3" bestFit="1" customWidth="1"/>
    <col min="6" max="6" width="8.140625" style="3" bestFit="1" customWidth="1"/>
    <col min="7" max="7" width="8.28515625" style="2" customWidth="1"/>
    <col min="8" max="8" width="8" style="2" customWidth="1"/>
    <col min="9" max="9" width="9.42578125" style="2" bestFit="1" customWidth="1"/>
    <col min="10" max="10" width="9.7109375" style="2" bestFit="1" customWidth="1"/>
    <col min="11" max="11" width="8" style="2" bestFit="1" customWidth="1"/>
    <col min="12" max="12" width="7.5703125" style="2" bestFit="1" customWidth="1"/>
    <col min="13" max="14" width="9.42578125" style="2" customWidth="1"/>
    <col min="15" max="15" width="6.5703125" style="2" bestFit="1" customWidth="1"/>
    <col min="16" max="16" width="8.7109375" style="78" bestFit="1" customWidth="1"/>
    <col min="17" max="17" width="6.42578125" style="2" bestFit="1" customWidth="1"/>
    <col min="18" max="18" width="9.42578125" style="2" bestFit="1" customWidth="1"/>
    <col min="19" max="19" width="10.28515625" style="2" bestFit="1" customWidth="1"/>
    <col min="20" max="20" width="9" style="8" bestFit="1" customWidth="1"/>
    <col min="21" max="21" width="5.7109375" style="2" bestFit="1" customWidth="1"/>
    <col min="22" max="22" width="8.28515625" style="2" bestFit="1" customWidth="1"/>
    <col min="23" max="23" width="9.42578125" style="2" bestFit="1" customWidth="1"/>
    <col min="24" max="24" width="8.140625" style="2" bestFit="1" customWidth="1"/>
    <col min="25" max="25" width="9.42578125" style="2" bestFit="1" customWidth="1"/>
    <col min="26" max="26" width="8.42578125" style="29" bestFit="1" customWidth="1"/>
    <col min="27" max="27" width="11.140625" style="29" bestFit="1" customWidth="1"/>
    <col min="28" max="28" width="21.42578125" style="80" customWidth="1"/>
    <col min="29" max="33" width="7" style="3" customWidth="1"/>
    <col min="34" max="34" width="29.28515625" style="3" bestFit="1" customWidth="1"/>
    <col min="35" max="16384" width="9.140625" style="3"/>
  </cols>
  <sheetData>
    <row r="1" spans="1:34" ht="29.25" customHeight="1">
      <c r="A1" s="739" t="s">
        <v>1</v>
      </c>
      <c r="B1" s="741" t="s">
        <v>2</v>
      </c>
      <c r="C1" s="738" t="s">
        <v>0</v>
      </c>
      <c r="D1" s="742" t="s">
        <v>11</v>
      </c>
      <c r="E1" s="736" t="s">
        <v>12</v>
      </c>
      <c r="F1" s="744" t="s">
        <v>542</v>
      </c>
      <c r="G1" s="745"/>
      <c r="H1" s="745"/>
      <c r="I1" s="746" t="s">
        <v>385</v>
      </c>
      <c r="J1" s="732" t="s">
        <v>62</v>
      </c>
      <c r="K1" s="732"/>
      <c r="L1" s="732"/>
      <c r="M1" s="713" t="s">
        <v>146</v>
      </c>
      <c r="N1" s="727" t="s">
        <v>543</v>
      </c>
      <c r="O1" s="717" t="s">
        <v>541</v>
      </c>
      <c r="P1" s="718"/>
      <c r="Q1" s="718"/>
      <c r="R1" s="729" t="s">
        <v>538</v>
      </c>
      <c r="S1" s="721" t="s">
        <v>43</v>
      </c>
      <c r="T1" s="722"/>
      <c r="U1" s="612" t="s">
        <v>58</v>
      </c>
      <c r="V1" s="614"/>
      <c r="W1" s="719" t="s">
        <v>80</v>
      </c>
      <c r="X1" s="720"/>
      <c r="Y1" s="720"/>
      <c r="Z1" s="723" t="s">
        <v>54</v>
      </c>
      <c r="AA1" s="725" t="s">
        <v>44</v>
      </c>
      <c r="AB1" s="715" t="s">
        <v>84</v>
      </c>
    </row>
    <row r="2" spans="1:34" ht="26.25" thickBot="1">
      <c r="A2" s="740"/>
      <c r="B2" s="463"/>
      <c r="C2" s="488"/>
      <c r="D2" s="743"/>
      <c r="E2" s="737"/>
      <c r="F2" s="284" t="s">
        <v>270</v>
      </c>
      <c r="G2" s="283" t="s">
        <v>97</v>
      </c>
      <c r="H2" s="356" t="s">
        <v>47</v>
      </c>
      <c r="I2" s="747"/>
      <c r="J2" s="197" t="s">
        <v>512</v>
      </c>
      <c r="K2" s="197" t="s">
        <v>146</v>
      </c>
      <c r="L2" s="358" t="s">
        <v>47</v>
      </c>
      <c r="M2" s="714"/>
      <c r="N2" s="728"/>
      <c r="O2" s="72" t="s">
        <v>23</v>
      </c>
      <c r="P2" s="77" t="s">
        <v>86</v>
      </c>
      <c r="Q2" s="357" t="s">
        <v>85</v>
      </c>
      <c r="R2" s="730"/>
      <c r="S2" s="41" t="s">
        <v>23</v>
      </c>
      <c r="T2" s="450" t="s">
        <v>34</v>
      </c>
      <c r="U2" s="41" t="s">
        <v>23</v>
      </c>
      <c r="V2" s="42" t="s">
        <v>34</v>
      </c>
      <c r="W2" s="41" t="s">
        <v>78</v>
      </c>
      <c r="X2" s="10" t="s">
        <v>79</v>
      </c>
      <c r="Y2" s="40" t="s">
        <v>33</v>
      </c>
      <c r="Z2" s="724"/>
      <c r="AA2" s="726"/>
      <c r="AB2" s="716"/>
    </row>
    <row r="3" spans="1:34" s="5" customFormat="1">
      <c r="A3" s="430" t="str">
        <f>'1-συμβολαια'!A3</f>
        <v>???</v>
      </c>
      <c r="B3" s="429">
        <f>'1-συμβολαια'!B3</f>
        <v>38203</v>
      </c>
      <c r="C3" s="427" t="str">
        <f>'1-συμβολαια'!C3</f>
        <v>μίσθωση αγροτεμαχίων [οικοδομήσιμα] ,  [15 έτη</v>
      </c>
      <c r="D3" s="374" t="str">
        <f>'4-πολλυπρ'!D3</f>
        <v>π2</v>
      </c>
      <c r="E3" s="374" t="str">
        <f>'4-πολλυπρ'!I3</f>
        <v>π1</v>
      </c>
      <c r="F3" s="375"/>
      <c r="G3" s="367">
        <f>'11-χαρτόσ'!K3+'13-ντιΜιΧο'!CA3</f>
        <v>14.3</v>
      </c>
      <c r="H3" s="367">
        <f t="shared" ref="H3:H4" si="0">F3+G3</f>
        <v>14.3</v>
      </c>
      <c r="I3" s="367">
        <f>'8-κ-15-17'!AG3</f>
        <v>0</v>
      </c>
      <c r="J3" s="282"/>
      <c r="K3" s="282"/>
      <c r="L3" s="282"/>
      <c r="M3" s="367">
        <f>'14-βιβλΕσ'!T3</f>
        <v>245.33</v>
      </c>
      <c r="N3" s="367">
        <f>('14-βιβλΕσ'!O3+'14-βιβλΕσ'!P3+'14-βιβλΕσ'!T3)*40%</f>
        <v>95.42931200000001</v>
      </c>
      <c r="O3" s="282"/>
      <c r="P3" s="282"/>
      <c r="Q3" s="282"/>
      <c r="R3" s="367">
        <f>Y3</f>
        <v>273.03398800000002</v>
      </c>
      <c r="S3" s="367">
        <f>Y3+R3</f>
        <v>546.06797600000004</v>
      </c>
      <c r="T3" s="305">
        <v>6001</v>
      </c>
      <c r="U3" s="431"/>
      <c r="V3" s="432"/>
      <c r="W3" s="367">
        <f>'1-συμβολαια'!L3+H3+'8-κ-15-17'!AE3+M3</f>
        <v>393.31398799999999</v>
      </c>
      <c r="X3" s="367">
        <f>'1-συμβολαια'!M3</f>
        <v>120.28</v>
      </c>
      <c r="Y3" s="367">
        <f t="shared" ref="Y3:Y4" si="1">W3-X3</f>
        <v>273.03398800000002</v>
      </c>
      <c r="Z3" s="397">
        <v>45802</v>
      </c>
      <c r="AA3" s="367">
        <f>T3</f>
        <v>6001</v>
      </c>
      <c r="AB3" s="428"/>
    </row>
    <row r="4" spans="1:34" s="5" customFormat="1">
      <c r="A4" s="430"/>
      <c r="B4" s="429"/>
      <c r="C4" s="427" t="str">
        <f>'1-συμβολαια'!C4</f>
        <v>μίσθωση - πάγια κλπ {μέσω ΕΣΠΑ (κτιριακά = 680,93μ2</v>
      </c>
      <c r="D4" s="374">
        <f>'4-πολλυπρ'!D4</f>
        <v>0</v>
      </c>
      <c r="E4" s="374">
        <f>'4-πολλυπρ'!I4</f>
        <v>0</v>
      </c>
      <c r="F4" s="375">
        <f>'14-βιβλΕσ'!L4</f>
        <v>402.15409199999999</v>
      </c>
      <c r="G4" s="367">
        <f>'11-χαρτόσ'!K4+'13-ντιΜιΧο'!CA4</f>
        <v>1.98</v>
      </c>
      <c r="H4" s="367">
        <f t="shared" si="0"/>
        <v>404.13409200000001</v>
      </c>
      <c r="I4" s="367">
        <f>'8-κ-15-17'!AG4</f>
        <v>2888.8860000000004</v>
      </c>
      <c r="J4" s="282"/>
      <c r="K4" s="282"/>
      <c r="L4" s="282"/>
      <c r="M4" s="367">
        <f>'14-βιβλΕσ'!T4</f>
        <v>1.98</v>
      </c>
      <c r="N4" s="367">
        <f>('14-βιβλΕσ'!O4+'14-βιβλΕσ'!P4+'14-βιβλΕσ'!T4)*40%</f>
        <v>1081.4869119999998</v>
      </c>
      <c r="O4" s="282"/>
      <c r="P4" s="282"/>
      <c r="Q4" s="282"/>
      <c r="R4" s="367">
        <f>Y4</f>
        <v>5594.5832799999998</v>
      </c>
      <c r="S4" s="367">
        <f>Y4+R4</f>
        <v>11189.16656</v>
      </c>
      <c r="T4" s="305">
        <v>123873</v>
      </c>
      <c r="U4" s="431"/>
      <c r="V4" s="432"/>
      <c r="W4" s="367">
        <f>'1-συμβολαια'!L4+H4+'8-κ-15-17'!AE4+M4</f>
        <v>5594.5832799999998</v>
      </c>
      <c r="X4" s="367">
        <f>'1-συμβολαια'!M4+'14-βιβλΕσ'!M4+'8-κ-15-17'!AF4+'10-φπα'!D4</f>
        <v>0</v>
      </c>
      <c r="Y4" s="367">
        <f t="shared" si="1"/>
        <v>5594.5832799999998</v>
      </c>
      <c r="Z4" s="397">
        <v>45802</v>
      </c>
      <c r="AA4" s="367">
        <f>T4</f>
        <v>123873</v>
      </c>
      <c r="AB4" s="428"/>
    </row>
    <row r="5" spans="1:34">
      <c r="A5" s="733" t="s">
        <v>35</v>
      </c>
      <c r="B5" s="734"/>
      <c r="C5" s="734"/>
      <c r="D5" s="734"/>
      <c r="E5" s="735"/>
      <c r="F5" s="43">
        <f>SUM(F3:F4)</f>
        <v>402.15409199999999</v>
      </c>
      <c r="G5" s="43">
        <f>SUM(G3:G4)</f>
        <v>16.28</v>
      </c>
      <c r="H5" s="43">
        <f>SUM(H3:H4)</f>
        <v>418.43409200000002</v>
      </c>
      <c r="I5" s="43">
        <f>SUM(I3:I4)</f>
        <v>2888.8860000000004</v>
      </c>
      <c r="J5" s="350"/>
      <c r="K5" s="350"/>
      <c r="L5" s="350"/>
      <c r="M5" s="43">
        <f>SUM(M3:M4)</f>
        <v>247.31</v>
      </c>
      <c r="N5" s="43"/>
      <c r="O5" s="431"/>
      <c r="P5" s="431"/>
      <c r="Q5" s="431"/>
      <c r="R5" s="43"/>
      <c r="S5" s="43">
        <f>SUM(S3:S4)</f>
        <v>11735.234536</v>
      </c>
      <c r="T5" s="451">
        <f>SUM(T3:T4)</f>
        <v>129874</v>
      </c>
      <c r="U5" s="431"/>
      <c r="V5" s="431"/>
      <c r="W5" s="43">
        <f>SUM(W3:W4)</f>
        <v>5987.8972679999997</v>
      </c>
      <c r="X5" s="43">
        <f>SUM(X3:X4)</f>
        <v>120.28</v>
      </c>
      <c r="Y5" s="43">
        <f>SUM(Y3:Y4)</f>
        <v>5867.617268</v>
      </c>
      <c r="Z5" s="43"/>
      <c r="AA5" s="43">
        <f>SUM(AA3:AA4)</f>
        <v>129874</v>
      </c>
    </row>
    <row r="6" spans="1:34">
      <c r="M6" s="78"/>
      <c r="N6" s="78"/>
    </row>
    <row r="7" spans="1:34">
      <c r="M7" s="139"/>
      <c r="N7" s="139"/>
      <c r="W7" s="139"/>
    </row>
    <row r="8" spans="1:34">
      <c r="W8" s="140"/>
    </row>
    <row r="9" spans="1:34" ht="15.75" customHeight="1">
      <c r="AC9" s="123"/>
      <c r="AD9" s="123"/>
      <c r="AE9" s="123"/>
      <c r="AF9" s="123"/>
      <c r="AG9" s="123"/>
      <c r="AH9" s="123"/>
    </row>
    <row r="10" spans="1:34" ht="15.75" customHeight="1">
      <c r="W10" s="139"/>
    </row>
    <row r="11" spans="1:34" ht="15.75" customHeight="1"/>
    <row r="12" spans="1:34" ht="15.75" customHeight="1"/>
    <row r="21" spans="29:34" ht="15">
      <c r="AC21" s="129"/>
      <c r="AD21" s="129"/>
      <c r="AE21" s="129"/>
      <c r="AF21" s="129"/>
      <c r="AG21" s="129"/>
      <c r="AH21" s="129"/>
    </row>
    <row r="22" spans="29:34" ht="15.75">
      <c r="AC22" s="130"/>
      <c r="AD22" s="130"/>
      <c r="AE22" s="130"/>
      <c r="AF22" s="130"/>
      <c r="AG22" s="130"/>
      <c r="AH22" s="130"/>
    </row>
    <row r="23" spans="29:34" ht="15.75">
      <c r="AC23" s="130"/>
      <c r="AD23" s="130"/>
      <c r="AE23" s="130"/>
      <c r="AF23" s="130"/>
      <c r="AG23" s="130"/>
      <c r="AH23" s="130"/>
    </row>
    <row r="24" spans="29:34" ht="15.75">
      <c r="AC24" s="130"/>
      <c r="AD24" s="130"/>
      <c r="AE24" s="130"/>
      <c r="AF24" s="130"/>
      <c r="AG24" s="130"/>
      <c r="AH24" s="130"/>
    </row>
    <row r="25" spans="29:34" ht="15.75">
      <c r="AC25" s="132"/>
      <c r="AD25" s="132"/>
      <c r="AE25" s="132"/>
      <c r="AF25" s="132"/>
      <c r="AG25" s="132"/>
      <c r="AH25" s="130"/>
    </row>
    <row r="26" spans="29:34" ht="15.75">
      <c r="AC26" s="130"/>
      <c r="AD26" s="130"/>
      <c r="AE26" s="130"/>
      <c r="AF26" s="130"/>
      <c r="AG26" s="130"/>
      <c r="AH26" s="130"/>
    </row>
    <row r="27" spans="29:34" ht="15.75">
      <c r="AC27" s="130"/>
      <c r="AD27" s="130"/>
      <c r="AE27" s="130"/>
      <c r="AF27" s="130"/>
      <c r="AG27" s="130"/>
      <c r="AH27" s="130"/>
    </row>
    <row r="28" spans="29:34" ht="15.75">
      <c r="AC28" s="130"/>
      <c r="AD28" s="130"/>
      <c r="AE28" s="130"/>
      <c r="AF28" s="130"/>
      <c r="AG28" s="130"/>
      <c r="AH28" s="130"/>
    </row>
    <row r="29" spans="29:34" ht="15.75">
      <c r="AC29" s="130"/>
      <c r="AD29" s="130"/>
      <c r="AE29" s="130"/>
      <c r="AF29" s="130"/>
      <c r="AG29" s="130"/>
      <c r="AH29" s="130"/>
    </row>
    <row r="30" spans="29:34" ht="15.75">
      <c r="AC30" s="130"/>
      <c r="AD30" s="130"/>
      <c r="AE30" s="130"/>
      <c r="AF30" s="130"/>
      <c r="AG30" s="130"/>
      <c r="AH30" s="130"/>
    </row>
    <row r="31" spans="29:34" ht="15">
      <c r="AC31" s="129"/>
      <c r="AD31" s="129"/>
      <c r="AE31" s="129"/>
      <c r="AF31" s="129"/>
      <c r="AG31" s="129"/>
      <c r="AH31" s="129"/>
    </row>
    <row r="32" spans="29:34" ht="15">
      <c r="AC32" s="129"/>
      <c r="AD32" s="129"/>
      <c r="AE32" s="129"/>
      <c r="AF32" s="129"/>
      <c r="AG32" s="129"/>
      <c r="AH32" s="129"/>
    </row>
    <row r="33" spans="29:34" ht="15">
      <c r="AC33" s="129"/>
      <c r="AD33" s="129"/>
      <c r="AE33" s="129"/>
      <c r="AF33" s="129"/>
      <c r="AG33" s="129"/>
      <c r="AH33" s="129"/>
    </row>
    <row r="34" spans="29:34" ht="15">
      <c r="AC34" s="129"/>
      <c r="AD34" s="129"/>
      <c r="AE34" s="129"/>
      <c r="AF34" s="129"/>
      <c r="AG34" s="129"/>
      <c r="AH34" s="129"/>
    </row>
    <row r="35" spans="29:34" ht="15">
      <c r="AC35" s="129"/>
      <c r="AD35" s="129"/>
      <c r="AE35" s="129"/>
      <c r="AF35" s="129"/>
      <c r="AG35" s="129"/>
      <c r="AH35" s="129"/>
    </row>
    <row r="36" spans="29:34" ht="15">
      <c r="AC36" s="129"/>
      <c r="AD36" s="129"/>
      <c r="AE36" s="129"/>
      <c r="AF36" s="129"/>
      <c r="AG36" s="129"/>
      <c r="AH36" s="129"/>
    </row>
    <row r="37" spans="29:34" ht="15">
      <c r="AC37" s="129"/>
      <c r="AD37" s="129"/>
      <c r="AE37" s="129"/>
      <c r="AF37" s="129"/>
      <c r="AG37" s="129"/>
      <c r="AH37" s="129"/>
    </row>
    <row r="38" spans="29:34" ht="15">
      <c r="AC38" s="129"/>
      <c r="AD38" s="129"/>
      <c r="AE38" s="129"/>
      <c r="AF38" s="129"/>
      <c r="AG38" s="129"/>
      <c r="AH38" s="129"/>
    </row>
    <row r="39" spans="29:34" ht="15">
      <c r="AC39" s="129"/>
      <c r="AD39" s="129"/>
      <c r="AE39" s="129"/>
      <c r="AF39" s="129"/>
      <c r="AG39" s="129"/>
      <c r="AH39" s="129"/>
    </row>
    <row r="40" spans="29:34" ht="15">
      <c r="AC40" s="129"/>
      <c r="AD40" s="129"/>
      <c r="AE40" s="129"/>
      <c r="AF40" s="129"/>
      <c r="AG40" s="129"/>
      <c r="AH40" s="129"/>
    </row>
    <row r="41" spans="29:34" ht="15">
      <c r="AC41" s="129"/>
      <c r="AD41" s="129"/>
      <c r="AE41" s="129"/>
      <c r="AF41" s="129"/>
      <c r="AG41" s="129"/>
      <c r="AH41" s="129"/>
    </row>
    <row r="42" spans="29:34" ht="15">
      <c r="AC42" s="129"/>
      <c r="AD42" s="129"/>
      <c r="AE42" s="129"/>
      <c r="AF42" s="129"/>
      <c r="AG42" s="129"/>
      <c r="AH42" s="129"/>
    </row>
    <row r="43" spans="29:34" ht="15">
      <c r="AC43" s="129"/>
      <c r="AD43" s="129"/>
      <c r="AE43" s="129"/>
      <c r="AF43" s="129"/>
      <c r="AG43" s="129"/>
      <c r="AH43" s="129"/>
    </row>
    <row r="44" spans="29:34" ht="15">
      <c r="AC44" s="129"/>
      <c r="AD44" s="129"/>
      <c r="AE44" s="129"/>
      <c r="AF44" s="129"/>
      <c r="AG44" s="129"/>
      <c r="AH44" s="129"/>
    </row>
    <row r="45" spans="29:34" ht="15">
      <c r="AC45" s="129"/>
      <c r="AD45" s="129"/>
      <c r="AE45" s="129"/>
      <c r="AF45" s="129"/>
      <c r="AG45" s="129"/>
      <c r="AH45" s="129"/>
    </row>
    <row r="46" spans="29:34" ht="15">
      <c r="AC46" s="129"/>
      <c r="AD46" s="129"/>
      <c r="AE46" s="129"/>
      <c r="AF46" s="129"/>
      <c r="AG46" s="129"/>
      <c r="AH46" s="129"/>
    </row>
    <row r="47" spans="29:34" ht="15">
      <c r="AC47" s="129"/>
      <c r="AD47" s="129"/>
      <c r="AE47" s="129"/>
      <c r="AF47" s="129"/>
      <c r="AG47" s="129"/>
      <c r="AH47" s="129"/>
    </row>
    <row r="48" spans="29:34" ht="15">
      <c r="AC48" s="129"/>
      <c r="AD48" s="129"/>
      <c r="AE48" s="129"/>
      <c r="AF48" s="129"/>
      <c r="AG48" s="129"/>
      <c r="AH48" s="129"/>
    </row>
    <row r="49" spans="29:34" ht="15">
      <c r="AC49" s="129"/>
      <c r="AD49" s="129"/>
      <c r="AE49" s="129"/>
      <c r="AF49" s="129"/>
      <c r="AG49" s="129"/>
      <c r="AH49" s="129"/>
    </row>
    <row r="50" spans="29:34" ht="15">
      <c r="AC50" s="129"/>
      <c r="AD50" s="129"/>
      <c r="AE50" s="129"/>
      <c r="AF50" s="129"/>
      <c r="AG50" s="129"/>
      <c r="AH50" s="129"/>
    </row>
    <row r="51" spans="29:34" ht="15">
      <c r="AC51" s="129"/>
      <c r="AD51" s="129"/>
      <c r="AE51" s="129"/>
      <c r="AF51" s="129"/>
      <c r="AG51" s="129"/>
      <c r="AH51" s="129"/>
    </row>
    <row r="52" spans="29:34" ht="15.75" customHeight="1">
      <c r="AC52" s="129"/>
      <c r="AD52" s="129"/>
      <c r="AE52" s="129"/>
      <c r="AF52" s="129"/>
      <c r="AG52" s="129"/>
      <c r="AH52" s="129"/>
    </row>
    <row r="53" spans="29:34" ht="15">
      <c r="AC53" s="129"/>
      <c r="AD53" s="129"/>
      <c r="AE53" s="129"/>
      <c r="AF53" s="129"/>
      <c r="AG53" s="129"/>
      <c r="AH53" s="129"/>
    </row>
    <row r="54" spans="29:34" ht="15">
      <c r="AC54" s="129"/>
      <c r="AD54" s="129"/>
      <c r="AE54" s="129"/>
      <c r="AF54" s="129"/>
      <c r="AG54" s="129"/>
      <c r="AH54" s="129"/>
    </row>
    <row r="55" spans="29:34" ht="15.75">
      <c r="AC55" s="133"/>
      <c r="AD55" s="133"/>
      <c r="AE55" s="133"/>
      <c r="AF55" s="133"/>
      <c r="AG55" s="133"/>
      <c r="AH55" s="133"/>
    </row>
    <row r="56" spans="29:34" ht="15.75" customHeight="1">
      <c r="AC56" s="133"/>
      <c r="AD56" s="133"/>
      <c r="AE56" s="133"/>
      <c r="AF56" s="133"/>
      <c r="AG56" s="133"/>
      <c r="AH56" s="133"/>
    </row>
    <row r="57" spans="29:34" ht="15">
      <c r="AC57" s="129"/>
      <c r="AD57" s="129"/>
      <c r="AE57" s="129"/>
      <c r="AF57" s="129"/>
      <c r="AG57" s="129"/>
      <c r="AH57" s="129"/>
    </row>
    <row r="58" spans="29:34" ht="15">
      <c r="AC58" s="129"/>
      <c r="AD58" s="129"/>
      <c r="AE58" s="129"/>
      <c r="AF58" s="129"/>
      <c r="AG58" s="129"/>
      <c r="AH58" s="129"/>
    </row>
    <row r="59" spans="29:34" ht="15">
      <c r="AC59" s="129"/>
      <c r="AD59" s="129"/>
      <c r="AE59" s="129"/>
      <c r="AF59" s="129"/>
      <c r="AG59" s="129"/>
      <c r="AH59" s="129"/>
    </row>
    <row r="60" spans="29:34" ht="15">
      <c r="AC60" s="129"/>
      <c r="AD60" s="129"/>
      <c r="AE60" s="129"/>
      <c r="AF60" s="129"/>
      <c r="AG60" s="129"/>
      <c r="AH60" s="129"/>
    </row>
    <row r="61" spans="29:34" ht="15">
      <c r="AC61" s="129"/>
      <c r="AD61" s="129"/>
      <c r="AE61" s="129"/>
      <c r="AF61" s="129"/>
      <c r="AG61" s="129"/>
      <c r="AH61" s="129"/>
    </row>
    <row r="62" spans="29:34" ht="15">
      <c r="AC62" s="129"/>
      <c r="AD62" s="129"/>
      <c r="AE62" s="129"/>
      <c r="AF62" s="129"/>
      <c r="AG62" s="129"/>
      <c r="AH62" s="129"/>
    </row>
    <row r="63" spans="29:34" ht="15">
      <c r="AC63" s="129"/>
      <c r="AD63" s="129"/>
      <c r="AE63" s="129"/>
      <c r="AF63" s="129"/>
      <c r="AG63" s="129"/>
      <c r="AH63" s="129"/>
    </row>
    <row r="64" spans="29:34" ht="15">
      <c r="AC64" s="129"/>
      <c r="AD64" s="129"/>
      <c r="AE64" s="129"/>
      <c r="AF64" s="129"/>
      <c r="AG64" s="129"/>
      <c r="AH64" s="129"/>
    </row>
    <row r="65" spans="29:34" ht="15">
      <c r="AC65" s="129"/>
      <c r="AD65" s="129"/>
      <c r="AE65" s="129"/>
      <c r="AF65" s="129"/>
      <c r="AG65" s="129"/>
      <c r="AH65" s="129"/>
    </row>
    <row r="66" spans="29:34" ht="15">
      <c r="AC66" s="129"/>
      <c r="AD66" s="129"/>
      <c r="AE66" s="129"/>
      <c r="AF66" s="129"/>
      <c r="AG66" s="129"/>
      <c r="AH66" s="129"/>
    </row>
    <row r="67" spans="29:34" ht="15.75">
      <c r="AC67" s="731"/>
      <c r="AD67" s="731"/>
      <c r="AE67" s="132"/>
      <c r="AF67" s="132"/>
      <c r="AG67" s="132"/>
      <c r="AH67" s="129"/>
    </row>
    <row r="68" spans="29:34" ht="15.75">
      <c r="AC68" s="686"/>
      <c r="AD68" s="686"/>
      <c r="AE68" s="686"/>
      <c r="AF68" s="129"/>
      <c r="AG68" s="129"/>
      <c r="AH68" s="129"/>
    </row>
    <row r="69" spans="29:34" ht="15.75">
      <c r="AC69" s="731"/>
      <c r="AD69" s="731"/>
      <c r="AE69" s="731"/>
      <c r="AF69" s="731"/>
      <c r="AG69" s="129"/>
      <c r="AH69" s="129"/>
    </row>
    <row r="70" spans="29:34" ht="15">
      <c r="AC70" s="129"/>
      <c r="AD70" s="129"/>
      <c r="AE70" s="129"/>
      <c r="AF70" s="129"/>
      <c r="AG70" s="129"/>
      <c r="AH70" s="129"/>
    </row>
    <row r="71" spans="29:34" ht="15">
      <c r="AC71" s="129"/>
      <c r="AD71" s="129"/>
      <c r="AE71" s="129"/>
      <c r="AF71" s="129"/>
      <c r="AG71" s="129"/>
      <c r="AH71" s="129"/>
    </row>
    <row r="72" spans="29:34" ht="15">
      <c r="AC72" s="129"/>
      <c r="AD72" s="129"/>
      <c r="AE72" s="129"/>
      <c r="AF72" s="129"/>
      <c r="AG72" s="129"/>
      <c r="AH72" s="129"/>
    </row>
    <row r="73" spans="29:34" ht="15">
      <c r="AC73" s="129"/>
      <c r="AD73" s="129"/>
      <c r="AE73" s="129"/>
      <c r="AF73" s="129"/>
      <c r="AG73" s="129"/>
      <c r="AH73" s="129"/>
    </row>
    <row r="74" spans="29:34" ht="15">
      <c r="AC74" s="129"/>
      <c r="AD74" s="129"/>
      <c r="AE74" s="129"/>
      <c r="AF74" s="129"/>
      <c r="AG74" s="129"/>
      <c r="AH74" s="129"/>
    </row>
    <row r="75" spans="29:34" ht="15">
      <c r="AC75" s="129"/>
      <c r="AD75" s="129"/>
      <c r="AE75" s="129"/>
      <c r="AF75" s="129"/>
      <c r="AG75" s="129"/>
      <c r="AH75" s="129"/>
    </row>
    <row r="76" spans="29:34" ht="15">
      <c r="AC76" s="129"/>
      <c r="AD76" s="129"/>
      <c r="AE76" s="129"/>
      <c r="AF76" s="129"/>
      <c r="AG76" s="129"/>
      <c r="AH76" s="129"/>
    </row>
    <row r="77" spans="29:34" ht="15">
      <c r="AC77" s="129"/>
      <c r="AD77" s="129"/>
      <c r="AE77" s="129"/>
      <c r="AF77" s="129"/>
      <c r="AG77" s="129"/>
      <c r="AH77" s="129"/>
    </row>
    <row r="78" spans="29:34" ht="15">
      <c r="AC78" s="129"/>
      <c r="AD78" s="129"/>
      <c r="AE78" s="129"/>
      <c r="AF78" s="129"/>
      <c r="AG78" s="129"/>
      <c r="AH78" s="129"/>
    </row>
    <row r="79" spans="29:34" ht="15">
      <c r="AC79" s="129"/>
      <c r="AD79" s="129"/>
      <c r="AE79" s="129"/>
      <c r="AF79" s="129"/>
      <c r="AG79" s="129"/>
      <c r="AH79" s="129"/>
    </row>
    <row r="80" spans="29:34" ht="15">
      <c r="AC80" s="129"/>
      <c r="AD80" s="129"/>
      <c r="AE80" s="129"/>
      <c r="AF80" s="129"/>
      <c r="AG80" s="129"/>
      <c r="AH80" s="129"/>
    </row>
    <row r="81" spans="29:34" ht="15">
      <c r="AC81" s="129"/>
      <c r="AD81" s="129"/>
      <c r="AE81" s="129"/>
      <c r="AF81" s="129"/>
      <c r="AG81" s="129"/>
      <c r="AH81" s="129"/>
    </row>
    <row r="82" spans="29:34" ht="15">
      <c r="AC82" s="129"/>
      <c r="AD82" s="129"/>
      <c r="AE82" s="129"/>
      <c r="AF82" s="129"/>
      <c r="AG82" s="129"/>
      <c r="AH82" s="129"/>
    </row>
    <row r="83" spans="29:34" ht="15">
      <c r="AC83" s="129"/>
      <c r="AD83" s="129"/>
      <c r="AE83" s="129"/>
      <c r="AF83" s="129"/>
      <c r="AG83" s="129"/>
      <c r="AH83" s="129"/>
    </row>
    <row r="84" spans="29:34" ht="15">
      <c r="AC84" s="129"/>
      <c r="AD84" s="129"/>
      <c r="AE84" s="129"/>
      <c r="AF84" s="129"/>
      <c r="AG84" s="129"/>
      <c r="AH84" s="129"/>
    </row>
  </sheetData>
  <mergeCells count="22">
    <mergeCell ref="AC67:AD67"/>
    <mergeCell ref="AC68:AE68"/>
    <mergeCell ref="AC69:AF69"/>
    <mergeCell ref="J1:L1"/>
    <mergeCell ref="A5:E5"/>
    <mergeCell ref="E1:E2"/>
    <mergeCell ref="C1:C2"/>
    <mergeCell ref="A1:A2"/>
    <mergeCell ref="B1:B2"/>
    <mergeCell ref="D1:D2"/>
    <mergeCell ref="F1:H1"/>
    <mergeCell ref="I1:I2"/>
    <mergeCell ref="M1:M2"/>
    <mergeCell ref="AB1:AB2"/>
    <mergeCell ref="O1:Q1"/>
    <mergeCell ref="W1:Y1"/>
    <mergeCell ref="S1:T1"/>
    <mergeCell ref="U1:V1"/>
    <mergeCell ref="Z1:Z2"/>
    <mergeCell ref="AA1:AA2"/>
    <mergeCell ref="N1:N2"/>
    <mergeCell ref="R1:R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0"/>
  <sheetViews>
    <sheetView workbookViewId="0">
      <pane ySplit="2" topLeftCell="A3" activePane="bottomLeft" state="frozen"/>
      <selection pane="bottomLeft" activeCell="L37" sqref="L37"/>
    </sheetView>
  </sheetViews>
  <sheetFormatPr defaultRowHeight="11.25"/>
  <cols>
    <col min="1" max="1" width="7" style="8" customWidth="1"/>
    <col min="2" max="2" width="42.85546875" style="94" customWidth="1"/>
    <col min="3" max="3" width="12.42578125" style="2" customWidth="1"/>
    <col min="4" max="4" width="8.42578125" style="8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4" width="9.42578125" style="2" bestFit="1" customWidth="1"/>
    <col min="15" max="15" width="9.5703125" style="2" customWidth="1"/>
    <col min="16" max="16" width="7" style="84" customWidth="1"/>
    <col min="17" max="24" width="8" style="84" customWidth="1"/>
    <col min="25" max="25" width="18.7109375" style="84" customWidth="1"/>
    <col min="26" max="26" width="8" style="84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85" t="s">
        <v>1</v>
      </c>
      <c r="B1" s="487" t="s">
        <v>0</v>
      </c>
      <c r="C1" s="489" t="s">
        <v>7</v>
      </c>
      <c r="D1" s="483" t="s">
        <v>387</v>
      </c>
      <c r="E1" s="484"/>
      <c r="F1" s="484"/>
      <c r="G1" s="484"/>
      <c r="H1" s="484"/>
      <c r="I1" s="484"/>
      <c r="J1" s="484"/>
      <c r="K1" s="484"/>
      <c r="L1" s="484"/>
      <c r="M1" s="491" t="s">
        <v>98</v>
      </c>
      <c r="N1" s="492"/>
      <c r="O1" s="493" t="s">
        <v>270</v>
      </c>
      <c r="P1" s="477" t="s">
        <v>89</v>
      </c>
      <c r="Q1" s="478"/>
      <c r="R1" s="478"/>
      <c r="S1" s="478"/>
      <c r="T1" s="478"/>
      <c r="U1" s="478"/>
      <c r="V1" s="478"/>
      <c r="W1" s="478"/>
      <c r="X1" s="478"/>
      <c r="Y1" s="478"/>
      <c r="Z1" s="479"/>
    </row>
    <row r="2" spans="1:26" s="12" customFormat="1" ht="24" customHeight="1" thickBot="1">
      <c r="A2" s="486"/>
      <c r="B2" s="488"/>
      <c r="C2" s="490"/>
      <c r="D2" s="60" t="s">
        <v>81</v>
      </c>
      <c r="E2" s="60" t="s">
        <v>82</v>
      </c>
      <c r="F2" s="60" t="s">
        <v>388</v>
      </c>
      <c r="G2" s="60" t="s">
        <v>389</v>
      </c>
      <c r="H2" s="60" t="s">
        <v>23</v>
      </c>
      <c r="I2" s="230" t="s">
        <v>377</v>
      </c>
      <c r="J2" s="230" t="s">
        <v>378</v>
      </c>
      <c r="K2" s="230" t="s">
        <v>401</v>
      </c>
      <c r="L2" s="231" t="s">
        <v>380</v>
      </c>
      <c r="M2" s="233" t="s">
        <v>402</v>
      </c>
      <c r="N2" s="232" t="s">
        <v>403</v>
      </c>
      <c r="O2" s="494"/>
      <c r="P2" s="480"/>
      <c r="Q2" s="481"/>
      <c r="R2" s="481"/>
      <c r="S2" s="481"/>
      <c r="T2" s="481"/>
      <c r="U2" s="481"/>
      <c r="V2" s="481"/>
      <c r="W2" s="481"/>
      <c r="X2" s="481"/>
      <c r="Y2" s="481"/>
      <c r="Z2" s="482"/>
    </row>
    <row r="3" spans="1:26" s="5" customFormat="1">
      <c r="A3" s="369" t="str">
        <f>'1-συμβολαια'!A3</f>
        <v>???</v>
      </c>
      <c r="B3" s="373" t="str">
        <f>'1-συμβολαια'!C3</f>
        <v>μίσθωση αγροτεμαχίων [οικοδομήσιμα] ,  [15 έτη</v>
      </c>
      <c r="C3" s="374">
        <f>'1-συμβολαια'!D3</f>
        <v>2500</v>
      </c>
      <c r="D3" s="365"/>
      <c r="E3" s="365">
        <v>2.93</v>
      </c>
      <c r="F3" s="365">
        <v>10.56</v>
      </c>
      <c r="G3" s="365">
        <f t="shared" ref="G3:G4" si="0">(C3-10.56)*1.2%</f>
        <v>29.873280000000001</v>
      </c>
      <c r="H3" s="365">
        <f t="shared" ref="H3:H4" si="1">D3+E3+F3+G3</f>
        <v>43.363280000000003</v>
      </c>
      <c r="I3" s="366">
        <f t="shared" ref="I3:I4" si="2">H3*9%</f>
        <v>3.9026952000000001</v>
      </c>
      <c r="J3" s="366">
        <v>0.15</v>
      </c>
      <c r="K3" s="366">
        <f t="shared" ref="K3:K4" si="3">H3*5%</f>
        <v>2.1681640000000004</v>
      </c>
      <c r="L3" s="375">
        <f t="shared" ref="L3:L4" si="4">H3*1%</f>
        <v>0.43363280000000004</v>
      </c>
      <c r="M3" s="375">
        <f t="shared" ref="M3:M4" si="5">H3-O3</f>
        <v>36.708787999999998</v>
      </c>
      <c r="N3" s="375">
        <f t="shared" ref="N3:N4" si="6">D3+E3</f>
        <v>2.93</v>
      </c>
      <c r="O3" s="375">
        <f t="shared" ref="O3:O4" si="7">I3+J3+K3+L3</f>
        <v>6.6544920000000012</v>
      </c>
      <c r="P3" s="376"/>
      <c r="Q3" s="376" t="s">
        <v>421</v>
      </c>
      <c r="R3" s="376" t="s">
        <v>422</v>
      </c>
      <c r="S3" s="435" t="s">
        <v>423</v>
      </c>
      <c r="T3" s="376"/>
      <c r="U3" s="376"/>
      <c r="V3" s="376"/>
      <c r="W3" s="303"/>
      <c r="X3" s="303"/>
      <c r="Y3" s="303"/>
      <c r="Z3" s="303"/>
    </row>
    <row r="4" spans="1:26" s="5" customFormat="1">
      <c r="A4" s="369">
        <f>'1-συμβολαια'!A4</f>
        <v>0</v>
      </c>
      <c r="B4" s="373" t="str">
        <f>'1-συμβολαια'!C4</f>
        <v>μίσθωση - πάγια κλπ {μέσω ΕΣΠΑ (κτιριακά = 680,93μ2</v>
      </c>
      <c r="C4" s="374">
        <f>'1-συμβολαια'!D4</f>
        <v>222222</v>
      </c>
      <c r="D4" s="365"/>
      <c r="E4" s="365">
        <v>2.93</v>
      </c>
      <c r="F4" s="365">
        <v>10.56</v>
      </c>
      <c r="G4" s="365">
        <f t="shared" si="0"/>
        <v>2666.53728</v>
      </c>
      <c r="H4" s="365">
        <f t="shared" si="1"/>
        <v>2680.0272799999998</v>
      </c>
      <c r="I4" s="366">
        <f t="shared" si="2"/>
        <v>241.20245519999997</v>
      </c>
      <c r="J4" s="366">
        <v>0.15</v>
      </c>
      <c r="K4" s="366">
        <f t="shared" si="3"/>
        <v>134.001364</v>
      </c>
      <c r="L4" s="375">
        <f t="shared" si="4"/>
        <v>26.800272799999998</v>
      </c>
      <c r="M4" s="375">
        <f t="shared" si="5"/>
        <v>2277.8731879999996</v>
      </c>
      <c r="N4" s="375">
        <f t="shared" si="6"/>
        <v>2.93</v>
      </c>
      <c r="O4" s="375">
        <f t="shared" si="7"/>
        <v>402.15409199999999</v>
      </c>
      <c r="P4" s="376"/>
      <c r="Q4" s="376"/>
      <c r="R4" s="376"/>
      <c r="S4" s="376"/>
      <c r="T4" s="376"/>
      <c r="U4" s="376"/>
      <c r="V4" s="376"/>
      <c r="W4" s="303"/>
      <c r="X4" s="303"/>
      <c r="Y4" s="303"/>
      <c r="Z4" s="303"/>
    </row>
    <row r="5" spans="1:26">
      <c r="A5" s="458" t="s">
        <v>56</v>
      </c>
      <c r="B5" s="459"/>
      <c r="C5" s="459"/>
      <c r="D5" s="38">
        <f t="shared" ref="D5:O5" si="8">SUM(D3:D4)</f>
        <v>0</v>
      </c>
      <c r="E5" s="38">
        <f t="shared" si="8"/>
        <v>5.86</v>
      </c>
      <c r="F5" s="38">
        <f t="shared" si="8"/>
        <v>21.12</v>
      </c>
      <c r="G5" s="38">
        <f t="shared" si="8"/>
        <v>2696.4105599999998</v>
      </c>
      <c r="H5" s="38">
        <f t="shared" si="8"/>
        <v>2723.3905599999998</v>
      </c>
      <c r="I5" s="38">
        <f t="shared" si="8"/>
        <v>245.10515039999999</v>
      </c>
      <c r="J5" s="38">
        <f t="shared" si="8"/>
        <v>0.3</v>
      </c>
      <c r="K5" s="38">
        <f t="shared" si="8"/>
        <v>136.16952799999999</v>
      </c>
      <c r="L5" s="38">
        <f t="shared" si="8"/>
        <v>27.2339056</v>
      </c>
      <c r="M5" s="38">
        <f t="shared" si="8"/>
        <v>2314.5819759999995</v>
      </c>
      <c r="N5" s="38">
        <f t="shared" si="8"/>
        <v>5.86</v>
      </c>
      <c r="O5" s="38">
        <f t="shared" si="8"/>
        <v>408.808584</v>
      </c>
    </row>
    <row r="6" spans="1:26">
      <c r="I6" s="8" t="s">
        <v>413</v>
      </c>
      <c r="J6" s="324" t="s">
        <v>81</v>
      </c>
      <c r="K6" s="178">
        <v>0.03</v>
      </c>
      <c r="L6" s="8" t="s">
        <v>81</v>
      </c>
      <c r="P6" s="165" t="s">
        <v>404</v>
      </c>
      <c r="Q6" s="134"/>
      <c r="R6" s="134"/>
      <c r="S6" s="134"/>
      <c r="T6" s="134"/>
      <c r="U6" s="134"/>
      <c r="V6" s="134"/>
      <c r="W6" s="134"/>
      <c r="X6" s="134"/>
      <c r="Y6" s="134"/>
    </row>
    <row r="7" spans="1:26">
      <c r="I7" s="178">
        <v>0.15</v>
      </c>
      <c r="J7" s="178">
        <v>0.44</v>
      </c>
      <c r="K7" s="178">
        <v>0.15</v>
      </c>
      <c r="L7" s="8" t="s">
        <v>414</v>
      </c>
      <c r="P7" s="144"/>
      <c r="Q7" s="165" t="s">
        <v>405</v>
      </c>
      <c r="R7" s="134"/>
      <c r="S7" s="134"/>
      <c r="T7" s="134"/>
      <c r="U7" s="134"/>
      <c r="V7" s="134"/>
      <c r="W7" s="134"/>
      <c r="X7" s="134"/>
      <c r="Y7" s="144"/>
    </row>
    <row r="8" spans="1:26">
      <c r="P8" s="144"/>
      <c r="Q8" s="144"/>
      <c r="R8" s="134" t="s">
        <v>406</v>
      </c>
      <c r="S8" s="144"/>
      <c r="T8" s="144"/>
      <c r="U8" s="144"/>
      <c r="V8" s="144"/>
      <c r="W8" s="144"/>
      <c r="X8" s="144"/>
      <c r="Y8" s="144"/>
    </row>
    <row r="9" spans="1:26">
      <c r="P9" s="144"/>
      <c r="Q9" s="144"/>
      <c r="R9" s="144"/>
      <c r="S9" s="165" t="s">
        <v>407</v>
      </c>
      <c r="T9" s="144"/>
      <c r="U9" s="144"/>
      <c r="V9" s="144"/>
      <c r="W9" s="144"/>
      <c r="X9" s="144"/>
      <c r="Y9" s="144"/>
    </row>
    <row r="10" spans="1:26">
      <c r="P10" s="144"/>
      <c r="Q10" s="144"/>
      <c r="R10" s="144"/>
      <c r="S10" s="144"/>
      <c r="T10" s="134" t="s">
        <v>408</v>
      </c>
      <c r="U10" s="144"/>
      <c r="V10" s="144"/>
      <c r="W10" s="144"/>
      <c r="X10" s="144"/>
      <c r="Y10" s="144"/>
    </row>
    <row r="11" spans="1:26">
      <c r="P11" s="144"/>
      <c r="Q11" s="144"/>
      <c r="R11" s="134"/>
      <c r="S11" s="134"/>
      <c r="T11" s="144"/>
      <c r="U11" s="165" t="s">
        <v>409</v>
      </c>
      <c r="V11" s="144"/>
      <c r="W11" s="134"/>
      <c r="X11" s="134"/>
      <c r="Y11" s="134"/>
      <c r="Z11" s="134"/>
    </row>
    <row r="12" spans="1:26">
      <c r="P12" s="144"/>
      <c r="Q12" s="144"/>
      <c r="R12" s="134"/>
      <c r="S12" s="134"/>
      <c r="T12" s="144"/>
      <c r="U12" s="144"/>
      <c r="V12" s="134" t="s">
        <v>410</v>
      </c>
      <c r="W12" s="134"/>
      <c r="X12" s="134"/>
      <c r="Y12" s="134"/>
      <c r="Z12" s="144"/>
    </row>
    <row r="13" spans="1:26" ht="15.75">
      <c r="B13" s="325" t="s">
        <v>537</v>
      </c>
      <c r="C13" s="325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326">
        <v>0.15</v>
      </c>
      <c r="Q13" s="327">
        <v>2.93</v>
      </c>
      <c r="R13" s="5" t="s">
        <v>415</v>
      </c>
      <c r="S13" s="3"/>
      <c r="T13" s="328">
        <f>Q13-P13</f>
        <v>2.7800000000000002</v>
      </c>
      <c r="U13" s="144"/>
      <c r="V13" s="144"/>
      <c r="W13" s="144"/>
      <c r="X13" s="144"/>
      <c r="Y13" s="144"/>
      <c r="Z13" s="144"/>
    </row>
    <row r="14" spans="1:26" ht="15.75">
      <c r="B14" s="146"/>
      <c r="C14" s="329" t="s">
        <v>494</v>
      </c>
      <c r="D14" s="329"/>
      <c r="E14" s="329"/>
      <c r="F14" s="329"/>
      <c r="G14" s="330"/>
      <c r="H14" s="330"/>
      <c r="I14" s="330"/>
      <c r="J14" s="330"/>
      <c r="K14" s="330"/>
      <c r="L14" s="330"/>
      <c r="M14" s="330"/>
      <c r="N14" s="330"/>
      <c r="P14" s="178">
        <v>0.44</v>
      </c>
      <c r="Q14" s="324">
        <v>0.56000000000000005</v>
      </c>
      <c r="R14" s="3" t="s">
        <v>416</v>
      </c>
      <c r="S14" s="3"/>
      <c r="T14" s="328">
        <f>Q14-P14</f>
        <v>0.12000000000000005</v>
      </c>
    </row>
    <row r="15" spans="1:26" ht="15.75">
      <c r="B15" s="331"/>
      <c r="C15" s="332"/>
      <c r="D15" s="333" t="s">
        <v>411</v>
      </c>
      <c r="E15" s="333"/>
      <c r="F15" s="333"/>
      <c r="G15" s="333"/>
      <c r="H15" s="334"/>
      <c r="I15" s="334"/>
      <c r="J15" s="334"/>
      <c r="K15" s="334"/>
      <c r="L15" s="334"/>
      <c r="M15" s="334"/>
      <c r="O15" s="335">
        <v>0.05</v>
      </c>
      <c r="P15" s="8"/>
      <c r="Q15" s="4">
        <v>0.73</v>
      </c>
      <c r="R15" s="5" t="s">
        <v>140</v>
      </c>
      <c r="S15" s="3"/>
      <c r="T15" s="5"/>
    </row>
    <row r="16" spans="1:26" ht="15.75">
      <c r="B16" s="331"/>
      <c r="C16" s="332"/>
      <c r="D16" s="332"/>
      <c r="E16" s="332"/>
      <c r="F16" s="332"/>
      <c r="G16" s="332"/>
      <c r="H16" s="332"/>
      <c r="I16" s="336"/>
      <c r="J16" s="336"/>
      <c r="K16" s="336"/>
      <c r="L16" s="336"/>
      <c r="M16" s="61"/>
      <c r="O16" s="335">
        <v>0.05</v>
      </c>
      <c r="P16" s="8"/>
      <c r="Q16" s="4">
        <v>1.47</v>
      </c>
      <c r="R16" s="3" t="s">
        <v>417</v>
      </c>
      <c r="S16" s="3"/>
      <c r="T16" s="3"/>
    </row>
    <row r="17" spans="2:24" ht="15.75">
      <c r="B17" s="331"/>
      <c r="C17" s="240" t="s">
        <v>61</v>
      </c>
      <c r="D17" s="240"/>
      <c r="E17" s="330"/>
      <c r="F17" s="330"/>
      <c r="G17" s="336"/>
      <c r="H17" s="336"/>
      <c r="I17" s="336"/>
      <c r="J17" s="337"/>
      <c r="K17" s="332"/>
      <c r="L17" s="332"/>
      <c r="M17" s="336"/>
      <c r="O17" s="335">
        <v>0.05</v>
      </c>
      <c r="P17" s="8"/>
      <c r="Q17" s="4">
        <v>3.99</v>
      </c>
      <c r="R17" s="5" t="s">
        <v>418</v>
      </c>
      <c r="S17" s="5"/>
      <c r="T17" s="5"/>
    </row>
    <row r="18" spans="2:24" ht="15.75">
      <c r="B18" s="331"/>
      <c r="C18" s="332"/>
      <c r="D18" s="234" t="s">
        <v>495</v>
      </c>
      <c r="E18" s="234"/>
      <c r="F18" s="234"/>
      <c r="G18" s="338"/>
      <c r="H18" s="338"/>
      <c r="I18" s="338"/>
      <c r="J18" s="338"/>
      <c r="K18" s="338"/>
      <c r="L18" s="338"/>
      <c r="M18" s="330"/>
      <c r="O18" s="335">
        <v>0.05</v>
      </c>
      <c r="P18" s="8"/>
      <c r="Q18" s="4"/>
      <c r="R18" s="5" t="s">
        <v>496</v>
      </c>
      <c r="S18" s="5"/>
      <c r="T18" s="5"/>
    </row>
    <row r="19" spans="2:24" ht="15">
      <c r="B19" s="331"/>
      <c r="C19" s="332"/>
      <c r="D19" s="235" t="s">
        <v>497</v>
      </c>
      <c r="E19" s="235"/>
      <c r="F19" s="235"/>
      <c r="G19" s="235"/>
      <c r="H19" s="338"/>
      <c r="I19" s="338"/>
      <c r="J19" s="338"/>
      <c r="K19" s="338"/>
      <c r="L19" s="338"/>
      <c r="M19" s="338"/>
      <c r="O19" s="335">
        <v>0.05</v>
      </c>
      <c r="P19" s="8"/>
      <c r="Q19" s="4"/>
      <c r="R19" s="5" t="s">
        <v>498</v>
      </c>
      <c r="S19" s="5"/>
      <c r="T19" s="5"/>
      <c r="U19" s="3"/>
      <c r="V19" s="3"/>
      <c r="W19" s="3"/>
      <c r="X19" s="3"/>
    </row>
    <row r="20" spans="2:24" ht="15.75">
      <c r="B20" s="331"/>
      <c r="C20" s="332"/>
      <c r="D20" s="236" t="s">
        <v>412</v>
      </c>
      <c r="E20" s="336"/>
      <c r="F20" s="336"/>
      <c r="G20" s="336"/>
      <c r="H20" s="336"/>
      <c r="I20" s="332"/>
      <c r="J20" s="336"/>
      <c r="K20" s="336"/>
      <c r="L20" s="336"/>
      <c r="M20" s="339"/>
      <c r="O20" s="335"/>
      <c r="P20" s="8"/>
      <c r="Q20" s="4"/>
      <c r="R20" s="5"/>
      <c r="S20" s="5"/>
      <c r="T20" s="5"/>
      <c r="U20" s="3"/>
      <c r="V20" s="3"/>
      <c r="W20" s="3"/>
      <c r="X20" s="3"/>
    </row>
    <row r="21" spans="2:24" ht="15">
      <c r="B21" s="331"/>
      <c r="C21" s="332"/>
      <c r="D21" s="332"/>
      <c r="E21" s="332"/>
      <c r="F21" s="332"/>
      <c r="G21" s="332"/>
      <c r="H21" s="332"/>
      <c r="I21" s="332"/>
      <c r="J21" s="332"/>
      <c r="K21" s="332"/>
      <c r="L21" s="332"/>
      <c r="M21" s="332"/>
      <c r="P21" s="5" t="s">
        <v>499</v>
      </c>
      <c r="Q21" s="5"/>
      <c r="R21" s="5" t="s">
        <v>140</v>
      </c>
      <c r="S21" s="5"/>
      <c r="T21" s="5"/>
      <c r="U21" s="3"/>
      <c r="V21" s="3"/>
      <c r="W21" s="3"/>
      <c r="X21" s="3"/>
    </row>
    <row r="22" spans="2:24">
      <c r="P22" s="5" t="s">
        <v>500</v>
      </c>
      <c r="Q22" s="5"/>
      <c r="R22" s="5" t="s">
        <v>141</v>
      </c>
      <c r="S22" s="5"/>
      <c r="T22" s="5"/>
    </row>
    <row r="23" spans="2:24">
      <c r="P23" s="5" t="s">
        <v>501</v>
      </c>
      <c r="Q23" s="5"/>
      <c r="R23" s="5" t="s">
        <v>142</v>
      </c>
      <c r="S23" s="5"/>
      <c r="T23" s="5"/>
    </row>
    <row r="24" spans="2:24" ht="15">
      <c r="P24" s="4">
        <v>2.2000000000000002</v>
      </c>
      <c r="Q24" s="340"/>
      <c r="R24" s="5" t="s">
        <v>419</v>
      </c>
      <c r="S24" s="5"/>
      <c r="T24" s="5"/>
    </row>
    <row r="25" spans="2:24" ht="15">
      <c r="D25" s="2"/>
      <c r="P25" s="2">
        <v>2.93</v>
      </c>
      <c r="Q25" s="341"/>
      <c r="R25" s="3" t="s">
        <v>420</v>
      </c>
      <c r="S25" s="5"/>
      <c r="T25" s="5"/>
    </row>
    <row r="26" spans="2:24" ht="15">
      <c r="P26" s="8"/>
      <c r="Q26" s="238"/>
      <c r="R26" s="341"/>
      <c r="S26" s="3"/>
      <c r="T26" s="3"/>
    </row>
    <row r="27" spans="2:24">
      <c r="B27" s="138"/>
      <c r="C27" s="4"/>
      <c r="D27" s="58"/>
      <c r="E27" s="4"/>
      <c r="F27" s="4"/>
      <c r="G27" s="4"/>
      <c r="H27" s="58"/>
      <c r="I27" s="58"/>
      <c r="J27" s="58"/>
      <c r="K27" s="58"/>
      <c r="O27" s="8"/>
      <c r="P27" s="5"/>
      <c r="Q27" s="5"/>
      <c r="R27" s="5"/>
      <c r="S27" s="5"/>
    </row>
    <row r="28" spans="2:24">
      <c r="B28" s="95"/>
      <c r="C28" s="4"/>
      <c r="D28" s="58"/>
      <c r="E28" s="4"/>
      <c r="F28" s="4"/>
      <c r="G28" s="4"/>
      <c r="H28" s="58"/>
      <c r="I28" s="58"/>
      <c r="J28" s="58"/>
      <c r="K28" s="58"/>
      <c r="O28" s="8"/>
      <c r="P28" s="5"/>
      <c r="Q28" s="5"/>
      <c r="R28" s="5"/>
      <c r="S28" s="5"/>
    </row>
    <row r="29" spans="2:24">
      <c r="O29" s="8"/>
      <c r="P29" s="5"/>
      <c r="Q29" s="5"/>
      <c r="R29" s="5"/>
      <c r="S29" s="5"/>
    </row>
    <row r="30" spans="2:24">
      <c r="O30" s="8"/>
      <c r="P30" s="5"/>
      <c r="Q30" s="5"/>
      <c r="R30" s="5"/>
      <c r="S30" s="5"/>
    </row>
  </sheetData>
  <mergeCells count="8">
    <mergeCell ref="P1:Z2"/>
    <mergeCell ref="D1:L1"/>
    <mergeCell ref="A5:C5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8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11.5703125" style="3" bestFit="1" customWidth="1"/>
    <col min="2" max="2" width="60.140625" style="92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4" customWidth="1"/>
    <col min="9" max="12" width="5.5703125" style="84" customWidth="1"/>
    <col min="13" max="13" width="19.7109375" style="84" customWidth="1"/>
    <col min="14" max="14" width="19.7109375" style="84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504" t="s">
        <v>1</v>
      </c>
      <c r="B1" s="510" t="s">
        <v>0</v>
      </c>
      <c r="C1" s="512" t="s">
        <v>90</v>
      </c>
      <c r="D1" s="506" t="s">
        <v>3</v>
      </c>
      <c r="E1" s="507"/>
      <c r="F1" s="508" t="s">
        <v>503</v>
      </c>
      <c r="G1" s="509"/>
      <c r="H1" s="495" t="s">
        <v>29</v>
      </c>
      <c r="I1" s="496"/>
      <c r="J1" s="496"/>
      <c r="K1" s="496"/>
      <c r="L1" s="496"/>
      <c r="M1" s="496"/>
      <c r="N1" s="497"/>
    </row>
    <row r="2" spans="1:14" s="9" customFormat="1" ht="16.5" thickBot="1">
      <c r="A2" s="505"/>
      <c r="B2" s="511"/>
      <c r="C2" s="513"/>
      <c r="D2" s="48"/>
      <c r="E2" s="59" t="s">
        <v>9</v>
      </c>
      <c r="F2" s="342"/>
      <c r="G2" s="103" t="s">
        <v>9</v>
      </c>
      <c r="H2" s="498"/>
      <c r="I2" s="499"/>
      <c r="J2" s="499"/>
      <c r="K2" s="499"/>
      <c r="L2" s="499"/>
      <c r="M2" s="499"/>
      <c r="N2" s="500"/>
    </row>
    <row r="3" spans="1:14" s="143" customFormat="1" ht="15">
      <c r="A3" s="382" t="str">
        <f>'1-συμβολαια'!A3</f>
        <v>???</v>
      </c>
      <c r="B3" s="377" t="str">
        <f>'1-συμβολαια'!C3</f>
        <v>μίσθωση αγροτεμαχίων [οικοδομήσιμα] ,  [15 έτη</v>
      </c>
      <c r="C3" s="378">
        <f>'1-συμβολαια'!D3</f>
        <v>2500</v>
      </c>
      <c r="D3" s="379">
        <v>4</v>
      </c>
      <c r="E3" s="379">
        <v>4</v>
      </c>
      <c r="F3" s="380">
        <f t="shared" ref="F3:F4" si="0">(D3-1)*2.93</f>
        <v>8.7900000000000009</v>
      </c>
      <c r="G3" s="436"/>
      <c r="H3" s="376"/>
      <c r="I3" s="435" t="s">
        <v>143</v>
      </c>
      <c r="J3" s="376"/>
      <c r="K3" s="381"/>
      <c r="L3" s="381"/>
      <c r="M3" s="381"/>
      <c r="N3" s="381"/>
    </row>
    <row r="4" spans="1:14" s="143" customFormat="1" ht="15">
      <c r="A4" s="382">
        <f>'1-συμβολαια'!A4</f>
        <v>0</v>
      </c>
      <c r="B4" s="377" t="str">
        <f>'1-συμβολαια'!C4</f>
        <v>μίσθωση - πάγια κλπ {μέσω ΕΣΠΑ (κτιριακά = 680,93μ2</v>
      </c>
      <c r="C4" s="378">
        <f>'1-συμβολαια'!D4</f>
        <v>222222</v>
      </c>
      <c r="D4" s="379">
        <v>4</v>
      </c>
      <c r="E4" s="379">
        <v>4</v>
      </c>
      <c r="F4" s="380">
        <f t="shared" si="0"/>
        <v>8.7900000000000009</v>
      </c>
      <c r="G4" s="436"/>
      <c r="H4" s="376"/>
      <c r="I4" s="435" t="s">
        <v>143</v>
      </c>
      <c r="J4" s="376"/>
      <c r="K4" s="381"/>
      <c r="L4" s="381"/>
      <c r="M4" s="381"/>
      <c r="N4" s="381"/>
    </row>
    <row r="5" spans="1:14" ht="15.75">
      <c r="A5" s="501" t="s">
        <v>60</v>
      </c>
      <c r="B5" s="502"/>
      <c r="C5" s="502"/>
      <c r="D5" s="502"/>
      <c r="E5" s="503"/>
      <c r="F5" s="112">
        <f>SUM(F3:F4)</f>
        <v>17.580000000000002</v>
      </c>
      <c r="G5" s="112">
        <f>SUM(G3:G4)</f>
        <v>0</v>
      </c>
    </row>
    <row r="6" spans="1:14" ht="15.75">
      <c r="H6" s="145" t="s">
        <v>152</v>
      </c>
      <c r="I6" s="146"/>
      <c r="J6" s="146"/>
      <c r="K6" s="146"/>
      <c r="L6" s="146"/>
      <c r="M6" s="146"/>
    </row>
    <row r="7" spans="1:14" ht="15.75">
      <c r="B7" s="345" t="s">
        <v>504</v>
      </c>
      <c r="C7" s="346"/>
      <c r="D7" s="346"/>
      <c r="E7" s="346"/>
      <c r="F7" s="346"/>
      <c r="I7" s="146" t="s">
        <v>153</v>
      </c>
      <c r="J7" s="146"/>
      <c r="K7" s="146"/>
      <c r="L7" s="146"/>
      <c r="M7" s="89"/>
    </row>
    <row r="8" spans="1:14" ht="15.75">
      <c r="B8" s="3"/>
      <c r="C8" s="240" t="s">
        <v>61</v>
      </c>
      <c r="D8" s="3"/>
      <c r="J8" s="145" t="s">
        <v>154</v>
      </c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pane ySplit="2" topLeftCell="A3" activePane="bottomLeft" state="frozen"/>
      <selection pane="bottomLeft" activeCell="F21" sqref="F21"/>
    </sheetView>
  </sheetViews>
  <sheetFormatPr defaultRowHeight="11.25"/>
  <cols>
    <col min="1" max="1" width="11.5703125" style="8" bestFit="1" customWidth="1"/>
    <col min="2" max="2" width="58.28515625" style="94" bestFit="1" customWidth="1"/>
    <col min="3" max="3" width="7.28515625" style="8" bestFit="1" customWidth="1"/>
    <col min="4" max="4" width="10.28515625" style="8" customWidth="1"/>
    <col min="5" max="5" width="10" style="8" customWidth="1"/>
    <col min="6" max="6" width="10.42578125" style="8" customWidth="1"/>
    <col min="7" max="7" width="4.140625" style="8" bestFit="1" customWidth="1"/>
    <col min="8" max="8" width="7.28515625" style="8" bestFit="1" customWidth="1"/>
    <col min="9" max="9" width="8.5703125" style="8" customWidth="1"/>
    <col min="10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4" customWidth="1"/>
    <col min="18" max="20" width="6.7109375" style="84" customWidth="1"/>
    <col min="21" max="21" width="30.5703125" style="84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85" t="s">
        <v>1</v>
      </c>
      <c r="B1" s="487" t="s">
        <v>0</v>
      </c>
      <c r="C1" s="514" t="s">
        <v>11</v>
      </c>
      <c r="D1" s="514"/>
      <c r="E1" s="514"/>
      <c r="F1" s="514"/>
      <c r="G1" s="514"/>
      <c r="H1" s="515" t="s">
        <v>12</v>
      </c>
      <c r="I1" s="515"/>
      <c r="J1" s="515"/>
      <c r="K1" s="515"/>
      <c r="L1" s="515"/>
      <c r="M1" s="515"/>
      <c r="N1" s="515"/>
      <c r="O1" s="518" t="s">
        <v>91</v>
      </c>
      <c r="P1" s="516" t="s">
        <v>238</v>
      </c>
      <c r="Q1" s="477" t="s">
        <v>29</v>
      </c>
      <c r="R1" s="478"/>
      <c r="S1" s="478"/>
      <c r="T1" s="478"/>
      <c r="U1" s="479"/>
    </row>
    <row r="2" spans="1:25" ht="24" customHeight="1" thickBot="1">
      <c r="A2" s="486"/>
      <c r="B2" s="488"/>
      <c r="C2" s="7" t="s">
        <v>47</v>
      </c>
      <c r="D2" s="7" t="s">
        <v>48</v>
      </c>
      <c r="E2" s="7" t="s">
        <v>49</v>
      </c>
      <c r="F2" s="7" t="s">
        <v>50</v>
      </c>
      <c r="G2" s="39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0" t="s">
        <v>53</v>
      </c>
      <c r="O2" s="519"/>
      <c r="P2" s="517"/>
      <c r="Q2" s="480"/>
      <c r="R2" s="481"/>
      <c r="S2" s="481"/>
      <c r="T2" s="481"/>
      <c r="U2" s="482"/>
    </row>
    <row r="3" spans="1:25" s="304" customFormat="1" ht="15">
      <c r="A3" s="382" t="str">
        <f>'1-συμβολαια'!A3</f>
        <v>???</v>
      </c>
      <c r="B3" s="383" t="str">
        <f>'1-συμβολαια'!C3</f>
        <v>μίσθωση αγροτεμαχίων [οικοδομήσιμα] ,  [15 έτη</v>
      </c>
      <c r="C3" s="384"/>
      <c r="D3" s="748" t="s">
        <v>546</v>
      </c>
      <c r="E3" s="384"/>
      <c r="F3" s="384"/>
      <c r="G3" s="384"/>
      <c r="H3" s="384"/>
      <c r="I3" s="748" t="s">
        <v>547</v>
      </c>
      <c r="J3" s="384"/>
      <c r="K3" s="384"/>
      <c r="L3" s="384"/>
      <c r="M3" s="384"/>
      <c r="N3" s="384"/>
      <c r="O3" s="385"/>
      <c r="P3" s="386">
        <f>O3*('2-δικαιώμ'!N3+'3-φύλλα2α'!F3)</f>
        <v>0</v>
      </c>
      <c r="Q3" s="387"/>
      <c r="R3" s="387"/>
      <c r="S3" s="387"/>
      <c r="T3" s="387"/>
      <c r="U3" s="388"/>
    </row>
    <row r="4" spans="1:25" s="304" customFormat="1" ht="15">
      <c r="A4" s="382">
        <f>'1-συμβολαια'!A4</f>
        <v>0</v>
      </c>
      <c r="B4" s="383" t="str">
        <f>'1-συμβολαια'!C4</f>
        <v>μίσθωση - πάγια κλπ {μέσω ΕΣΠΑ (κτιριακά = 680,93μ2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5"/>
      <c r="P4" s="386">
        <f>O4*('2-δικαιώμ'!N4+'3-φύλλα2α'!F4)</f>
        <v>0</v>
      </c>
      <c r="Q4" s="387"/>
      <c r="R4" s="387"/>
      <c r="S4" s="387"/>
      <c r="T4" s="387"/>
      <c r="U4" s="388"/>
    </row>
    <row r="5" spans="1:25" ht="15.75">
      <c r="A5" s="501" t="s">
        <v>47</v>
      </c>
      <c r="B5" s="502"/>
      <c r="C5" s="502"/>
      <c r="D5" s="502"/>
      <c r="E5" s="502"/>
      <c r="F5" s="502"/>
      <c r="G5" s="502"/>
      <c r="H5" s="502"/>
      <c r="I5" s="502"/>
      <c r="J5" s="502"/>
      <c r="K5" s="502"/>
      <c r="L5" s="502"/>
      <c r="M5" s="502"/>
      <c r="N5" s="502"/>
      <c r="O5" s="502"/>
      <c r="P5" s="111">
        <f>SUM(P3:P4)</f>
        <v>0</v>
      </c>
    </row>
    <row r="7" spans="1:25" ht="15.75">
      <c r="Q7" s="163" t="s">
        <v>155</v>
      </c>
      <c r="R7" s="131"/>
      <c r="S7" s="131"/>
      <c r="T7" s="131"/>
      <c r="U7" s="131"/>
      <c r="V7" s="131"/>
      <c r="W7" s="131"/>
      <c r="X7" s="131"/>
      <c r="Y7" s="118"/>
    </row>
    <row r="8" spans="1:25" ht="15.75">
      <c r="R8" s="146" t="s">
        <v>156</v>
      </c>
      <c r="S8" s="146"/>
      <c r="T8" s="146"/>
      <c r="U8" s="146"/>
      <c r="V8" s="146"/>
      <c r="W8" s="146"/>
      <c r="X8" s="146"/>
    </row>
    <row r="9" spans="1:25" ht="15.75">
      <c r="S9" s="163" t="s">
        <v>157</v>
      </c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6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10.28515625" style="8" customWidth="1"/>
    <col min="2" max="2" width="41.7109375" style="94" customWidth="1"/>
    <col min="3" max="3" width="11.140625" style="2" bestFit="1" customWidth="1"/>
    <col min="4" max="4" width="6" style="3" bestFit="1" customWidth="1"/>
    <col min="5" max="5" width="6.28515625" style="3" bestFit="1" customWidth="1"/>
    <col min="6" max="6" width="6" style="8" bestFit="1" customWidth="1"/>
    <col min="7" max="7" width="6.42578125" style="8" bestFit="1" customWidth="1"/>
    <col min="8" max="8" width="7.28515625" style="2" bestFit="1" customWidth="1"/>
    <col min="9" max="12" width="6.42578125" style="2" bestFit="1" customWidth="1"/>
    <col min="13" max="13" width="7.28515625" style="2" bestFit="1" customWidth="1"/>
    <col min="14" max="14" width="10.5703125" style="2" customWidth="1"/>
    <col min="15" max="15" width="6.85546875" style="2" customWidth="1"/>
    <col min="16" max="16" width="6.7109375" style="2" bestFit="1" customWidth="1"/>
    <col min="17" max="17" width="13.28515625" style="2" customWidth="1"/>
    <col min="18" max="18" width="6.42578125" style="84" customWidth="1"/>
    <col min="19" max="22" width="7.28515625" style="84" customWidth="1"/>
    <col min="23" max="23" width="7.140625" style="84" customWidth="1"/>
    <col min="24" max="24" width="8" style="84" customWidth="1"/>
    <col min="25" max="25" width="7.28515625" style="84" customWidth="1"/>
    <col min="26" max="26" width="5" style="84" customWidth="1"/>
    <col min="27" max="27" width="6.7109375" style="84" customWidth="1"/>
    <col min="28" max="28" width="8" style="84" customWidth="1"/>
    <col min="29" max="38" width="6.28515625" style="84" customWidth="1"/>
    <col min="39" max="39" width="7.5703125" style="84" customWidth="1"/>
    <col min="40" max="40" width="11.7109375" style="84" customWidth="1"/>
    <col min="41" max="41" width="22.7109375" style="84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60" t="s">
        <v>1</v>
      </c>
      <c r="B1" s="522" t="s">
        <v>0</v>
      </c>
      <c r="C1" s="466" t="s">
        <v>7</v>
      </c>
      <c r="D1" s="524" t="s">
        <v>3</v>
      </c>
      <c r="E1" s="525"/>
      <c r="F1" s="526" t="s">
        <v>506</v>
      </c>
      <c r="G1" s="527"/>
      <c r="H1" s="527"/>
      <c r="I1" s="527"/>
      <c r="J1" s="527"/>
      <c r="K1" s="527"/>
      <c r="L1" s="528"/>
      <c r="M1" s="529" t="s">
        <v>425</v>
      </c>
      <c r="N1" s="530"/>
      <c r="O1" s="531" t="s">
        <v>270</v>
      </c>
      <c r="P1" s="532"/>
      <c r="Q1" s="533" t="s">
        <v>424</v>
      </c>
      <c r="R1" s="521" t="s">
        <v>183</v>
      </c>
      <c r="S1" s="521"/>
      <c r="T1" s="521"/>
      <c r="U1" s="521"/>
      <c r="V1" s="521"/>
      <c r="W1" s="521"/>
      <c r="X1" s="521"/>
      <c r="Y1" s="521"/>
      <c r="Z1" s="521"/>
      <c r="AA1" s="521"/>
      <c r="AB1" s="521"/>
      <c r="AC1" s="521"/>
      <c r="AD1" s="521"/>
      <c r="AE1" s="521"/>
      <c r="AF1" s="521"/>
      <c r="AG1" s="521"/>
      <c r="AH1" s="521"/>
      <c r="AI1" s="521"/>
      <c r="AJ1" s="521"/>
      <c r="AK1" s="521"/>
      <c r="AL1" s="521"/>
      <c r="AM1" s="521"/>
      <c r="AN1" s="521"/>
      <c r="AO1" s="521"/>
    </row>
    <row r="2" spans="1:41" ht="23.25" thickBot="1">
      <c r="A2" s="461"/>
      <c r="B2" s="523"/>
      <c r="C2" s="467"/>
      <c r="D2" s="168" t="s">
        <v>4</v>
      </c>
      <c r="E2" s="154" t="s">
        <v>9</v>
      </c>
      <c r="F2" s="242" t="s">
        <v>4</v>
      </c>
      <c r="G2" s="169" t="s">
        <v>9</v>
      </c>
      <c r="H2" s="152" t="s">
        <v>47</v>
      </c>
      <c r="I2" s="241" t="s">
        <v>9</v>
      </c>
      <c r="J2" s="224" t="s">
        <v>378</v>
      </c>
      <c r="K2" s="224" t="s">
        <v>401</v>
      </c>
      <c r="L2" s="226" t="s">
        <v>380</v>
      </c>
      <c r="M2" s="241" t="s">
        <v>23</v>
      </c>
      <c r="N2" s="243" t="s">
        <v>92</v>
      </c>
      <c r="O2" s="241" t="s">
        <v>23</v>
      </c>
      <c r="P2" s="239" t="s">
        <v>9</v>
      </c>
      <c r="Q2" s="534"/>
      <c r="R2" s="171" t="s">
        <v>137</v>
      </c>
      <c r="S2" s="171" t="s">
        <v>181</v>
      </c>
      <c r="T2" s="171" t="s">
        <v>138</v>
      </c>
      <c r="U2" s="171" t="s">
        <v>273</v>
      </c>
      <c r="V2" s="171" t="s">
        <v>139</v>
      </c>
      <c r="W2" s="171" t="s">
        <v>274</v>
      </c>
      <c r="X2" s="171" t="s">
        <v>158</v>
      </c>
      <c r="Y2" s="171" t="s">
        <v>182</v>
      </c>
      <c r="Z2" s="171" t="s">
        <v>159</v>
      </c>
      <c r="AA2" s="171" t="s">
        <v>275</v>
      </c>
      <c r="AB2" s="171" t="s">
        <v>160</v>
      </c>
      <c r="AC2" s="171" t="s">
        <v>276</v>
      </c>
      <c r="AD2" s="171" t="s">
        <v>161</v>
      </c>
      <c r="AE2" s="171" t="s">
        <v>291</v>
      </c>
      <c r="AF2" s="171" t="s">
        <v>292</v>
      </c>
      <c r="AG2" s="297" t="s">
        <v>293</v>
      </c>
      <c r="AH2" s="171" t="s">
        <v>294</v>
      </c>
      <c r="AI2" s="171" t="s">
        <v>295</v>
      </c>
      <c r="AJ2" s="171" t="s">
        <v>478</v>
      </c>
      <c r="AK2" s="171" t="s">
        <v>479</v>
      </c>
      <c r="AL2" s="171"/>
      <c r="AM2" s="281" t="s">
        <v>97</v>
      </c>
      <c r="AN2" s="279" t="s">
        <v>47</v>
      </c>
      <c r="AO2" s="280" t="s">
        <v>29</v>
      </c>
    </row>
    <row r="3" spans="1:41" s="5" customFormat="1">
      <c r="A3" s="369" t="str">
        <f>'1-συμβολαια'!A3</f>
        <v>???</v>
      </c>
      <c r="B3" s="373" t="str">
        <f>'1-συμβολαια'!C3</f>
        <v>μίσθωση αγροτεμαχίων [οικοδομήσιμα] ,  [15 έτη</v>
      </c>
      <c r="C3" s="375">
        <f>'1-συμβολαια'!D3</f>
        <v>2500</v>
      </c>
      <c r="D3" s="389">
        <f>'3-φύλλα2α'!D3</f>
        <v>4</v>
      </c>
      <c r="E3" s="389">
        <f>'3-φύλλα2α'!E3</f>
        <v>4</v>
      </c>
      <c r="F3" s="305">
        <v>4</v>
      </c>
      <c r="G3" s="305">
        <v>4</v>
      </c>
      <c r="H3" s="365">
        <f t="shared" ref="H3:H4" si="0">F3*D3*3.23</f>
        <v>51.68</v>
      </c>
      <c r="I3" s="437"/>
      <c r="J3" s="390">
        <f t="shared" ref="J3:J4" si="1">H3*5%</f>
        <v>2.5840000000000001</v>
      </c>
      <c r="K3" s="390">
        <f t="shared" ref="K3:K4" si="2">H3*5%</f>
        <v>2.5840000000000001</v>
      </c>
      <c r="L3" s="390">
        <f t="shared" ref="L3:L4" si="3">H3*1%</f>
        <v>0.51680000000000004</v>
      </c>
      <c r="M3" s="390">
        <f t="shared" ref="M3:M4" si="4">H3-O3</f>
        <v>45.995199999999997</v>
      </c>
      <c r="N3" s="390">
        <f t="shared" ref="N3:N4" si="5">I3-P3</f>
        <v>0</v>
      </c>
      <c r="O3" s="390">
        <f t="shared" ref="O3:O4" si="6">J3+K3+L3</f>
        <v>5.6848000000000001</v>
      </c>
      <c r="P3" s="390">
        <f t="shared" ref="P3:P4" si="7">I3*11%</f>
        <v>0</v>
      </c>
      <c r="Q3" s="390">
        <f t="shared" ref="Q3:Q4" si="8">O3-P3</f>
        <v>5.6848000000000001</v>
      </c>
      <c r="R3" s="376"/>
      <c r="S3" s="376"/>
      <c r="T3" s="438">
        <v>12.92</v>
      </c>
      <c r="U3" s="391">
        <v>1.98</v>
      </c>
      <c r="V3" s="395"/>
      <c r="W3" s="376">
        <v>1.47</v>
      </c>
      <c r="X3" s="395"/>
      <c r="Y3" s="376">
        <v>4.92</v>
      </c>
      <c r="Z3" s="395"/>
      <c r="AA3" s="376">
        <v>4.92</v>
      </c>
      <c r="AB3" s="376">
        <v>12.92</v>
      </c>
      <c r="AC3" s="376"/>
      <c r="AD3" s="376"/>
      <c r="AE3" s="376"/>
      <c r="AF3" s="376"/>
      <c r="AG3" s="392"/>
      <c r="AH3" s="392">
        <v>6.25</v>
      </c>
      <c r="AI3" s="392">
        <v>0.5</v>
      </c>
      <c r="AJ3" s="392"/>
      <c r="AK3" s="392"/>
      <c r="AL3" s="392"/>
      <c r="AM3" s="393">
        <f t="shared" ref="AM3:AM4" si="9">U3+Y3+AA3+AI3+AK3</f>
        <v>12.32</v>
      </c>
      <c r="AN3" s="394">
        <f t="shared" ref="AN3:AN4" si="10">R3+S3+T3+V3+W3+X3+Z3+AB3+AC3+AD3+AE3+AF3+AG3+AH3+AJ3+AL3</f>
        <v>33.56</v>
      </c>
      <c r="AO3" s="303"/>
    </row>
    <row r="4" spans="1:41" s="5" customFormat="1">
      <c r="A4" s="369">
        <f>'1-συμβολαια'!A4</f>
        <v>0</v>
      </c>
      <c r="B4" s="373" t="str">
        <f>'1-συμβολαια'!C4</f>
        <v>μίσθωση - πάγια κλπ {μέσω ΕΣΠΑ (κτιριακά = 680,93μ2</v>
      </c>
      <c r="C4" s="375">
        <f>'1-συμβολαια'!D4</f>
        <v>222222</v>
      </c>
      <c r="D4" s="389">
        <f>'3-φύλλα2α'!D4</f>
        <v>4</v>
      </c>
      <c r="E4" s="389">
        <f>'3-φύλλα2α'!E4</f>
        <v>4</v>
      </c>
      <c r="F4" s="305"/>
      <c r="G4" s="305"/>
      <c r="H4" s="365">
        <f t="shared" si="0"/>
        <v>0</v>
      </c>
      <c r="I4" s="390">
        <f t="shared" ref="I4" si="11">E4*G4*3.23</f>
        <v>0</v>
      </c>
      <c r="J4" s="390">
        <f t="shared" si="1"/>
        <v>0</v>
      </c>
      <c r="K4" s="390">
        <f t="shared" si="2"/>
        <v>0</v>
      </c>
      <c r="L4" s="390">
        <f t="shared" si="3"/>
        <v>0</v>
      </c>
      <c r="M4" s="390">
        <f t="shared" si="4"/>
        <v>0</v>
      </c>
      <c r="N4" s="390">
        <f t="shared" si="5"/>
        <v>0</v>
      </c>
      <c r="O4" s="390">
        <f t="shared" si="6"/>
        <v>0</v>
      </c>
      <c r="P4" s="390">
        <f t="shared" si="7"/>
        <v>0</v>
      </c>
      <c r="Q4" s="390">
        <f t="shared" si="8"/>
        <v>0</v>
      </c>
      <c r="R4" s="376"/>
      <c r="S4" s="376"/>
      <c r="T4" s="376"/>
      <c r="U4" s="391"/>
      <c r="V4" s="376"/>
      <c r="W4" s="376"/>
      <c r="X4" s="376"/>
      <c r="Y4" s="376"/>
      <c r="Z4" s="376"/>
      <c r="AA4" s="376"/>
      <c r="AB4" s="376"/>
      <c r="AC4" s="376"/>
      <c r="AD4" s="376"/>
      <c r="AE4" s="376"/>
      <c r="AF4" s="376"/>
      <c r="AG4" s="392"/>
      <c r="AH4" s="392"/>
      <c r="AI4" s="392"/>
      <c r="AJ4" s="392"/>
      <c r="AK4" s="392"/>
      <c r="AL4" s="392"/>
      <c r="AM4" s="393">
        <f t="shared" si="9"/>
        <v>0</v>
      </c>
      <c r="AN4" s="394">
        <f t="shared" si="10"/>
        <v>0</v>
      </c>
      <c r="AO4" s="303"/>
    </row>
    <row r="5" spans="1:41">
      <c r="A5" s="458" t="s">
        <v>47</v>
      </c>
      <c r="B5" s="459"/>
      <c r="C5" s="459"/>
      <c r="D5" s="459"/>
      <c r="E5" s="459"/>
      <c r="F5" s="459"/>
      <c r="G5" s="520"/>
      <c r="H5" s="38">
        <f t="shared" ref="H5:AF5" si="12">SUM(H3:H4)</f>
        <v>51.68</v>
      </c>
      <c r="I5" s="38">
        <f t="shared" si="12"/>
        <v>0</v>
      </c>
      <c r="J5" s="38">
        <f t="shared" si="12"/>
        <v>2.5840000000000001</v>
      </c>
      <c r="K5" s="38">
        <f t="shared" si="12"/>
        <v>2.5840000000000001</v>
      </c>
      <c r="L5" s="38">
        <f t="shared" si="12"/>
        <v>0.51680000000000004</v>
      </c>
      <c r="M5" s="38">
        <f t="shared" si="12"/>
        <v>45.995199999999997</v>
      </c>
      <c r="N5" s="38">
        <f t="shared" si="12"/>
        <v>0</v>
      </c>
      <c r="O5" s="38">
        <f t="shared" si="12"/>
        <v>5.6848000000000001</v>
      </c>
      <c r="P5" s="38">
        <f t="shared" si="12"/>
        <v>0</v>
      </c>
      <c r="Q5" s="38">
        <f t="shared" si="12"/>
        <v>5.6848000000000001</v>
      </c>
      <c r="R5" s="38">
        <f t="shared" si="12"/>
        <v>0</v>
      </c>
      <c r="S5" s="38">
        <f t="shared" si="12"/>
        <v>0</v>
      </c>
      <c r="T5" s="38">
        <f t="shared" si="12"/>
        <v>12.92</v>
      </c>
      <c r="U5" s="38">
        <f t="shared" si="12"/>
        <v>1.98</v>
      </c>
      <c r="V5" s="38">
        <f t="shared" si="12"/>
        <v>0</v>
      </c>
      <c r="W5" s="38">
        <f t="shared" si="12"/>
        <v>1.47</v>
      </c>
      <c r="X5" s="38">
        <f t="shared" si="12"/>
        <v>0</v>
      </c>
      <c r="Y5" s="38">
        <f t="shared" si="12"/>
        <v>4.92</v>
      </c>
      <c r="Z5" s="38">
        <f t="shared" si="12"/>
        <v>0</v>
      </c>
      <c r="AA5" s="38">
        <f t="shared" si="12"/>
        <v>4.92</v>
      </c>
      <c r="AB5" s="38">
        <f t="shared" si="12"/>
        <v>12.92</v>
      </c>
      <c r="AC5" s="38">
        <f t="shared" si="12"/>
        <v>0</v>
      </c>
      <c r="AD5" s="38">
        <f t="shared" si="12"/>
        <v>0</v>
      </c>
      <c r="AE5" s="38">
        <f t="shared" si="12"/>
        <v>0</v>
      </c>
      <c r="AF5" s="38">
        <f t="shared" si="12"/>
        <v>0</v>
      </c>
      <c r="AG5" s="298"/>
      <c r="AH5" s="38">
        <f>SUM(AH3:AH4)</f>
        <v>6.25</v>
      </c>
      <c r="AI5" s="38">
        <f>SUM(AI3:AI4)</f>
        <v>0.5</v>
      </c>
      <c r="AJ5" s="38"/>
      <c r="AK5" s="38"/>
      <c r="AL5" s="38">
        <f>SUM(AL3:AL4)</f>
        <v>0</v>
      </c>
      <c r="AM5" s="38">
        <f>SUM(AM3:AM4)</f>
        <v>12.32</v>
      </c>
      <c r="AN5" s="38">
        <f>SUM(AN3:AN4)</f>
        <v>33.56</v>
      </c>
    </row>
    <row r="7" spans="1:41">
      <c r="R7" s="165" t="s">
        <v>477</v>
      </c>
      <c r="S7" s="174"/>
      <c r="T7" s="174"/>
      <c r="U7" s="174"/>
      <c r="V7" s="174"/>
      <c r="W7" s="174"/>
      <c r="X7" s="175"/>
      <c r="Y7" s="175"/>
      <c r="Z7" s="175"/>
      <c r="AA7" s="175"/>
      <c r="AB7" s="175"/>
      <c r="AC7" s="175"/>
      <c r="AD7" s="175"/>
      <c r="AE7" s="89"/>
      <c r="AF7" s="89"/>
      <c r="AG7" s="89"/>
      <c r="AH7" s="89"/>
      <c r="AI7" s="89"/>
      <c r="AJ7" s="89"/>
      <c r="AK7" s="89"/>
      <c r="AL7" s="89"/>
      <c r="AM7" s="89"/>
      <c r="AN7" s="89"/>
    </row>
    <row r="8" spans="1:41" ht="15.75">
      <c r="B8" s="345" t="s">
        <v>505</v>
      </c>
      <c r="C8" s="346"/>
      <c r="D8" s="346"/>
      <c r="E8" s="346"/>
      <c r="R8" s="175"/>
      <c r="S8" s="176" t="s">
        <v>239</v>
      </c>
      <c r="T8" s="175"/>
      <c r="U8" s="175"/>
      <c r="V8" s="175"/>
      <c r="W8" s="175"/>
      <c r="X8" s="175"/>
      <c r="Y8" s="175"/>
      <c r="Z8" s="175"/>
      <c r="AA8" s="175"/>
      <c r="AB8" s="175"/>
      <c r="AC8" s="175"/>
      <c r="AD8" s="175"/>
      <c r="AE8" s="89"/>
      <c r="AF8" s="89"/>
      <c r="AG8" s="89"/>
      <c r="AH8" s="89"/>
      <c r="AI8" s="89"/>
      <c r="AJ8" s="89"/>
      <c r="AK8" s="89"/>
      <c r="AL8" s="89"/>
      <c r="AM8" s="89"/>
      <c r="AN8" s="89"/>
    </row>
    <row r="9" spans="1:41">
      <c r="R9" s="175"/>
      <c r="S9" s="175"/>
      <c r="T9" s="173" t="s">
        <v>240</v>
      </c>
      <c r="U9" s="175"/>
      <c r="V9" s="175"/>
      <c r="W9" s="175"/>
      <c r="X9" s="175"/>
      <c r="Y9" s="175"/>
      <c r="Z9" s="175"/>
      <c r="AA9" s="175"/>
      <c r="AB9" s="175"/>
      <c r="AC9" s="175"/>
      <c r="AD9" s="175"/>
      <c r="AE9" s="89"/>
      <c r="AF9" s="89"/>
      <c r="AG9" s="89"/>
      <c r="AH9" s="89"/>
      <c r="AI9" s="89"/>
      <c r="AJ9" s="89"/>
      <c r="AK9" s="89"/>
      <c r="AL9" s="89"/>
      <c r="AM9" s="89"/>
      <c r="AN9" s="89"/>
    </row>
    <row r="10" spans="1:41">
      <c r="R10" s="175"/>
      <c r="S10" s="175"/>
      <c r="T10" s="175"/>
      <c r="U10" s="176" t="s">
        <v>241</v>
      </c>
      <c r="V10" s="175"/>
      <c r="W10" s="175"/>
      <c r="X10" s="175"/>
      <c r="Y10" s="175"/>
      <c r="Z10" s="175"/>
      <c r="AA10" s="175"/>
      <c r="AB10" s="175"/>
      <c r="AC10" s="175"/>
      <c r="AD10" s="175"/>
      <c r="AE10" s="89"/>
      <c r="AF10" s="89"/>
      <c r="AG10" s="89"/>
      <c r="AH10" s="89"/>
      <c r="AI10" s="89"/>
      <c r="AJ10" s="89"/>
      <c r="AK10" s="89"/>
      <c r="AL10" s="89"/>
      <c r="AM10" s="89"/>
      <c r="AN10" s="89"/>
    </row>
    <row r="11" spans="1:41">
      <c r="R11" s="175"/>
      <c r="S11" s="175"/>
      <c r="T11" s="175"/>
      <c r="U11" s="175"/>
      <c r="V11" s="173" t="s">
        <v>277</v>
      </c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89"/>
      <c r="AN11" s="89"/>
    </row>
    <row r="12" spans="1:41">
      <c r="R12" s="175"/>
      <c r="S12" s="175"/>
      <c r="T12" s="175"/>
      <c r="U12" s="175"/>
      <c r="V12" s="175"/>
      <c r="W12" s="176" t="s">
        <v>242</v>
      </c>
      <c r="X12" s="175"/>
      <c r="Y12" s="175"/>
      <c r="Z12" s="175"/>
      <c r="AA12" s="175"/>
      <c r="AB12" s="175"/>
      <c r="AC12" s="175"/>
      <c r="AD12" s="175"/>
      <c r="AE12" s="175"/>
      <c r="AF12" s="175"/>
      <c r="AG12" s="175"/>
      <c r="AH12" s="175"/>
      <c r="AI12" s="175"/>
      <c r="AJ12" s="175"/>
      <c r="AK12" s="175"/>
      <c r="AL12" s="175"/>
      <c r="AM12" s="89"/>
      <c r="AN12" s="89"/>
    </row>
    <row r="13" spans="1:41">
      <c r="R13" s="175"/>
      <c r="S13" s="175"/>
      <c r="T13" s="175"/>
      <c r="U13" s="175"/>
      <c r="V13" s="175"/>
      <c r="W13" s="175"/>
      <c r="X13" s="173" t="s">
        <v>243</v>
      </c>
      <c r="Y13" s="173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89"/>
      <c r="AN13" s="89"/>
    </row>
    <row r="14" spans="1:41">
      <c r="R14" s="175"/>
      <c r="S14" s="175"/>
      <c r="T14" s="175"/>
      <c r="U14" s="175"/>
      <c r="V14" s="175"/>
      <c r="W14" s="175"/>
      <c r="X14" s="175"/>
      <c r="Y14" s="176" t="s">
        <v>278</v>
      </c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89"/>
      <c r="AN14" s="89"/>
    </row>
    <row r="15" spans="1:41">
      <c r="B15" s="137"/>
      <c r="R15" s="175"/>
      <c r="S15" s="175"/>
      <c r="T15" s="175"/>
      <c r="U15" s="175"/>
      <c r="V15" s="175"/>
      <c r="W15" s="175"/>
      <c r="X15" s="175"/>
      <c r="Y15" s="175"/>
      <c r="Z15" s="173" t="s">
        <v>244</v>
      </c>
      <c r="AA15" s="176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89"/>
      <c r="AN15" s="89"/>
      <c r="AO15" s="172"/>
    </row>
    <row r="16" spans="1:41">
      <c r="B16" s="138"/>
      <c r="R16" s="175"/>
      <c r="S16" s="175"/>
      <c r="T16" s="175"/>
      <c r="U16" s="175"/>
      <c r="V16" s="175"/>
      <c r="W16" s="175"/>
      <c r="X16" s="175"/>
      <c r="Y16" s="175"/>
      <c r="Z16" s="176"/>
      <c r="AA16" s="176" t="s">
        <v>279</v>
      </c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  <c r="AL16" s="175"/>
      <c r="AM16" s="89"/>
      <c r="AN16" s="89"/>
      <c r="AO16" s="172"/>
    </row>
    <row r="17" spans="18:40">
      <c r="R17" s="175"/>
      <c r="S17" s="175"/>
      <c r="T17" s="175"/>
      <c r="U17" s="175"/>
      <c r="V17" s="175"/>
      <c r="W17" s="175"/>
      <c r="X17" s="175"/>
      <c r="Y17" s="175"/>
      <c r="Z17" s="175"/>
      <c r="AA17" s="175"/>
      <c r="AB17" s="173" t="s">
        <v>245</v>
      </c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  <c r="AM17" s="89"/>
      <c r="AN17" s="176"/>
    </row>
    <row r="18" spans="18:40">
      <c r="R18" s="175"/>
      <c r="S18" s="175"/>
      <c r="T18" s="175"/>
      <c r="U18" s="175"/>
      <c r="V18" s="175"/>
      <c r="W18" s="175"/>
      <c r="X18" s="175"/>
      <c r="Y18" s="175"/>
      <c r="Z18" s="175"/>
      <c r="AA18" s="175"/>
      <c r="AB18" s="175"/>
      <c r="AC18" s="176" t="s">
        <v>246</v>
      </c>
      <c r="AD18" s="175"/>
      <c r="AE18" s="175"/>
      <c r="AF18" s="175"/>
      <c r="AG18" s="175"/>
      <c r="AH18" s="175"/>
      <c r="AI18" s="175"/>
      <c r="AJ18" s="175"/>
      <c r="AK18" s="175"/>
      <c r="AL18" s="175"/>
      <c r="AM18" s="89"/>
      <c r="AN18" s="89"/>
    </row>
    <row r="19" spans="18:40">
      <c r="R19" s="175"/>
      <c r="S19" s="175"/>
      <c r="T19" s="175"/>
      <c r="U19" s="175"/>
      <c r="V19" s="175"/>
      <c r="W19" s="175"/>
      <c r="X19" s="175"/>
      <c r="Y19" s="175"/>
      <c r="Z19" s="175"/>
      <c r="AA19" s="175"/>
      <c r="AB19" s="175"/>
      <c r="AC19" s="175"/>
      <c r="AD19" s="173" t="s">
        <v>296</v>
      </c>
      <c r="AE19" s="177"/>
      <c r="AF19" s="177"/>
      <c r="AG19" s="177"/>
      <c r="AH19" s="177"/>
      <c r="AI19" s="177"/>
      <c r="AJ19" s="177"/>
      <c r="AK19" s="177"/>
      <c r="AL19" s="177"/>
      <c r="AM19" s="176"/>
    </row>
    <row r="20" spans="18:40">
      <c r="R20" s="89"/>
      <c r="S20" s="89"/>
      <c r="T20" s="89"/>
      <c r="U20" s="89"/>
      <c r="V20" s="175"/>
      <c r="W20" s="175"/>
      <c r="X20" s="175"/>
      <c r="Y20" s="175"/>
      <c r="Z20" s="175"/>
      <c r="AA20" s="175"/>
      <c r="AB20" s="175"/>
      <c r="AC20" s="175"/>
      <c r="AD20" s="175"/>
      <c r="AE20" s="173" t="s">
        <v>297</v>
      </c>
      <c r="AF20" s="176"/>
      <c r="AG20" s="176"/>
      <c r="AH20" s="176"/>
      <c r="AI20" s="176"/>
      <c r="AJ20" s="176"/>
      <c r="AK20" s="176"/>
      <c r="AL20" s="176"/>
      <c r="AM20" s="89"/>
    </row>
    <row r="21" spans="18:40">
      <c r="R21" s="2"/>
      <c r="S21" s="2"/>
      <c r="T21" s="2"/>
      <c r="U21" s="2"/>
      <c r="AF21" s="176" t="s">
        <v>298</v>
      </c>
      <c r="AG21" s="177"/>
      <c r="AH21" s="177"/>
      <c r="AI21" s="177"/>
      <c r="AJ21" s="177"/>
      <c r="AK21" s="177"/>
    </row>
    <row r="22" spans="18:40">
      <c r="AF22" s="175"/>
      <c r="AG22" s="299" t="s">
        <v>299</v>
      </c>
      <c r="AH22" s="299"/>
      <c r="AI22" s="299"/>
      <c r="AJ22" s="299"/>
      <c r="AK22" s="299"/>
      <c r="AL22" s="299"/>
    </row>
    <row r="23" spans="18:40">
      <c r="AG23" s="175"/>
      <c r="AH23" s="173" t="s">
        <v>483</v>
      </c>
      <c r="AI23" s="175"/>
      <c r="AJ23" s="175"/>
      <c r="AK23" s="175"/>
      <c r="AL23" s="176"/>
    </row>
    <row r="24" spans="18:40">
      <c r="AI24" s="176" t="s">
        <v>480</v>
      </c>
      <c r="AJ24" s="176"/>
      <c r="AK24" s="176"/>
    </row>
    <row r="25" spans="18:40">
      <c r="AJ25" s="173" t="s">
        <v>481</v>
      </c>
      <c r="AK25" s="175"/>
    </row>
    <row r="26" spans="18:40">
      <c r="AK26" s="176" t="s">
        <v>482</v>
      </c>
    </row>
  </sheetData>
  <mergeCells count="10">
    <mergeCell ref="A5:G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5"/>
  <sheetViews>
    <sheetView workbookViewId="0">
      <pane ySplit="2" topLeftCell="A3" activePane="bottomLeft" state="frozen"/>
      <selection pane="bottomLeft" activeCell="B12" sqref="B12:C12"/>
    </sheetView>
  </sheetViews>
  <sheetFormatPr defaultRowHeight="11.25"/>
  <cols>
    <col min="1" max="1" width="7.5703125" style="8" bestFit="1" customWidth="1"/>
    <col min="2" max="2" width="40.7109375" style="92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1" width="9.5703125" style="2" customWidth="1"/>
    <col min="12" max="12" width="5.1406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7" customFormat="1" ht="15.75" customHeight="1">
      <c r="A1" s="538" t="s">
        <v>31</v>
      </c>
      <c r="B1" s="539"/>
      <c r="C1" s="539"/>
      <c r="D1" s="540"/>
      <c r="E1" s="542" t="s">
        <v>507</v>
      </c>
      <c r="F1" s="543"/>
      <c r="G1" s="543"/>
      <c r="H1" s="543"/>
      <c r="I1" s="543"/>
      <c r="J1" s="543"/>
      <c r="K1" s="543"/>
      <c r="L1" s="543"/>
      <c r="M1" s="543"/>
      <c r="N1" s="543"/>
      <c r="O1" s="543"/>
      <c r="P1" s="543"/>
      <c r="Q1" s="543"/>
      <c r="R1" s="543"/>
      <c r="S1" s="543"/>
      <c r="T1" s="544" t="s">
        <v>71</v>
      </c>
      <c r="U1" s="553" t="s">
        <v>170</v>
      </c>
      <c r="V1" s="538" t="s">
        <v>13</v>
      </c>
      <c r="W1" s="539"/>
      <c r="X1" s="539"/>
      <c r="Y1" s="539"/>
      <c r="Z1" s="539"/>
      <c r="AA1" s="539"/>
      <c r="AB1" s="539"/>
      <c r="AC1" s="539"/>
      <c r="AD1" s="539"/>
      <c r="AE1" s="540"/>
      <c r="AF1" s="541" t="s">
        <v>14</v>
      </c>
      <c r="AG1" s="541"/>
      <c r="AH1" s="541"/>
      <c r="AI1" s="541"/>
      <c r="AJ1" s="541"/>
      <c r="AK1" s="541"/>
      <c r="AL1" s="541"/>
      <c r="AM1" s="541"/>
      <c r="AN1" s="541"/>
      <c r="AO1" s="538" t="s">
        <v>15</v>
      </c>
      <c r="AP1" s="539"/>
      <c r="AQ1" s="539"/>
      <c r="AR1" s="539"/>
      <c r="AS1" s="539"/>
      <c r="AT1" s="539"/>
      <c r="AU1" s="539"/>
      <c r="AV1" s="539"/>
      <c r="AW1" s="539"/>
      <c r="AX1" s="540"/>
      <c r="AY1" s="555" t="s">
        <v>16</v>
      </c>
      <c r="AZ1" s="555"/>
      <c r="BA1" s="555"/>
      <c r="BB1" s="555"/>
      <c r="BC1" s="555"/>
      <c r="BD1" s="555"/>
      <c r="BE1" s="555"/>
      <c r="BF1" s="555"/>
      <c r="BG1" s="556" t="s">
        <v>17</v>
      </c>
      <c r="BH1" s="557"/>
      <c r="BI1" s="557"/>
      <c r="BJ1" s="557"/>
      <c r="BK1" s="558"/>
    </row>
    <row r="2" spans="1:63" s="4" customFormat="1" ht="34.5" thickBot="1">
      <c r="A2" s="81" t="s">
        <v>19</v>
      </c>
      <c r="B2" s="91" t="s">
        <v>0</v>
      </c>
      <c r="C2" s="68" t="s">
        <v>11</v>
      </c>
      <c r="D2" s="69" t="s">
        <v>12</v>
      </c>
      <c r="E2" s="55" t="s">
        <v>72</v>
      </c>
      <c r="F2" s="41" t="s">
        <v>73</v>
      </c>
      <c r="G2" s="41" t="s">
        <v>271</v>
      </c>
      <c r="H2" s="244" t="s">
        <v>272</v>
      </c>
      <c r="I2" s="41" t="s">
        <v>74</v>
      </c>
      <c r="J2" s="550" t="s">
        <v>29</v>
      </c>
      <c r="K2" s="551"/>
      <c r="L2" s="552"/>
      <c r="M2" s="41" t="s">
        <v>162</v>
      </c>
      <c r="N2" s="41" t="s">
        <v>163</v>
      </c>
      <c r="O2" s="41" t="s">
        <v>97</v>
      </c>
      <c r="P2" s="41" t="s">
        <v>525</v>
      </c>
      <c r="Q2" s="41" t="s">
        <v>169</v>
      </c>
      <c r="R2" s="96" t="s">
        <v>103</v>
      </c>
      <c r="S2" s="117" t="s">
        <v>102</v>
      </c>
      <c r="T2" s="545"/>
      <c r="U2" s="554"/>
      <c r="V2" s="55" t="s">
        <v>32</v>
      </c>
      <c r="W2" s="55" t="s">
        <v>19</v>
      </c>
      <c r="X2" s="41" t="s">
        <v>20</v>
      </c>
      <c r="Y2" s="10" t="s">
        <v>21</v>
      </c>
      <c r="Z2" s="10" t="s">
        <v>22</v>
      </c>
      <c r="AA2" s="41" t="s">
        <v>23</v>
      </c>
      <c r="AB2" s="41" t="s">
        <v>24</v>
      </c>
      <c r="AC2" s="41" t="s">
        <v>25</v>
      </c>
      <c r="AD2" s="546" t="s">
        <v>29</v>
      </c>
      <c r="AE2" s="547"/>
      <c r="AF2" s="55" t="s">
        <v>28</v>
      </c>
      <c r="AG2" s="55" t="s">
        <v>19</v>
      </c>
      <c r="AH2" s="41" t="s">
        <v>20</v>
      </c>
      <c r="AI2" s="10" t="s">
        <v>27</v>
      </c>
      <c r="AJ2" s="10" t="s">
        <v>19</v>
      </c>
      <c r="AK2" s="73" t="s">
        <v>75</v>
      </c>
      <c r="AL2" s="73" t="s">
        <v>76</v>
      </c>
      <c r="AM2" s="548" t="s">
        <v>29</v>
      </c>
      <c r="AN2" s="549"/>
      <c r="AO2" s="55" t="s">
        <v>18</v>
      </c>
      <c r="AP2" s="55" t="s">
        <v>19</v>
      </c>
      <c r="AQ2" s="41" t="s">
        <v>20</v>
      </c>
      <c r="AR2" s="10" t="s">
        <v>21</v>
      </c>
      <c r="AS2" s="10" t="s">
        <v>22</v>
      </c>
      <c r="AT2" s="41" t="s">
        <v>23</v>
      </c>
      <c r="AU2" s="41" t="s">
        <v>24</v>
      </c>
      <c r="AV2" s="41" t="s">
        <v>25</v>
      </c>
      <c r="AW2" s="546" t="s">
        <v>29</v>
      </c>
      <c r="AX2" s="547"/>
      <c r="AY2" s="55" t="s">
        <v>18</v>
      </c>
      <c r="AZ2" s="41" t="s">
        <v>19</v>
      </c>
      <c r="BA2" s="41" t="s">
        <v>20</v>
      </c>
      <c r="BB2" s="41" t="s">
        <v>26</v>
      </c>
      <c r="BC2" s="10" t="s">
        <v>27</v>
      </c>
      <c r="BD2" s="10" t="s">
        <v>19</v>
      </c>
      <c r="BE2" s="41" t="s">
        <v>28</v>
      </c>
      <c r="BF2" s="42" t="s">
        <v>29</v>
      </c>
      <c r="BG2" s="56" t="s">
        <v>30</v>
      </c>
      <c r="BH2" s="56" t="s">
        <v>19</v>
      </c>
      <c r="BI2" s="57" t="s">
        <v>18</v>
      </c>
      <c r="BJ2" s="546" t="s">
        <v>29</v>
      </c>
      <c r="BK2" s="547"/>
    </row>
    <row r="3" spans="1:63" s="5" customFormat="1">
      <c r="A3" s="400" t="str">
        <f>'1-συμβολαια'!A3</f>
        <v>???</v>
      </c>
      <c r="B3" s="396" t="str">
        <f>'1-συμβολαια'!C3</f>
        <v>μίσθωση αγροτεμαχίων [οικοδομήσιμα] ,  [15 έτη</v>
      </c>
      <c r="C3" s="300" t="str">
        <f>'4-πολλυπρ'!D3</f>
        <v>π2</v>
      </c>
      <c r="D3" s="300" t="str">
        <f>'4-πολλυπρ'!I3</f>
        <v>π1</v>
      </c>
      <c r="E3" s="300">
        <v>1</v>
      </c>
      <c r="F3" s="375">
        <f t="shared" ref="F3:F4" si="0">E3*3.23</f>
        <v>3.23</v>
      </c>
      <c r="G3" s="375">
        <v>3.23</v>
      </c>
      <c r="H3" s="374"/>
      <c r="I3" s="375">
        <f t="shared" ref="I3:I4" si="1">F3+G3+H3</f>
        <v>6.46</v>
      </c>
      <c r="J3" s="306" t="s">
        <v>522</v>
      </c>
      <c r="K3" s="306" t="s">
        <v>168</v>
      </c>
      <c r="L3" s="306"/>
      <c r="M3" s="375">
        <v>5.87</v>
      </c>
      <c r="N3" s="375">
        <v>5.87</v>
      </c>
      <c r="O3" s="375">
        <v>1.98</v>
      </c>
      <c r="P3" s="375"/>
      <c r="Q3" s="375">
        <f>M3+N3</f>
        <v>11.74</v>
      </c>
      <c r="R3" s="300"/>
      <c r="S3" s="300"/>
      <c r="T3" s="300"/>
      <c r="U3" s="300"/>
      <c r="V3" s="397"/>
      <c r="W3" s="76"/>
      <c r="X3" s="398" t="s">
        <v>426</v>
      </c>
      <c r="Y3" s="76"/>
      <c r="Z3" s="398" t="s">
        <v>9</v>
      </c>
      <c r="AA3" s="399"/>
      <c r="AB3" s="76"/>
      <c r="AC3" s="76"/>
      <c r="AD3" s="76"/>
      <c r="AE3" s="76"/>
      <c r="AF3" s="397"/>
      <c r="AG3" s="76"/>
      <c r="AH3" s="76"/>
      <c r="AI3" s="76"/>
      <c r="AJ3" s="76"/>
      <c r="AK3" s="305"/>
      <c r="AL3" s="305"/>
      <c r="AM3" s="305"/>
      <c r="AN3" s="76"/>
      <c r="AO3" s="76"/>
      <c r="AP3" s="76"/>
      <c r="AQ3" s="398" t="s">
        <v>426</v>
      </c>
      <c r="AR3" s="76"/>
      <c r="AS3" s="398" t="s">
        <v>9</v>
      </c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397"/>
      <c r="BJ3" s="76"/>
      <c r="BK3" s="76"/>
    </row>
    <row r="4" spans="1:63" s="5" customFormat="1">
      <c r="A4" s="400">
        <f>'1-συμβολαια'!A4</f>
        <v>0</v>
      </c>
      <c r="B4" s="396" t="str">
        <f>'1-συμβολαια'!C4</f>
        <v>μίσθωση - πάγια κλπ {μέσω ΕΣΠΑ (κτιριακά = 680,93μ2</v>
      </c>
      <c r="C4" s="300">
        <f>'4-πολλυπρ'!D4</f>
        <v>0</v>
      </c>
      <c r="D4" s="300">
        <f>'4-πολλυπρ'!I4</f>
        <v>0</v>
      </c>
      <c r="E4" s="300">
        <v>2</v>
      </c>
      <c r="F4" s="375">
        <f t="shared" si="0"/>
        <v>6.46</v>
      </c>
      <c r="G4" s="375">
        <v>3.23</v>
      </c>
      <c r="H4" s="374"/>
      <c r="I4" s="375">
        <f t="shared" si="1"/>
        <v>9.69</v>
      </c>
      <c r="J4" s="306" t="s">
        <v>522</v>
      </c>
      <c r="K4" s="306" t="s">
        <v>168</v>
      </c>
      <c r="L4" s="306"/>
      <c r="M4" s="375"/>
      <c r="N4" s="375"/>
      <c r="O4" s="375">
        <v>1.98</v>
      </c>
      <c r="P4" s="375"/>
      <c r="Q4" s="375">
        <f t="shared" ref="Q4" si="2">M4+N4</f>
        <v>0</v>
      </c>
      <c r="R4" s="300"/>
      <c r="S4" s="300"/>
      <c r="T4" s="300"/>
      <c r="U4" s="300"/>
      <c r="V4" s="397"/>
      <c r="W4" s="76"/>
      <c r="X4" s="398" t="s">
        <v>426</v>
      </c>
      <c r="Y4" s="76"/>
      <c r="Z4" s="398" t="s">
        <v>9</v>
      </c>
      <c r="AA4" s="399"/>
      <c r="AB4" s="76"/>
      <c r="AC4" s="76"/>
      <c r="AD4" s="76"/>
      <c r="AE4" s="76"/>
      <c r="AF4" s="397"/>
      <c r="AG4" s="76"/>
      <c r="AH4" s="76"/>
      <c r="AI4" s="76"/>
      <c r="AJ4" s="76"/>
      <c r="AK4" s="305"/>
      <c r="AL4" s="305"/>
      <c r="AM4" s="305"/>
      <c r="AN4" s="76"/>
      <c r="AO4" s="76"/>
      <c r="AP4" s="76"/>
      <c r="AQ4" s="398" t="s">
        <v>426</v>
      </c>
      <c r="AR4" s="76"/>
      <c r="AS4" s="398" t="s">
        <v>9</v>
      </c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397"/>
      <c r="BJ4" s="76"/>
      <c r="BK4" s="76"/>
    </row>
    <row r="5" spans="1:63">
      <c r="A5" s="535" t="s">
        <v>35</v>
      </c>
      <c r="B5" s="536"/>
      <c r="C5" s="536"/>
      <c r="D5" s="537"/>
      <c r="E5" s="70">
        <f>SUM(E3:E4)</f>
        <v>3</v>
      </c>
      <c r="F5" s="70">
        <f>SUM(F3:F4)</f>
        <v>9.69</v>
      </c>
      <c r="G5" s="70">
        <f>SUM(G3:G4)</f>
        <v>6.46</v>
      </c>
      <c r="H5" s="347">
        <f>SUM(H3:H4)</f>
        <v>0</v>
      </c>
      <c r="I5" s="70">
        <f>SUM(I3:I4)</f>
        <v>16.149999999999999</v>
      </c>
      <c r="J5" s="70"/>
      <c r="K5" s="70"/>
      <c r="L5" s="70"/>
      <c r="M5" s="70">
        <f t="shared" ref="M5:T5" si="3">SUM(M3:M4)</f>
        <v>5.87</v>
      </c>
      <c r="N5" s="70">
        <f t="shared" si="3"/>
        <v>5.87</v>
      </c>
      <c r="O5" s="70">
        <f t="shared" si="3"/>
        <v>3.96</v>
      </c>
      <c r="P5" s="70">
        <f t="shared" si="3"/>
        <v>0</v>
      </c>
      <c r="Q5" s="70">
        <f t="shared" si="3"/>
        <v>11.74</v>
      </c>
      <c r="R5" s="70">
        <f t="shared" si="3"/>
        <v>0</v>
      </c>
      <c r="S5" s="70">
        <f t="shared" si="3"/>
        <v>0</v>
      </c>
      <c r="T5" s="70">
        <f t="shared" si="3"/>
        <v>0</v>
      </c>
      <c r="U5" s="70"/>
      <c r="V5" s="141"/>
      <c r="W5" s="70">
        <f>SUM(W3:W4)</f>
        <v>0</v>
      </c>
      <c r="X5" s="70"/>
      <c r="Y5" s="70">
        <f>SUM(Y3:Y4)</f>
        <v>0</v>
      </c>
      <c r="Z5" s="70"/>
      <c r="AA5" s="70">
        <f t="shared" ref="AA5:AL5" si="4">SUM(AA3:AA4)</f>
        <v>0</v>
      </c>
      <c r="AB5" s="70">
        <f t="shared" si="4"/>
        <v>0</v>
      </c>
      <c r="AC5" s="70">
        <f t="shared" si="4"/>
        <v>0</v>
      </c>
      <c r="AD5" s="70">
        <f t="shared" si="4"/>
        <v>0</v>
      </c>
      <c r="AE5" s="70">
        <f t="shared" si="4"/>
        <v>0</v>
      </c>
      <c r="AF5" s="141">
        <f t="shared" si="4"/>
        <v>0</v>
      </c>
      <c r="AG5" s="70">
        <f t="shared" si="4"/>
        <v>0</v>
      </c>
      <c r="AH5" s="70">
        <f t="shared" si="4"/>
        <v>0</v>
      </c>
      <c r="AI5" s="70">
        <f t="shared" si="4"/>
        <v>0</v>
      </c>
      <c r="AJ5" s="70">
        <f t="shared" si="4"/>
        <v>0</v>
      </c>
      <c r="AK5" s="74">
        <f t="shared" si="4"/>
        <v>0</v>
      </c>
      <c r="AL5" s="74">
        <f t="shared" si="4"/>
        <v>0</v>
      </c>
      <c r="AM5" s="74"/>
      <c r="AN5" s="70">
        <f>SUM(AN3:AN4)</f>
        <v>0</v>
      </c>
      <c r="AO5" s="70">
        <f>SUM(AO3:AO4)</f>
        <v>0</v>
      </c>
      <c r="AP5" s="70">
        <f>SUM(AP3:AP4)</f>
        <v>0</v>
      </c>
      <c r="AQ5" s="70"/>
      <c r="AR5" s="70">
        <f t="shared" ref="AR5:BK5" si="5">SUM(AR3:AR4)</f>
        <v>0</v>
      </c>
      <c r="AS5" s="70">
        <f t="shared" si="5"/>
        <v>0</v>
      </c>
      <c r="AT5" s="70">
        <f t="shared" si="5"/>
        <v>0</v>
      </c>
      <c r="AU5" s="70">
        <f t="shared" si="5"/>
        <v>0</v>
      </c>
      <c r="AV5" s="70">
        <f t="shared" si="5"/>
        <v>0</v>
      </c>
      <c r="AW5" s="70">
        <f t="shared" si="5"/>
        <v>0</v>
      </c>
      <c r="AX5" s="70">
        <f t="shared" si="5"/>
        <v>0</v>
      </c>
      <c r="AY5" s="70">
        <f t="shared" si="5"/>
        <v>0</v>
      </c>
      <c r="AZ5" s="70">
        <f t="shared" si="5"/>
        <v>0</v>
      </c>
      <c r="BA5" s="70">
        <f t="shared" si="5"/>
        <v>0</v>
      </c>
      <c r="BB5" s="70">
        <f t="shared" si="5"/>
        <v>0</v>
      </c>
      <c r="BC5" s="70">
        <f t="shared" si="5"/>
        <v>0</v>
      </c>
      <c r="BD5" s="70">
        <f t="shared" si="5"/>
        <v>0</v>
      </c>
      <c r="BE5" s="70">
        <f t="shared" si="5"/>
        <v>0</v>
      </c>
      <c r="BF5" s="70">
        <f t="shared" si="5"/>
        <v>0</v>
      </c>
      <c r="BG5" s="70">
        <f t="shared" si="5"/>
        <v>0</v>
      </c>
      <c r="BH5" s="70">
        <f t="shared" si="5"/>
        <v>0</v>
      </c>
      <c r="BI5" s="70">
        <f t="shared" si="5"/>
        <v>0</v>
      </c>
      <c r="BJ5" s="70">
        <f t="shared" si="5"/>
        <v>0</v>
      </c>
      <c r="BK5" s="70">
        <f t="shared" si="5"/>
        <v>0</v>
      </c>
    </row>
    <row r="6" spans="1:63">
      <c r="M6" s="144" t="s">
        <v>509</v>
      </c>
    </row>
    <row r="7" spans="1:63">
      <c r="G7" s="144" t="s">
        <v>509</v>
      </c>
      <c r="H7" s="144"/>
      <c r="I7" s="348" t="s">
        <v>105</v>
      </c>
      <c r="J7" s="144"/>
      <c r="K7" s="144"/>
      <c r="L7" s="144"/>
      <c r="M7" s="144"/>
      <c r="N7" s="144" t="s">
        <v>509</v>
      </c>
      <c r="O7" s="119"/>
      <c r="P7" s="119"/>
      <c r="U7" s="195" t="s">
        <v>170</v>
      </c>
      <c r="AB7" s="2"/>
      <c r="AD7" s="119" t="s">
        <v>106</v>
      </c>
      <c r="AK7" s="237" t="s">
        <v>107</v>
      </c>
    </row>
    <row r="8" spans="1:63">
      <c r="F8" s="3"/>
      <c r="G8" s="3"/>
      <c r="H8" s="3"/>
      <c r="I8" s="3"/>
      <c r="J8" s="164" t="s">
        <v>164</v>
      </c>
      <c r="K8" s="121"/>
      <c r="L8" s="121"/>
      <c r="N8" s="144"/>
      <c r="O8" s="3"/>
      <c r="P8" s="3"/>
      <c r="Q8" s="3"/>
      <c r="R8" s="164" t="s">
        <v>171</v>
      </c>
      <c r="U8" s="9"/>
    </row>
    <row r="9" spans="1:63">
      <c r="E9" s="120"/>
      <c r="F9" s="3"/>
      <c r="G9" s="3"/>
      <c r="H9" s="3"/>
      <c r="I9" s="3"/>
      <c r="J9" s="121" t="s">
        <v>165</v>
      </c>
      <c r="K9" s="121"/>
      <c r="L9" s="121"/>
      <c r="N9" s="3"/>
      <c r="O9" s="3"/>
      <c r="P9" s="3"/>
      <c r="Q9" s="3"/>
      <c r="S9" s="121" t="s">
        <v>172</v>
      </c>
      <c r="U9" s="9"/>
    </row>
    <row r="10" spans="1:63">
      <c r="H10" s="3"/>
      <c r="J10" s="121"/>
      <c r="K10" s="164" t="s">
        <v>166</v>
      </c>
      <c r="L10" s="121"/>
      <c r="O10" s="159" t="s">
        <v>508</v>
      </c>
      <c r="P10" s="4"/>
      <c r="U10" s="9"/>
    </row>
    <row r="11" spans="1:63">
      <c r="H11" s="3"/>
      <c r="K11" s="121" t="s">
        <v>167</v>
      </c>
      <c r="L11" s="121"/>
      <c r="P11" s="2" t="s">
        <v>525</v>
      </c>
      <c r="U11" s="9"/>
    </row>
    <row r="12" spans="1:63">
      <c r="H12" s="3"/>
      <c r="L12" s="164" t="s">
        <v>280</v>
      </c>
      <c r="U12" s="9"/>
    </row>
    <row r="13" spans="1:63">
      <c r="L13" s="121" t="s">
        <v>281</v>
      </c>
      <c r="U13" s="9"/>
    </row>
    <row r="14" spans="1:63">
      <c r="L14" s="121"/>
      <c r="U14" s="9"/>
    </row>
    <row r="15" spans="1:63">
      <c r="R15" s="2"/>
      <c r="S15" s="2"/>
      <c r="T15" s="2"/>
      <c r="U15" s="2"/>
      <c r="V15" s="142"/>
    </row>
  </sheetData>
  <mergeCells count="15">
    <mergeCell ref="AO1:AX1"/>
    <mergeCell ref="AY1:BF1"/>
    <mergeCell ref="BG1:BK1"/>
    <mergeCell ref="V1:AE1"/>
    <mergeCell ref="BJ2:BK2"/>
    <mergeCell ref="AW2:AX2"/>
    <mergeCell ref="A5:D5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11"/>
  <sheetViews>
    <sheetView workbookViewId="0">
      <pane ySplit="2" topLeftCell="A3" activePane="bottomLeft" state="frozen"/>
      <selection pane="bottomLeft" activeCell="I24" sqref="I24"/>
    </sheetView>
  </sheetViews>
  <sheetFormatPr defaultRowHeight="11.25"/>
  <cols>
    <col min="1" max="1" width="6.5703125" style="8" bestFit="1" customWidth="1"/>
    <col min="2" max="2" width="40.7109375" style="92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6" width="8.85546875" style="2" customWidth="1"/>
    <col min="17" max="17" width="12" style="2" customWidth="1"/>
    <col min="18" max="18" width="9.85546875" style="84" customWidth="1"/>
    <col min="19" max="19" width="7.42578125" style="84" customWidth="1"/>
    <col min="20" max="20" width="11.42578125" style="84" bestFit="1" customWidth="1"/>
    <col min="21" max="21" width="13" style="84" customWidth="1"/>
    <col min="22" max="16384" width="9.140625" style="3"/>
  </cols>
  <sheetData>
    <row r="1" spans="1:21" s="4" customFormat="1" ht="15.75" customHeight="1">
      <c r="A1" s="564" t="s">
        <v>31</v>
      </c>
      <c r="B1" s="565"/>
      <c r="C1" s="565"/>
      <c r="D1" s="566"/>
      <c r="E1" s="567" t="s">
        <v>175</v>
      </c>
      <c r="F1" s="568"/>
      <c r="G1" s="568"/>
      <c r="H1" s="568"/>
      <c r="I1" s="559" t="s">
        <v>169</v>
      </c>
      <c r="J1" s="559"/>
      <c r="K1" s="559"/>
      <c r="L1" s="559"/>
      <c r="M1" s="559"/>
      <c r="N1" s="559"/>
      <c r="O1" s="559"/>
      <c r="P1" s="559"/>
      <c r="Q1" s="559"/>
      <c r="R1" s="560" t="s">
        <v>29</v>
      </c>
      <c r="S1" s="561"/>
      <c r="T1" s="561"/>
      <c r="U1" s="561"/>
    </row>
    <row r="2" spans="1:21" s="4" customFormat="1" ht="23.25" thickBot="1">
      <c r="A2" s="10" t="s">
        <v>19</v>
      </c>
      <c r="B2" s="156" t="s">
        <v>0</v>
      </c>
      <c r="C2" s="55" t="s">
        <v>11</v>
      </c>
      <c r="D2" s="157" t="s">
        <v>12</v>
      </c>
      <c r="E2" s="41" t="s">
        <v>510</v>
      </c>
      <c r="F2" s="569" t="s">
        <v>29</v>
      </c>
      <c r="G2" s="570"/>
      <c r="H2" s="571"/>
      <c r="I2" s="41" t="s">
        <v>93</v>
      </c>
      <c r="J2" s="55" t="s">
        <v>94</v>
      </c>
      <c r="K2" s="55" t="s">
        <v>97</v>
      </c>
      <c r="L2" s="55" t="s">
        <v>247</v>
      </c>
      <c r="M2" s="55" t="s">
        <v>248</v>
      </c>
      <c r="N2" s="55" t="s">
        <v>249</v>
      </c>
      <c r="O2" s="55"/>
      <c r="P2" s="55" t="s">
        <v>178</v>
      </c>
      <c r="Q2" s="55" t="s">
        <v>47</v>
      </c>
      <c r="R2" s="562"/>
      <c r="S2" s="563"/>
      <c r="T2" s="563"/>
      <c r="U2" s="563"/>
    </row>
    <row r="3" spans="1:21" s="5" customFormat="1">
      <c r="A3" s="400" t="str">
        <f>'1-συμβολαια'!A3</f>
        <v>???</v>
      </c>
      <c r="B3" s="396" t="str">
        <f>'1-συμβολαια'!C3</f>
        <v>μίσθωση αγροτεμαχίων [οικοδομήσιμα] ,  [15 έτη</v>
      </c>
      <c r="C3" s="300" t="str">
        <f>'4-πολλυπρ'!D3</f>
        <v>π2</v>
      </c>
      <c r="D3" s="300" t="str">
        <f>'4-πολλυπρ'!I3</f>
        <v>π1</v>
      </c>
      <c r="E3" s="375">
        <v>3.23</v>
      </c>
      <c r="F3" s="401" t="s">
        <v>176</v>
      </c>
      <c r="G3" s="401" t="s">
        <v>177</v>
      </c>
      <c r="H3" s="375"/>
      <c r="I3" s="375">
        <v>5.87</v>
      </c>
      <c r="J3" s="375">
        <v>5.87</v>
      </c>
      <c r="K3" s="375"/>
      <c r="L3" s="375">
        <f>2*2.93</f>
        <v>5.86</v>
      </c>
      <c r="M3" s="375">
        <f>5*2.93</f>
        <v>14.65</v>
      </c>
      <c r="N3" s="374"/>
      <c r="O3" s="374"/>
      <c r="P3" s="245"/>
      <c r="Q3" s="375">
        <f t="shared" ref="Q3:Q4" si="0">I3+J3+L3+M3+N3+O3</f>
        <v>32.25</v>
      </c>
      <c r="R3" s="376"/>
      <c r="S3" s="376"/>
      <c r="T3" s="402"/>
      <c r="U3" s="303"/>
    </row>
    <row r="4" spans="1:21" s="5" customFormat="1">
      <c r="A4" s="400">
        <f>'1-συμβολαια'!A4</f>
        <v>0</v>
      </c>
      <c r="B4" s="396" t="str">
        <f>'1-συμβολαια'!C4</f>
        <v>μίσθωση - πάγια κλπ {μέσω ΕΣΠΑ (κτιριακά = 680,93μ2</v>
      </c>
      <c r="C4" s="300">
        <f>'4-πολλυπρ'!D4</f>
        <v>0</v>
      </c>
      <c r="D4" s="300">
        <f>'4-πολλυπρ'!I4</f>
        <v>0</v>
      </c>
      <c r="E4" s="375">
        <v>3.23</v>
      </c>
      <c r="F4" s="401" t="s">
        <v>176</v>
      </c>
      <c r="G4" s="401" t="s">
        <v>177</v>
      </c>
      <c r="H4" s="375"/>
      <c r="I4" s="375"/>
      <c r="J4" s="375"/>
      <c r="K4" s="375"/>
      <c r="L4" s="374"/>
      <c r="M4" s="374"/>
      <c r="N4" s="374"/>
      <c r="O4" s="374"/>
      <c r="P4" s="245"/>
      <c r="Q4" s="375">
        <f t="shared" si="0"/>
        <v>0</v>
      </c>
      <c r="R4" s="376"/>
      <c r="S4" s="376"/>
      <c r="T4" s="402"/>
      <c r="U4" s="303"/>
    </row>
    <row r="5" spans="1:21">
      <c r="A5" s="535" t="s">
        <v>35</v>
      </c>
      <c r="B5" s="536"/>
      <c r="C5" s="536"/>
      <c r="D5" s="537"/>
      <c r="E5" s="70">
        <f>SUM(E3:E4)</f>
        <v>6.46</v>
      </c>
      <c r="F5" s="70"/>
      <c r="G5" s="70"/>
      <c r="H5" s="70"/>
      <c r="I5" s="70">
        <f t="shared" ref="I5:R5" si="1">SUM(I3:I4)</f>
        <v>5.87</v>
      </c>
      <c r="J5" s="70">
        <f t="shared" si="1"/>
        <v>5.87</v>
      </c>
      <c r="K5" s="70">
        <f t="shared" si="1"/>
        <v>0</v>
      </c>
      <c r="L5" s="70">
        <f t="shared" si="1"/>
        <v>5.86</v>
      </c>
      <c r="M5" s="70">
        <f t="shared" si="1"/>
        <v>14.65</v>
      </c>
      <c r="N5" s="70">
        <f t="shared" si="1"/>
        <v>0</v>
      </c>
      <c r="O5" s="70">
        <f t="shared" si="1"/>
        <v>0</v>
      </c>
      <c r="P5" s="70">
        <f t="shared" si="1"/>
        <v>0</v>
      </c>
      <c r="Q5" s="70">
        <f t="shared" si="1"/>
        <v>32.25</v>
      </c>
      <c r="R5" s="85">
        <f t="shared" si="1"/>
        <v>0</v>
      </c>
      <c r="S5" s="147"/>
      <c r="T5" s="3"/>
      <c r="U5" s="3"/>
    </row>
    <row r="7" spans="1:21" ht="15.75" customHeight="1">
      <c r="I7" s="144" t="s">
        <v>509</v>
      </c>
      <c r="L7" s="139" t="s">
        <v>511</v>
      </c>
      <c r="S7" s="158"/>
      <c r="T7" s="89"/>
      <c r="U7" s="158"/>
    </row>
    <row r="8" spans="1:21">
      <c r="F8" s="164" t="s">
        <v>173</v>
      </c>
      <c r="G8" s="121"/>
      <c r="H8" s="84"/>
      <c r="L8" s="179" t="s">
        <v>216</v>
      </c>
      <c r="S8" s="2"/>
    </row>
    <row r="9" spans="1:21">
      <c r="F9" s="84"/>
      <c r="G9" s="121" t="s">
        <v>174</v>
      </c>
      <c r="M9" s="178" t="s">
        <v>217</v>
      </c>
      <c r="P9" s="164" t="s">
        <v>136</v>
      </c>
      <c r="R9" s="2"/>
      <c r="S9" s="2"/>
    </row>
    <row r="10" spans="1:21">
      <c r="N10" s="159" t="s">
        <v>218</v>
      </c>
      <c r="R10" s="2"/>
      <c r="S10" s="2"/>
    </row>
    <row r="11" spans="1:21">
      <c r="R11" s="2"/>
      <c r="S11" s="2"/>
    </row>
  </sheetData>
  <mergeCells count="6">
    <mergeCell ref="I1:Q1"/>
    <mergeCell ref="R1:U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P16"/>
  <sheetViews>
    <sheetView workbookViewId="0">
      <pane ySplit="2" topLeftCell="A3" activePane="bottomLeft" state="frozen"/>
      <selection pane="bottomLeft" activeCell="AE32" sqref="AE32"/>
    </sheetView>
  </sheetViews>
  <sheetFormatPr defaultRowHeight="11.25"/>
  <cols>
    <col min="1" max="1" width="9.140625" style="3"/>
    <col min="2" max="2" width="40.7109375" style="3" bestFit="1" customWidth="1"/>
    <col min="3" max="3" width="11.140625" style="3" bestFit="1" customWidth="1"/>
    <col min="4" max="4" width="9.140625" style="3"/>
    <col min="5" max="5" width="10" style="3" customWidth="1"/>
    <col min="6" max="6" width="6.5703125" style="3" customWidth="1"/>
    <col min="7" max="8" width="9.140625" style="3"/>
    <col min="9" max="9" width="5.7109375" style="3" customWidth="1"/>
    <col min="10" max="10" width="6.42578125" style="3" customWidth="1"/>
    <col min="11" max="12" width="9.140625" style="3"/>
    <col min="13" max="13" width="12.7109375" style="3" customWidth="1"/>
    <col min="14" max="14" width="9.85546875" style="3" bestFit="1" customWidth="1"/>
    <col min="15" max="15" width="7.42578125" style="3" customWidth="1"/>
    <col min="16" max="16" width="9.140625" style="3"/>
    <col min="17" max="17" width="7.42578125" style="3" customWidth="1"/>
    <col min="18" max="18" width="7" style="3" customWidth="1"/>
    <col min="19" max="19" width="4.85546875" style="3" customWidth="1"/>
    <col min="20" max="20" width="7.5703125" style="3" customWidth="1"/>
    <col min="21" max="21" width="7.7109375" style="3" customWidth="1"/>
    <col min="22" max="22" width="13.140625" style="3" customWidth="1"/>
    <col min="23" max="23" width="12" style="3" customWidth="1"/>
    <col min="24" max="24" width="6" style="3" customWidth="1"/>
    <col min="25" max="25" width="9.140625" style="3"/>
    <col min="26" max="26" width="6.140625" style="3" customWidth="1"/>
    <col min="27" max="33" width="9.140625" style="3"/>
    <col min="34" max="34" width="11.85546875" style="3" customWidth="1"/>
    <col min="35" max="38" width="9.140625" style="3"/>
    <col min="39" max="39" width="14.42578125" style="3" bestFit="1" customWidth="1"/>
    <col min="40" max="40" width="9.5703125" style="3" bestFit="1" customWidth="1"/>
    <col min="41" max="16384" width="9.140625" style="3"/>
  </cols>
  <sheetData>
    <row r="1" spans="1:42" ht="15.75" customHeight="1">
      <c r="A1" s="586" t="s">
        <v>347</v>
      </c>
      <c r="B1" s="587"/>
      <c r="C1" s="587"/>
      <c r="D1" s="587"/>
      <c r="E1" s="587"/>
      <c r="F1" s="587"/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87"/>
      <c r="S1" s="587"/>
      <c r="T1" s="587"/>
      <c r="U1" s="587"/>
      <c r="V1" s="587"/>
      <c r="W1" s="587"/>
      <c r="X1" s="587"/>
      <c r="Y1" s="587"/>
      <c r="Z1" s="587"/>
      <c r="AA1" s="587"/>
      <c r="AB1" s="587"/>
      <c r="AC1" s="587"/>
      <c r="AD1" s="587"/>
      <c r="AE1" s="588" t="s">
        <v>47</v>
      </c>
      <c r="AF1" s="590" t="s">
        <v>9</v>
      </c>
      <c r="AG1" s="592" t="s">
        <v>33</v>
      </c>
      <c r="AH1" s="575" t="s">
        <v>357</v>
      </c>
      <c r="AI1" s="577" t="s">
        <v>89</v>
      </c>
      <c r="AJ1" s="578"/>
      <c r="AK1" s="578"/>
      <c r="AL1" s="579"/>
      <c r="AM1" s="572" t="s">
        <v>532</v>
      </c>
      <c r="AN1" s="573"/>
      <c r="AO1" s="573"/>
      <c r="AP1" s="574"/>
    </row>
    <row r="2" spans="1:42" ht="12" customHeight="1" thickBot="1">
      <c r="A2" s="212"/>
      <c r="B2" s="213" t="s">
        <v>356</v>
      </c>
      <c r="C2" s="213" t="s">
        <v>90</v>
      </c>
      <c r="D2" s="214" t="s">
        <v>348</v>
      </c>
      <c r="E2" s="189" t="s">
        <v>31</v>
      </c>
      <c r="F2" s="189" t="s">
        <v>349</v>
      </c>
      <c r="G2" s="189" t="s">
        <v>350</v>
      </c>
      <c r="H2" s="189" t="s">
        <v>351</v>
      </c>
      <c r="I2" s="189" t="s">
        <v>352</v>
      </c>
      <c r="J2" s="189" t="s">
        <v>353</v>
      </c>
      <c r="K2" s="546" t="s">
        <v>29</v>
      </c>
      <c r="L2" s="547"/>
      <c r="M2" s="200" t="s">
        <v>354</v>
      </c>
      <c r="N2" s="200" t="s">
        <v>31</v>
      </c>
      <c r="O2" s="200" t="s">
        <v>349</v>
      </c>
      <c r="P2" s="200" t="s">
        <v>350</v>
      </c>
      <c r="Q2" s="200" t="s">
        <v>351</v>
      </c>
      <c r="R2" s="200" t="s">
        <v>352</v>
      </c>
      <c r="S2" s="200" t="s">
        <v>353</v>
      </c>
      <c r="T2" s="548" t="s">
        <v>29</v>
      </c>
      <c r="U2" s="549"/>
      <c r="V2" s="189" t="s">
        <v>355</v>
      </c>
      <c r="W2" s="189" t="s">
        <v>31</v>
      </c>
      <c r="X2" s="189" t="s">
        <v>349</v>
      </c>
      <c r="Y2" s="189" t="s">
        <v>350</v>
      </c>
      <c r="Z2" s="189" t="s">
        <v>351</v>
      </c>
      <c r="AA2" s="189" t="s">
        <v>352</v>
      </c>
      <c r="AB2" s="189" t="s">
        <v>353</v>
      </c>
      <c r="AC2" s="546" t="s">
        <v>29</v>
      </c>
      <c r="AD2" s="547"/>
      <c r="AE2" s="589"/>
      <c r="AF2" s="591"/>
      <c r="AG2" s="593"/>
      <c r="AH2" s="576"/>
      <c r="AI2" s="580"/>
      <c r="AJ2" s="581"/>
      <c r="AK2" s="581"/>
      <c r="AL2" s="582"/>
      <c r="AM2" s="360" t="s">
        <v>533</v>
      </c>
      <c r="AN2" s="360" t="s">
        <v>534</v>
      </c>
      <c r="AO2" s="162" t="s">
        <v>47</v>
      </c>
      <c r="AP2" s="162" t="s">
        <v>62</v>
      </c>
    </row>
    <row r="3" spans="1:42" s="5" customFormat="1">
      <c r="A3" s="405" t="str">
        <f>'1-συμβολαια'!A3</f>
        <v>???</v>
      </c>
      <c r="B3" s="76" t="str">
        <f>'1-συμβολαια'!C3</f>
        <v>μίσθωση αγροτεμαχίων [οικοδομήσιμα] ,  [15 έτη</v>
      </c>
      <c r="C3" s="399">
        <f>'1-συμβολαια'!D3</f>
        <v>2500</v>
      </c>
      <c r="D3" s="399">
        <f t="shared" ref="D3:D4" si="0">C3*1.3%</f>
        <v>32.5</v>
      </c>
      <c r="E3" s="406"/>
      <c r="F3" s="406"/>
      <c r="G3" s="76">
        <v>32.5</v>
      </c>
      <c r="H3" s="407"/>
      <c r="I3" s="440"/>
      <c r="J3" s="406"/>
      <c r="K3" s="76"/>
      <c r="L3" s="76"/>
      <c r="M3" s="441"/>
      <c r="N3" s="439"/>
      <c r="O3" s="439"/>
      <c r="P3" s="439"/>
      <c r="Q3" s="439"/>
      <c r="R3" s="439"/>
      <c r="S3" s="439"/>
      <c r="T3" s="439"/>
      <c r="U3" s="439"/>
      <c r="V3" s="441"/>
      <c r="W3" s="439"/>
      <c r="X3" s="439"/>
      <c r="Y3" s="439"/>
      <c r="Z3" s="439"/>
      <c r="AA3" s="439"/>
      <c r="AB3" s="439"/>
      <c r="AC3" s="439"/>
      <c r="AD3" s="439"/>
      <c r="AE3" s="367">
        <f t="shared" ref="AE3:AE4" si="1">D3+M3+V3</f>
        <v>32.5</v>
      </c>
      <c r="AF3" s="367">
        <v>32.5</v>
      </c>
      <c r="AG3" s="367">
        <f t="shared" ref="AG3:AG4" si="2">AE3-AF3</f>
        <v>0</v>
      </c>
      <c r="AH3" s="76"/>
      <c r="AI3" s="76"/>
      <c r="AJ3" s="76"/>
      <c r="AK3" s="76"/>
      <c r="AL3" s="76"/>
      <c r="AM3" s="403"/>
      <c r="AN3" s="367"/>
      <c r="AO3" s="404">
        <f t="shared" ref="AO3:AO4" si="3">AM3+AN3</f>
        <v>0</v>
      </c>
      <c r="AP3" s="76"/>
    </row>
    <row r="4" spans="1:42" s="5" customFormat="1">
      <c r="A4" s="405"/>
      <c r="B4" s="76" t="str">
        <f>'1-συμβολαια'!C4</f>
        <v>μίσθωση - πάγια κλπ {μέσω ΕΣΠΑ (κτιριακά = 680,93μ2</v>
      </c>
      <c r="C4" s="399">
        <f>'1-συμβολαια'!D4</f>
        <v>222222</v>
      </c>
      <c r="D4" s="399">
        <f t="shared" si="0"/>
        <v>2888.8860000000004</v>
      </c>
      <c r="E4" s="76"/>
      <c r="F4" s="76"/>
      <c r="G4" s="76"/>
      <c r="H4" s="76"/>
      <c r="I4" s="76"/>
      <c r="J4" s="76"/>
      <c r="K4" s="76"/>
      <c r="L4" s="76"/>
      <c r="M4" s="441"/>
      <c r="N4" s="439"/>
      <c r="O4" s="439"/>
      <c r="P4" s="439"/>
      <c r="Q4" s="439"/>
      <c r="R4" s="439"/>
      <c r="S4" s="439"/>
      <c r="T4" s="439"/>
      <c r="U4" s="439"/>
      <c r="V4" s="441"/>
      <c r="W4" s="439"/>
      <c r="X4" s="439"/>
      <c r="Y4" s="439"/>
      <c r="Z4" s="439"/>
      <c r="AA4" s="439"/>
      <c r="AB4" s="439"/>
      <c r="AC4" s="439"/>
      <c r="AD4" s="439"/>
      <c r="AE4" s="367">
        <f t="shared" si="1"/>
        <v>2888.8860000000004</v>
      </c>
      <c r="AF4" s="367">
        <f t="shared" ref="AF4" si="4">E4+N4+W4</f>
        <v>0</v>
      </c>
      <c r="AG4" s="367">
        <f t="shared" si="2"/>
        <v>2888.8860000000004</v>
      </c>
      <c r="AH4" s="76"/>
      <c r="AI4" s="76"/>
      <c r="AJ4" s="76"/>
      <c r="AK4" s="76"/>
      <c r="AL4" s="76"/>
      <c r="AM4" s="403"/>
      <c r="AN4" s="367"/>
      <c r="AO4" s="404">
        <f t="shared" si="3"/>
        <v>0</v>
      </c>
      <c r="AP4" s="76"/>
    </row>
    <row r="5" spans="1:42">
      <c r="A5" s="583" t="str">
        <f>'1-συμβολαια'!A5</f>
        <v>σύνολο</v>
      </c>
      <c r="B5" s="584"/>
      <c r="C5" s="585"/>
      <c r="D5" s="343">
        <f>SUM(D3:D4)</f>
        <v>2921.3860000000004</v>
      </c>
      <c r="E5" s="211"/>
      <c r="F5" s="211"/>
      <c r="G5" s="211"/>
      <c r="H5" s="211"/>
      <c r="I5" s="211"/>
      <c r="J5" s="211"/>
      <c r="K5" s="211"/>
      <c r="L5" s="211"/>
      <c r="M5" s="343">
        <f>SUM(M3:M4)</f>
        <v>0</v>
      </c>
      <c r="N5" s="211"/>
      <c r="O5" s="211"/>
      <c r="P5" s="211"/>
      <c r="Q5" s="211"/>
      <c r="R5" s="211"/>
      <c r="S5" s="211"/>
      <c r="T5" s="211"/>
      <c r="U5" s="211"/>
      <c r="V5" s="343">
        <f>SUM(V3:V4)</f>
        <v>0</v>
      </c>
      <c r="W5" s="211"/>
      <c r="X5" s="211"/>
      <c r="Y5" s="211"/>
      <c r="Z5" s="211"/>
      <c r="AA5" s="211"/>
      <c r="AB5" s="211"/>
      <c r="AC5" s="211"/>
      <c r="AD5" s="211"/>
      <c r="AE5" s="343">
        <f>SUM(AE3:AE4)</f>
        <v>2921.3860000000004</v>
      </c>
      <c r="AF5" s="343">
        <f>SUM(AF3:AF4)</f>
        <v>32.5</v>
      </c>
      <c r="AG5" s="343">
        <f>SUM(AG3:AG4)</f>
        <v>2888.8860000000004</v>
      </c>
      <c r="AH5" s="211">
        <f>SUM(AH3:AH4)</f>
        <v>0</v>
      </c>
      <c r="AI5" s="211"/>
      <c r="AJ5" s="211"/>
      <c r="AK5" s="211"/>
      <c r="AL5" s="211"/>
      <c r="AM5" s="211">
        <f>SUM(AM3:AM4)</f>
        <v>0</v>
      </c>
      <c r="AN5" s="211">
        <f>SUM(AN3:AN4)</f>
        <v>0</v>
      </c>
      <c r="AO5" s="211">
        <f>SUM(AO3:AO4)</f>
        <v>0</v>
      </c>
      <c r="AP5" s="211">
        <f>SUM(AP3:AP4)</f>
        <v>0</v>
      </c>
    </row>
    <row r="7" spans="1:42">
      <c r="E7" s="2"/>
      <c r="F7" s="2"/>
      <c r="G7" s="2"/>
      <c r="H7" s="172" t="s">
        <v>358</v>
      </c>
      <c r="I7" s="2"/>
      <c r="J7" s="2"/>
      <c r="K7" s="2"/>
      <c r="L7" s="2"/>
      <c r="M7" s="2"/>
      <c r="N7" s="2"/>
      <c r="O7" s="2"/>
      <c r="P7" s="2"/>
      <c r="Q7" s="172" t="s">
        <v>358</v>
      </c>
      <c r="R7" s="2"/>
      <c r="S7" s="2"/>
      <c r="T7" s="2"/>
      <c r="U7" s="2"/>
      <c r="V7" s="2"/>
      <c r="W7" s="2"/>
      <c r="X7" s="2"/>
      <c r="Y7" s="2"/>
      <c r="Z7" s="172" t="s">
        <v>358</v>
      </c>
      <c r="AA7" s="2"/>
      <c r="AB7" s="2"/>
      <c r="AC7" s="2"/>
      <c r="AD7" s="2"/>
      <c r="AE7" s="2"/>
    </row>
    <row r="8" spans="1:42">
      <c r="E8" s="2"/>
      <c r="F8" s="215" t="s">
        <v>359</v>
      </c>
      <c r="G8" s="215"/>
      <c r="H8" s="215"/>
      <c r="I8" s="215"/>
      <c r="J8" s="215"/>
      <c r="K8" s="215"/>
      <c r="L8" s="215"/>
      <c r="M8" s="215"/>
      <c r="N8" s="215"/>
      <c r="O8" s="215" t="s">
        <v>359</v>
      </c>
      <c r="P8" s="2"/>
      <c r="Q8" s="2"/>
      <c r="R8" s="2"/>
      <c r="S8" s="2"/>
      <c r="T8" s="2"/>
      <c r="U8" s="2"/>
      <c r="V8" s="2"/>
      <c r="W8" s="2"/>
      <c r="X8" s="215" t="s">
        <v>359</v>
      </c>
      <c r="Y8" s="2"/>
      <c r="Z8" s="2"/>
      <c r="AA8" s="2"/>
      <c r="AB8" s="2"/>
      <c r="AC8" s="2"/>
      <c r="AD8" s="2"/>
      <c r="AE8" s="2"/>
    </row>
    <row r="9" spans="1:42">
      <c r="E9" s="2"/>
      <c r="F9" s="2"/>
      <c r="G9" s="2"/>
      <c r="H9" s="2"/>
      <c r="I9" s="4"/>
      <c r="J9" s="176" t="s">
        <v>360</v>
      </c>
      <c r="K9" s="172"/>
      <c r="L9" s="2"/>
      <c r="M9" s="2"/>
      <c r="N9" s="2"/>
      <c r="O9" s="2"/>
      <c r="P9" s="2"/>
      <c r="Q9" s="4"/>
      <c r="R9" s="176" t="s">
        <v>361</v>
      </c>
      <c r="S9" s="176"/>
      <c r="T9" s="176"/>
      <c r="U9" s="176"/>
      <c r="V9" s="4"/>
      <c r="W9" s="4"/>
      <c r="X9" s="4"/>
      <c r="Y9" s="4"/>
      <c r="Z9" s="4"/>
      <c r="AA9" s="176" t="s">
        <v>361</v>
      </c>
      <c r="AB9" s="176"/>
      <c r="AC9" s="176"/>
      <c r="AD9" s="172"/>
      <c r="AE9" s="2"/>
    </row>
    <row r="10" spans="1:42">
      <c r="E10" s="2"/>
      <c r="F10" s="2"/>
      <c r="G10" s="2"/>
      <c r="H10" s="2"/>
      <c r="I10" s="176" t="s">
        <v>361</v>
      </c>
      <c r="J10" s="4"/>
      <c r="K10" s="2"/>
      <c r="L10" s="2"/>
      <c r="M10" s="2"/>
      <c r="N10" s="2"/>
      <c r="O10" s="2"/>
      <c r="P10" s="2"/>
      <c r="Q10" s="4"/>
      <c r="R10" s="4"/>
      <c r="S10" s="176" t="s">
        <v>360</v>
      </c>
      <c r="T10" s="176"/>
      <c r="U10" s="4"/>
      <c r="V10" s="4"/>
      <c r="W10" s="4"/>
      <c r="X10" s="4"/>
      <c r="Y10" s="4"/>
      <c r="Z10" s="4"/>
      <c r="AA10" s="4"/>
      <c r="AB10" s="176" t="s">
        <v>360</v>
      </c>
      <c r="AC10" s="176"/>
      <c r="AD10" s="2"/>
      <c r="AE10" s="2"/>
    </row>
    <row r="11" spans="1:42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42">
      <c r="E12" s="216" t="s">
        <v>362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17" t="s">
        <v>363</v>
      </c>
      <c r="R12" s="2"/>
      <c r="S12" s="2"/>
      <c r="T12" s="2"/>
      <c r="U12" s="2"/>
      <c r="V12" s="2"/>
      <c r="W12" s="2"/>
      <c r="X12" s="2"/>
      <c r="Y12" s="2"/>
      <c r="Z12" s="218" t="s">
        <v>364</v>
      </c>
      <c r="AA12" s="2"/>
      <c r="AB12" s="2"/>
      <c r="AC12" s="2"/>
      <c r="AD12" s="2"/>
      <c r="AE12" s="2"/>
    </row>
    <row r="13" spans="1:42">
      <c r="E13" s="219" t="s">
        <v>365</v>
      </c>
      <c r="F13" s="2"/>
      <c r="G13" s="2"/>
      <c r="H13" s="2"/>
      <c r="I13" s="2"/>
      <c r="J13" s="2"/>
      <c r="K13" s="2"/>
      <c r="L13" s="2"/>
      <c r="M13" s="8"/>
      <c r="N13" s="2"/>
      <c r="O13" s="172"/>
      <c r="P13" s="172"/>
      <c r="Q13" s="172"/>
      <c r="R13" s="172"/>
      <c r="S13" s="220" t="s">
        <v>366</v>
      </c>
      <c r="T13" s="172"/>
      <c r="U13" s="172"/>
      <c r="V13" s="172"/>
      <c r="W13" s="2"/>
      <c r="X13" s="2"/>
      <c r="Y13" s="2"/>
      <c r="Z13" s="2"/>
      <c r="AA13" s="221" t="s">
        <v>367</v>
      </c>
      <c r="AB13" s="2"/>
      <c r="AC13" s="2"/>
      <c r="AD13" s="2"/>
      <c r="AE13" s="2"/>
    </row>
    <row r="14" spans="1:42">
      <c r="E14" s="2"/>
      <c r="F14" s="219" t="s">
        <v>368</v>
      </c>
      <c r="G14" s="2"/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222" t="s">
        <v>369</v>
      </c>
      <c r="T14" s="2"/>
      <c r="U14" s="2"/>
      <c r="V14" s="2"/>
      <c r="W14" s="2"/>
      <c r="X14" s="2"/>
      <c r="Y14" s="2"/>
      <c r="Z14" s="2"/>
      <c r="AA14" s="2"/>
      <c r="AB14" s="222" t="s">
        <v>369</v>
      </c>
      <c r="AC14" s="2"/>
      <c r="AD14" s="2"/>
      <c r="AE14" s="2"/>
    </row>
    <row r="15" spans="1:42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172"/>
      <c r="Q15" s="172"/>
      <c r="R15" s="172"/>
      <c r="S15" s="172"/>
      <c r="T15" s="172"/>
      <c r="U15" s="172"/>
      <c r="V15" s="172"/>
      <c r="W15" s="172"/>
      <c r="X15" s="172"/>
      <c r="Y15" s="2"/>
      <c r="Z15" s="2"/>
      <c r="AA15" s="2"/>
      <c r="AB15" s="220" t="s">
        <v>366</v>
      </c>
      <c r="AC15" s="2"/>
      <c r="AD15" s="2"/>
      <c r="AE15" s="2"/>
    </row>
    <row r="16" spans="1:42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</sheetData>
  <mergeCells count="11">
    <mergeCell ref="A5:C5"/>
    <mergeCell ref="A1:AD1"/>
    <mergeCell ref="AE1:AE2"/>
    <mergeCell ref="AF1:AF2"/>
    <mergeCell ref="AG1:AG2"/>
    <mergeCell ref="AM1:AP1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2025-05-25T17:39:44Z</dcterms:modified>
</cp:coreProperties>
</file>