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3" r:id="rId1"/>
    <sheet name="21γ5" sheetId="2" r:id="rId2"/>
    <sheet name="219γ7" sheetId="1" r:id="rId3"/>
  </sheets>
  <calcPr calcId="125725"/>
</workbook>
</file>

<file path=xl/calcChain.xml><?xml version="1.0" encoding="utf-8"?>
<calcChain xmlns="http://schemas.openxmlformats.org/spreadsheetml/2006/main">
  <c r="S11" i="1"/>
  <c r="P18" i="3"/>
  <c r="O18"/>
  <c r="S9" i="1"/>
  <c r="S8"/>
  <c r="T8" s="1"/>
  <c r="W7" i="2" l="1"/>
  <c r="N7"/>
  <c r="K7" s="1"/>
  <c r="W6"/>
  <c r="X5"/>
  <c r="AC4" i="3"/>
  <c r="S5" i="1"/>
  <c r="S4"/>
  <c r="T4" l="1"/>
</calcChain>
</file>

<file path=xl/sharedStrings.xml><?xml version="1.0" encoding="utf-8"?>
<sst xmlns="http://schemas.openxmlformats.org/spreadsheetml/2006/main" count="118" uniqueCount="64">
  <si>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</si>
  <si>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</si>
  <si>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</si>
  <si>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</si>
  <si>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</si>
  <si>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</si>
  <si>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</si>
  <si>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</si>
  <si>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ποσό πράξης</t>
  </si>
  <si>
    <t>υπόλογος</t>
  </si>
  <si>
    <t>κ-15 ελέγχου ΤΑΝ</t>
  </si>
  <si>
    <t>κ-15 βάσει  zηλ</t>
  </si>
  <si>
    <t>κ-17 ελέγχου ΤΑΝ</t>
  </si>
  <si>
    <t>κ-17 βάσει  zηλ</t>
  </si>
  <si>
    <t>ταμεία -ΦΠΑ</t>
  </si>
  <si>
    <t>ηθικώς πρέπει</t>
  </si>
  <si>
    <t>προσύμφωνο ποσοστών &amp; εργολαβικό</t>
  </si>
  <si>
    <t>ΔΟΛΟΣ</t>
  </si>
  <si>
    <t>απαίτηση 2020-07-06</t>
  </si>
  <si>
    <t>κ-18 ελέγχου ΤΑΝ</t>
  </si>
  <si>
    <t>κ-18 βάσει  zηλ</t>
  </si>
  <si>
    <t>αγοραπωλησία</t>
  </si>
  <si>
    <t xml:space="preserve">έρχεται </t>
  </si>
  <si>
    <t>αΑ</t>
  </si>
  <si>
    <t>πράξη βάσει ΑΓΑΠΕ</t>
  </si>
  <si>
    <t>πράξη βάσει ελέγχου</t>
  </si>
  <si>
    <t>πράξη βάσει zηλ</t>
  </si>
  <si>
    <t>ποσό πράξης βάσει zηλ</t>
  </si>
  <si>
    <t>ποσό πράξης βάσει ΑΓΑΠΕ</t>
  </si>
  <si>
    <t xml:space="preserve">ποσό πράξης από έλεγχο ΤΑΝ </t>
  </si>
  <si>
    <t>περιοχή</t>
  </si>
  <si>
    <t>θέση στο 219γ1</t>
  </si>
  <si>
    <t>κ-15 ΑΓΑΠΕ</t>
  </si>
  <si>
    <t>ταμεία ελέγχου</t>
  </si>
  <si>
    <t>ταμεία -ΦΠΑ βάσει  zηλ</t>
  </si>
  <si>
    <t>219-45</t>
  </si>
  <si>
    <t>ΕΠΕ αύξηση κεφαλαίου , τροποποίηση κατασταικού</t>
  </si>
  <si>
    <t>ΕΠΕ αύξηση κεφαλαίου</t>
  </si>
  <si>
    <t>Θάσος Θάσου</t>
  </si>
  <si>
    <t>θέση 219-45</t>
  </si>
  <si>
    <t>219γ1</t>
  </si>
  <si>
    <t>219γ5</t>
  </si>
  <si>
    <t>219γ7</t>
  </si>
  <si>
    <t>σύνολο</t>
  </si>
  <si>
    <t>219-7-1</t>
  </si>
  <si>
    <t>εργολαβικό - προσύμφωνο μεταβιβάσεως ποσοστών οικοπέδου = 200</t>
  </si>
  <si>
    <t>Θάσος</t>
  </si>
  <si>
    <t>θέση 219-7-1</t>
  </si>
  <si>
    <t>κακώς ο έλεγχος ΤΑΝ ορίζει ως ποσό πράξης 1.500</t>
  </si>
  <si>
    <t>θέση στο 219γ</t>
  </si>
  <si>
    <t>πληρεξούσιο</t>
  </si>
  <si>
    <t>απαίτηση 2021-08-14</t>
  </si>
  <si>
    <t>ντιΜιΧο</t>
  </si>
  <si>
    <t>1ο</t>
  </si>
  <si>
    <t>219-45 - ……... ΕΠΕ</t>
  </si>
  <si>
    <t>4ο</t>
  </si>
  <si>
    <t>3ο</t>
  </si>
  <si>
    <t>2ο</t>
  </si>
  <si>
    <t>???</t>
  </si>
  <si>
    <t>5ο</t>
  </si>
  <si>
    <t>6ο</t>
  </si>
  <si>
    <t>7ο</t>
  </si>
  <si>
    <t>8ο</t>
  </si>
  <si>
    <t>12 πολίτες ΠΡΟΣ …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</si>
</sst>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2"/>
      <color rgb="FF0070C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64" fontId="9" fillId="0" borderId="0" xfId="1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center"/>
    </xf>
    <xf numFmtId="43" fontId="10" fillId="0" borderId="0" xfId="1" applyFont="1" applyFill="1" applyBorder="1"/>
    <xf numFmtId="0" fontId="10" fillId="0" borderId="0" xfId="0" applyFont="1" applyFill="1" applyBorder="1"/>
    <xf numFmtId="0" fontId="12" fillId="0" borderId="0" xfId="0" applyFont="1"/>
    <xf numFmtId="164" fontId="9" fillId="0" borderId="2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43" fontId="9" fillId="0" borderId="2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center"/>
    </xf>
    <xf numFmtId="43" fontId="10" fillId="0" borderId="2" xfId="1" applyFont="1" applyFill="1" applyBorder="1"/>
    <xf numFmtId="43" fontId="9" fillId="0" borderId="2" xfId="1" applyFont="1" applyFill="1" applyBorder="1" applyAlignment="1">
      <alignment horizontal="center"/>
    </xf>
    <xf numFmtId="43" fontId="10" fillId="4" borderId="2" xfId="1" applyFont="1" applyFill="1" applyBorder="1" applyAlignment="1">
      <alignment horizontal="center"/>
    </xf>
    <xf numFmtId="43" fontId="10" fillId="0" borderId="4" xfId="1" applyFont="1" applyFill="1" applyBorder="1"/>
    <xf numFmtId="164" fontId="9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43" fontId="9" fillId="0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/>
    <xf numFmtId="43" fontId="9" fillId="0" borderId="1" xfId="1" applyFont="1" applyFill="1" applyBorder="1" applyAlignment="1">
      <alignment horizontal="center"/>
    </xf>
    <xf numFmtId="43" fontId="10" fillId="4" borderId="1" xfId="1" applyFont="1" applyFill="1" applyBorder="1" applyAlignment="1">
      <alignment horizontal="center"/>
    </xf>
    <xf numFmtId="43" fontId="3" fillId="0" borderId="0" xfId="0" applyNumberFormat="1" applyFont="1"/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164" fontId="9" fillId="7" borderId="9" xfId="1" applyNumberFormat="1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wrapText="1"/>
    </xf>
    <xf numFmtId="43" fontId="9" fillId="0" borderId="9" xfId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left" wrapText="1"/>
    </xf>
    <xf numFmtId="0" fontId="10" fillId="7" borderId="9" xfId="0" applyFont="1" applyFill="1" applyBorder="1" applyAlignment="1">
      <alignment horizontal="center" wrapText="1"/>
    </xf>
    <xf numFmtId="43" fontId="10" fillId="0" borderId="9" xfId="1" applyFont="1" applyFill="1" applyBorder="1" applyAlignment="1">
      <alignment horizontal="center"/>
    </xf>
    <xf numFmtId="43" fontId="10" fillId="0" borderId="9" xfId="1" applyFont="1" applyFill="1" applyBorder="1"/>
    <xf numFmtId="43" fontId="10" fillId="6" borderId="9" xfId="1" applyFont="1" applyFill="1" applyBorder="1" applyAlignment="1">
      <alignment horizontal="center"/>
    </xf>
    <xf numFmtId="43" fontId="10" fillId="6" borderId="9" xfId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/>
    <xf numFmtId="164" fontId="9" fillId="0" borderId="6" xfId="1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wrapText="1"/>
    </xf>
    <xf numFmtId="43" fontId="9" fillId="0" borderId="6" xfId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wrapText="1"/>
    </xf>
    <xf numFmtId="43" fontId="9" fillId="0" borderId="6" xfId="1" applyFont="1" applyFill="1" applyBorder="1" applyAlignment="1">
      <alignment horizontal="center" vertical="center"/>
    </xf>
    <xf numFmtId="43" fontId="10" fillId="0" borderId="6" xfId="1" applyFont="1" applyFill="1" applyBorder="1"/>
    <xf numFmtId="43" fontId="10" fillId="0" borderId="6" xfId="1" applyFont="1" applyFill="1" applyBorder="1" applyAlignment="1">
      <alignment horizontal="center"/>
    </xf>
    <xf numFmtId="43" fontId="10" fillId="5" borderId="6" xfId="1" applyFont="1" applyFill="1" applyBorder="1" applyAlignment="1">
      <alignment horizontal="center"/>
    </xf>
    <xf numFmtId="43" fontId="10" fillId="6" borderId="6" xfId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43" fontId="10" fillId="6" borderId="2" xfId="1" applyFont="1" applyFill="1" applyBorder="1"/>
    <xf numFmtId="43" fontId="10" fillId="6" borderId="2" xfId="1" applyFont="1" applyFill="1" applyBorder="1" applyAlignment="1">
      <alignment horizontal="center"/>
    </xf>
    <xf numFmtId="43" fontId="10" fillId="0" borderId="11" xfId="1" applyFont="1" applyFill="1" applyBorder="1" applyAlignment="1">
      <alignment horizontal="center"/>
    </xf>
    <xf numFmtId="43" fontId="10" fillId="0" borderId="11" xfId="1" applyFont="1" applyFill="1" applyBorder="1"/>
    <xf numFmtId="43" fontId="10" fillId="6" borderId="11" xfId="1" applyFont="1" applyFill="1" applyBorder="1" applyAlignment="1">
      <alignment horizontal="center"/>
    </xf>
    <xf numFmtId="43" fontId="10" fillId="6" borderId="11" xfId="1" applyFont="1" applyFill="1" applyBorder="1"/>
    <xf numFmtId="43" fontId="9" fillId="0" borderId="9" xfId="1" applyFont="1" applyFill="1" applyBorder="1" applyAlignment="1">
      <alignment horizontal="center" wrapText="1"/>
    </xf>
    <xf numFmtId="43" fontId="9" fillId="6" borderId="2" xfId="1" applyFont="1" applyFill="1" applyBorder="1" applyAlignment="1">
      <alignment horizontal="right" vertical="center"/>
    </xf>
    <xf numFmtId="14" fontId="15" fillId="0" borderId="0" xfId="0" applyNumberFormat="1" applyFont="1"/>
    <xf numFmtId="14" fontId="9" fillId="0" borderId="3" xfId="0" applyNumberFormat="1" applyFont="1" applyFill="1" applyBorder="1" applyAlignment="1">
      <alignment horizontal="center" vertical="center" textRotation="11"/>
    </xf>
    <xf numFmtId="14" fontId="9" fillId="0" borderId="6" xfId="0" applyNumberFormat="1" applyFont="1" applyFill="1" applyBorder="1" applyAlignment="1">
      <alignment horizontal="center" vertical="center" textRotation="11"/>
    </xf>
    <xf numFmtId="0" fontId="13" fillId="0" borderId="2" xfId="0" applyFont="1" applyFill="1" applyBorder="1" applyAlignment="1">
      <alignment textRotation="7" wrapText="1"/>
    </xf>
    <xf numFmtId="0" fontId="13" fillId="0" borderId="1" xfId="0" applyFont="1" applyFill="1" applyBorder="1" applyAlignment="1">
      <alignment textRotation="7" wrapText="1"/>
    </xf>
    <xf numFmtId="164" fontId="9" fillId="7" borderId="16" xfId="1" applyNumberFormat="1" applyFont="1" applyFill="1" applyBorder="1" applyAlignment="1">
      <alignment horizontal="center" vertical="center"/>
    </xf>
    <xf numFmtId="164" fontId="9" fillId="7" borderId="18" xfId="1" applyNumberFormat="1" applyFont="1" applyFill="1" applyBorder="1" applyAlignment="1">
      <alignment horizontal="center" vertical="center"/>
    </xf>
    <xf numFmtId="164" fontId="9" fillId="7" borderId="20" xfId="1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43" fontId="11" fillId="3" borderId="13" xfId="1" applyFont="1" applyFill="1" applyBorder="1" applyAlignment="1">
      <alignment horizontal="center"/>
    </xf>
    <xf numFmtId="43" fontId="11" fillId="3" borderId="6" xfId="1" applyFont="1" applyFill="1" applyBorder="1" applyAlignment="1">
      <alignment horizontal="center"/>
    </xf>
    <xf numFmtId="0" fontId="0" fillId="0" borderId="0" xfId="0" applyAlignment="1">
      <alignment horizontal="left"/>
    </xf>
    <xf numFmtId="164" fontId="10" fillId="0" borderId="9" xfId="1" applyNumberFormat="1" applyFont="1" applyFill="1" applyBorder="1"/>
    <xf numFmtId="164" fontId="11" fillId="3" borderId="9" xfId="1" applyNumberFormat="1" applyFont="1" applyFill="1" applyBorder="1"/>
    <xf numFmtId="43" fontId="11" fillId="3" borderId="9" xfId="1" applyFont="1" applyFill="1" applyBorder="1" applyAlignment="1">
      <alignment horizontal="center"/>
    </xf>
    <xf numFmtId="164" fontId="10" fillId="0" borderId="11" xfId="1" applyNumberFormat="1" applyFont="1" applyFill="1" applyBorder="1"/>
    <xf numFmtId="164" fontId="10" fillId="0" borderId="19" xfId="1" applyNumberFormat="1" applyFont="1" applyFill="1" applyBorder="1"/>
    <xf numFmtId="164" fontId="10" fillId="0" borderId="6" xfId="1" applyNumberFormat="1" applyFont="1" applyFill="1" applyBorder="1" applyAlignment="1">
      <alignment horizontal="center"/>
    </xf>
    <xf numFmtId="164" fontId="9" fillId="0" borderId="10" xfId="1" applyNumberFormat="1" applyFont="1" applyFill="1" applyBorder="1" applyAlignment="1">
      <alignment horizontal="center"/>
    </xf>
    <xf numFmtId="164" fontId="11" fillId="3" borderId="5" xfId="1" applyNumberFormat="1" applyFont="1" applyFill="1" applyBorder="1" applyAlignment="1">
      <alignment horizontal="right" textRotation="8"/>
    </xf>
    <xf numFmtId="164" fontId="11" fillId="3" borderId="14" xfId="1" applyNumberFormat="1" applyFont="1" applyFill="1" applyBorder="1" applyAlignment="1">
      <alignment horizontal="right" textRotation="8"/>
    </xf>
    <xf numFmtId="164" fontId="11" fillId="3" borderId="8" xfId="1" applyNumberFormat="1" applyFont="1" applyFill="1" applyBorder="1" applyAlignment="1">
      <alignment horizontal="right" textRotation="8"/>
    </xf>
    <xf numFmtId="164" fontId="0" fillId="4" borderId="0" xfId="1" applyNumberFormat="1" applyFont="1" applyFill="1"/>
    <xf numFmtId="164" fontId="0" fillId="0" borderId="0" xfId="1" applyNumberFormat="1" applyFont="1"/>
    <xf numFmtId="164" fontId="0" fillId="0" borderId="0" xfId="0" applyNumberFormat="1" applyFont="1"/>
    <xf numFmtId="164" fontId="4" fillId="0" borderId="0" xfId="1" applyNumberFormat="1" applyFont="1"/>
    <xf numFmtId="43" fontId="11" fillId="3" borderId="3" xfId="1" applyFont="1" applyFill="1" applyBorder="1" applyAlignment="1">
      <alignment horizontal="center"/>
    </xf>
    <xf numFmtId="164" fontId="10" fillId="0" borderId="2" xfId="1" applyNumberFormat="1" applyFont="1" applyFill="1" applyBorder="1"/>
    <xf numFmtId="164" fontId="10" fillId="0" borderId="4" xfId="1" applyNumberFormat="1" applyFont="1" applyFill="1" applyBorder="1"/>
    <xf numFmtId="164" fontId="10" fillId="0" borderId="1" xfId="1" applyNumberFormat="1" applyFont="1" applyFill="1" applyBorder="1"/>
    <xf numFmtId="164" fontId="10" fillId="0" borderId="7" xfId="1" applyNumberFormat="1" applyFont="1" applyFill="1" applyBorder="1"/>
    <xf numFmtId="164" fontId="3" fillId="0" borderId="0" xfId="0" applyNumberFormat="1" applyFont="1"/>
    <xf numFmtId="164" fontId="14" fillId="3" borderId="5" xfId="1" applyNumberFormat="1" applyFont="1" applyFill="1" applyBorder="1" applyAlignment="1">
      <alignment horizontal="center"/>
    </xf>
    <xf numFmtId="164" fontId="14" fillId="3" borderId="8" xfId="1" applyNumberFormat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8"/>
  <sheetViews>
    <sheetView tabSelected="1" topLeftCell="J1" workbookViewId="0">
      <selection activeCell="P14" sqref="P14"/>
    </sheetView>
  </sheetViews>
  <sheetFormatPr defaultRowHeight="15"/>
  <cols>
    <col min="1" max="2" width="7.21875" bestFit="1" customWidth="1"/>
    <col min="3" max="3" width="7.88671875" bestFit="1" customWidth="1"/>
    <col min="4" max="4" width="28.88671875" bestFit="1" customWidth="1"/>
    <col min="5" max="5" width="13.21875" bestFit="1" customWidth="1"/>
    <col min="6" max="6" width="28.88671875" bestFit="1" customWidth="1"/>
    <col min="7" max="7" width="11.21875" customWidth="1"/>
    <col min="8" max="8" width="13.21875" customWidth="1"/>
    <col min="9" max="9" width="12.21875" customWidth="1"/>
    <col min="10" max="10" width="22.77734375" bestFit="1" customWidth="1"/>
    <col min="11" max="11" width="10" bestFit="1" customWidth="1"/>
    <col min="12" max="12" width="12" customWidth="1"/>
    <col min="13" max="14" width="10.44140625" bestFit="1" customWidth="1"/>
    <col min="15" max="15" width="11.5546875" customWidth="1"/>
    <col min="16" max="16" width="12.21875" customWidth="1"/>
    <col min="17" max="17" width="11.77734375" customWidth="1"/>
    <col min="18" max="18" width="10.21875" customWidth="1"/>
    <col min="19" max="19" width="6.88671875" bestFit="1" customWidth="1"/>
    <col min="20" max="20" width="10" bestFit="1" customWidth="1"/>
    <col min="21" max="21" width="5.5546875" bestFit="1" customWidth="1"/>
    <col min="22" max="22" width="10.5546875" customWidth="1"/>
    <col min="23" max="23" width="9.77734375" bestFit="1" customWidth="1"/>
    <col min="24" max="24" width="7.6640625" customWidth="1"/>
    <col min="25" max="25" width="7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9.75" thickBot="1">
      <c r="A1" s="4" t="s">
        <v>23</v>
      </c>
      <c r="B1" s="4" t="s">
        <v>7</v>
      </c>
      <c r="C1" s="5" t="s">
        <v>6</v>
      </c>
      <c r="D1" s="39" t="s">
        <v>24</v>
      </c>
      <c r="E1" s="39" t="s">
        <v>25</v>
      </c>
      <c r="F1" s="40" t="s">
        <v>26</v>
      </c>
      <c r="G1" s="4" t="s">
        <v>27</v>
      </c>
      <c r="H1" s="4" t="s">
        <v>28</v>
      </c>
      <c r="I1" s="4" t="s">
        <v>29</v>
      </c>
      <c r="J1" s="6" t="s">
        <v>9</v>
      </c>
      <c r="K1" s="6" t="s">
        <v>30</v>
      </c>
      <c r="L1" s="39" t="s">
        <v>31</v>
      </c>
      <c r="M1" s="7" t="s">
        <v>1</v>
      </c>
      <c r="N1" s="8" t="s">
        <v>2</v>
      </c>
      <c r="O1" s="9" t="s">
        <v>17</v>
      </c>
      <c r="P1" s="41" t="s">
        <v>3</v>
      </c>
      <c r="Q1" s="11" t="s">
        <v>10</v>
      </c>
      <c r="R1" s="11" t="s">
        <v>32</v>
      </c>
      <c r="S1" s="12" t="s">
        <v>11</v>
      </c>
      <c r="T1" s="41" t="s">
        <v>3</v>
      </c>
      <c r="U1" s="12" t="s">
        <v>33</v>
      </c>
      <c r="V1" s="12" t="s">
        <v>34</v>
      </c>
      <c r="W1" s="13" t="s">
        <v>19</v>
      </c>
      <c r="X1" s="12" t="s">
        <v>20</v>
      </c>
      <c r="Y1" s="41" t="s">
        <v>3</v>
      </c>
      <c r="Z1" s="4" t="s">
        <v>15</v>
      </c>
      <c r="AA1" s="13" t="s">
        <v>5</v>
      </c>
      <c r="AB1" s="41" t="s">
        <v>3</v>
      </c>
      <c r="AC1" s="6" t="s">
        <v>4</v>
      </c>
    </row>
    <row r="4" spans="1:29">
      <c r="A4" s="42" t="s">
        <v>35</v>
      </c>
      <c r="B4" s="43" t="s">
        <v>53</v>
      </c>
      <c r="C4" s="44">
        <v>37910</v>
      </c>
      <c r="D4" s="45" t="s">
        <v>36</v>
      </c>
      <c r="E4" s="45" t="s">
        <v>37</v>
      </c>
      <c r="F4" s="45" t="s">
        <v>36</v>
      </c>
      <c r="G4" s="46">
        <v>391.78</v>
      </c>
      <c r="H4" s="47">
        <v>391.78</v>
      </c>
      <c r="I4" s="46">
        <v>391.78</v>
      </c>
      <c r="J4" s="48" t="s">
        <v>54</v>
      </c>
      <c r="K4" s="48" t="s">
        <v>38</v>
      </c>
      <c r="L4" s="49" t="s">
        <v>39</v>
      </c>
      <c r="M4" s="50">
        <v>79.709999999999994</v>
      </c>
      <c r="N4" s="51">
        <v>67.14</v>
      </c>
      <c r="O4" s="50">
        <v>12.57</v>
      </c>
      <c r="P4" s="50">
        <v>54.3</v>
      </c>
      <c r="Q4" s="52"/>
      <c r="R4" s="52"/>
      <c r="S4" s="52"/>
      <c r="T4" s="53"/>
      <c r="U4" s="53"/>
      <c r="V4" s="51">
        <v>3.11</v>
      </c>
      <c r="W4" s="53"/>
      <c r="X4" s="53"/>
      <c r="Y4" s="51">
        <v>13.43</v>
      </c>
      <c r="Z4" s="96" t="s">
        <v>17</v>
      </c>
      <c r="AA4" s="51">
        <v>9.4700000000000006</v>
      </c>
      <c r="AB4" s="94">
        <v>40.909999999999997</v>
      </c>
      <c r="AC4" s="95">
        <f>P4+Y4+AB4</f>
        <v>108.63999999999999</v>
      </c>
    </row>
    <row r="8" spans="1:29">
      <c r="A8" s="93"/>
      <c r="B8" s="93"/>
      <c r="C8" s="93"/>
      <c r="D8" s="93"/>
    </row>
    <row r="9" spans="1:29">
      <c r="B9" s="93"/>
      <c r="C9" s="93"/>
      <c r="D9" s="93"/>
      <c r="E9" s="93"/>
      <c r="F9" s="93"/>
      <c r="V9" s="57"/>
    </row>
    <row r="10" spans="1:29">
      <c r="B10" s="93"/>
      <c r="C10" s="93"/>
      <c r="D10" s="93"/>
      <c r="E10" s="93"/>
    </row>
    <row r="11" spans="1:29">
      <c r="C11" s="93"/>
      <c r="D11" s="93"/>
      <c r="E11" s="93"/>
      <c r="M11" s="57"/>
      <c r="N11" s="57"/>
    </row>
    <row r="12" spans="1:29">
      <c r="L12" s="56"/>
      <c r="M12" s="56"/>
      <c r="N12" s="56"/>
      <c r="O12" s="77">
        <v>44018</v>
      </c>
      <c r="P12" s="77">
        <v>44422</v>
      </c>
    </row>
    <row r="13" spans="1:29">
      <c r="B13" s="93"/>
      <c r="C13" s="93"/>
      <c r="D13" s="93"/>
      <c r="L13" s="54" t="s">
        <v>40</v>
      </c>
      <c r="M13" s="54"/>
      <c r="N13" s="54"/>
      <c r="O13" s="104">
        <v>108.64</v>
      </c>
      <c r="P13" s="104">
        <v>108.64</v>
      </c>
    </row>
    <row r="14" spans="1:29">
      <c r="L14" s="54" t="s">
        <v>41</v>
      </c>
      <c r="M14" s="54"/>
      <c r="N14" s="54"/>
      <c r="O14" s="104">
        <v>4593.8100000000004</v>
      </c>
      <c r="P14" s="104">
        <v>4593.8100000000004</v>
      </c>
    </row>
    <row r="15" spans="1:29">
      <c r="L15" s="54" t="s">
        <v>42</v>
      </c>
      <c r="M15" s="54"/>
      <c r="N15" s="54"/>
      <c r="O15" s="105">
        <v>13053.04</v>
      </c>
      <c r="P15" s="105">
        <v>37590</v>
      </c>
    </row>
    <row r="16" spans="1:29">
      <c r="L16" s="54"/>
      <c r="M16" s="54"/>
      <c r="N16" s="54"/>
      <c r="O16" s="105"/>
      <c r="P16" s="106"/>
    </row>
    <row r="17" spans="12:16">
      <c r="L17" s="54"/>
      <c r="M17" s="54"/>
      <c r="N17" s="54"/>
      <c r="O17" s="105"/>
      <c r="P17" s="106"/>
    </row>
    <row r="18" spans="12:16" ht="15.75">
      <c r="L18" s="54" t="s">
        <v>43</v>
      </c>
      <c r="M18" s="54"/>
      <c r="N18" s="54"/>
      <c r="O18" s="107">
        <f>SUM(O13:O17)</f>
        <v>17755.490000000002</v>
      </c>
      <c r="P18" s="107">
        <f>SUM(P13:P17)</f>
        <v>42292.45</v>
      </c>
    </row>
  </sheetData>
  <mergeCells count="5">
    <mergeCell ref="A8:D8"/>
    <mergeCell ref="B9:F9"/>
    <mergeCell ref="B10:E10"/>
    <mergeCell ref="C11:E11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7"/>
  <sheetViews>
    <sheetView workbookViewId="0">
      <selection activeCell="A19" sqref="A19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46.109375" bestFit="1" customWidth="1"/>
    <col min="5" max="5" width="8.6640625" bestFit="1" customWidth="1"/>
    <col min="6" max="6" width="11.44140625" bestFit="1" customWidth="1"/>
    <col min="7" max="7" width="9.44140625" bestFit="1" customWidth="1"/>
    <col min="8" max="8" width="12" customWidth="1"/>
    <col min="9" max="9" width="10" customWidth="1"/>
    <col min="10" max="10" width="8.44140625" customWidth="1"/>
    <col min="11" max="11" width="11.5546875" customWidth="1"/>
    <col min="12" max="12" width="8.44140625" customWidth="1"/>
    <col min="13" max="13" width="11.77734375" customWidth="1"/>
    <col min="14" max="14" width="7" customWidth="1"/>
    <col min="15" max="15" width="11.77734375" customWidth="1"/>
    <col min="16" max="16" width="7.5546875" customWidth="1"/>
    <col min="17" max="17" width="9.21875" bestFit="1" customWidth="1"/>
    <col min="18" max="19" width="8.44140625" customWidth="1"/>
    <col min="20" max="20" width="8.5546875" customWidth="1"/>
    <col min="21" max="22" width="8.44140625" bestFit="1" customWidth="1"/>
    <col min="23" max="23" width="9.21875" bestFit="1" customWidth="1"/>
    <col min="24" max="24" width="10.33203125" customWidth="1"/>
    <col min="25" max="25" width="34.77734375" bestFit="1" customWidth="1"/>
  </cols>
  <sheetData>
    <row r="1" spans="1:25" ht="36.75" thickBot="1">
      <c r="A1" s="4" t="s">
        <v>23</v>
      </c>
      <c r="B1" s="4" t="s">
        <v>7</v>
      </c>
      <c r="C1" s="5" t="s">
        <v>6</v>
      </c>
      <c r="D1" s="6" t="s">
        <v>0</v>
      </c>
      <c r="E1" s="6" t="s">
        <v>8</v>
      </c>
      <c r="F1" s="6" t="s">
        <v>9</v>
      </c>
      <c r="G1" s="6" t="s">
        <v>30</v>
      </c>
      <c r="H1" s="39" t="s">
        <v>49</v>
      </c>
      <c r="I1" s="7" t="s">
        <v>1</v>
      </c>
      <c r="J1" s="8" t="s">
        <v>2</v>
      </c>
      <c r="K1" s="9" t="s">
        <v>17</v>
      </c>
      <c r="L1" s="10" t="s">
        <v>3</v>
      </c>
      <c r="M1" s="11" t="s">
        <v>10</v>
      </c>
      <c r="N1" s="12" t="s">
        <v>11</v>
      </c>
      <c r="O1" s="11" t="s">
        <v>12</v>
      </c>
      <c r="P1" s="12" t="s">
        <v>13</v>
      </c>
      <c r="Q1" s="10" t="s">
        <v>3</v>
      </c>
      <c r="R1" s="11" t="s">
        <v>14</v>
      </c>
      <c r="S1" s="10" t="s">
        <v>3</v>
      </c>
      <c r="T1" s="4" t="s">
        <v>15</v>
      </c>
      <c r="U1" s="13" t="s">
        <v>5</v>
      </c>
      <c r="V1" s="10" t="s">
        <v>3</v>
      </c>
      <c r="W1" s="6" t="s">
        <v>4</v>
      </c>
    </row>
    <row r="2" spans="1:25">
      <c r="A2" s="14"/>
      <c r="B2" s="15"/>
      <c r="C2" s="16"/>
      <c r="D2" s="17"/>
      <c r="E2" s="18"/>
      <c r="F2" s="19"/>
      <c r="G2" s="20"/>
      <c r="H2" s="19"/>
      <c r="I2" s="19"/>
      <c r="J2" s="19"/>
      <c r="K2" s="19"/>
      <c r="L2" s="19"/>
      <c r="M2" s="19"/>
      <c r="N2" s="20"/>
      <c r="O2" s="20"/>
      <c r="P2" s="20"/>
      <c r="Q2" s="20"/>
      <c r="R2" s="20"/>
      <c r="S2" s="20"/>
      <c r="T2" s="20"/>
      <c r="U2" s="21"/>
    </row>
    <row r="3" spans="1:25">
      <c r="A3" s="14"/>
      <c r="B3" s="15"/>
      <c r="C3" s="16"/>
      <c r="D3" s="17"/>
      <c r="E3" s="18"/>
      <c r="F3" s="19"/>
      <c r="G3" s="20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  <c r="S3" s="20"/>
      <c r="T3" s="20"/>
      <c r="U3" s="21"/>
    </row>
    <row r="4" spans="1:25" ht="15.75" thickBot="1"/>
    <row r="5" spans="1:25">
      <c r="A5" s="82" t="s">
        <v>44</v>
      </c>
      <c r="B5" s="23" t="s">
        <v>57</v>
      </c>
      <c r="C5" s="68">
        <v>37910</v>
      </c>
      <c r="D5" s="24" t="s">
        <v>50</v>
      </c>
      <c r="E5" s="76"/>
      <c r="F5" s="24" t="s">
        <v>58</v>
      </c>
      <c r="G5" s="85" t="s">
        <v>46</v>
      </c>
      <c r="H5" s="88" t="s">
        <v>47</v>
      </c>
      <c r="I5" s="26">
        <v>17.61</v>
      </c>
      <c r="J5" s="27">
        <v>20.54</v>
      </c>
      <c r="K5" s="70"/>
      <c r="L5" s="70"/>
      <c r="M5" s="70"/>
      <c r="N5" s="70"/>
      <c r="O5" s="70"/>
      <c r="P5" s="70"/>
      <c r="Q5" s="69"/>
      <c r="R5" s="69"/>
      <c r="S5" s="69"/>
      <c r="T5" s="69"/>
      <c r="U5" s="69"/>
      <c r="V5" s="69"/>
      <c r="W5" s="30">
        <v>-0.03</v>
      </c>
      <c r="X5" s="101">
        <f>W5+W6+W7</f>
        <v>4593.8100000000004</v>
      </c>
      <c r="Y5" s="21"/>
    </row>
    <row r="6" spans="1:25">
      <c r="A6" s="83"/>
      <c r="B6" s="43" t="s">
        <v>56</v>
      </c>
      <c r="C6" s="44">
        <v>38400</v>
      </c>
      <c r="D6" s="48" t="s">
        <v>45</v>
      </c>
      <c r="E6" s="75">
        <v>200</v>
      </c>
      <c r="F6" s="48" t="s">
        <v>58</v>
      </c>
      <c r="G6" s="86"/>
      <c r="H6" s="89"/>
      <c r="I6" s="71">
        <v>150.82</v>
      </c>
      <c r="J6" s="71">
        <v>51.53</v>
      </c>
      <c r="K6" s="71">
        <v>101.89</v>
      </c>
      <c r="L6" s="71">
        <v>768.9</v>
      </c>
      <c r="M6" s="74"/>
      <c r="N6" s="71">
        <v>2.6</v>
      </c>
      <c r="O6" s="73"/>
      <c r="P6" s="73"/>
      <c r="Q6" s="72">
        <v>34.49</v>
      </c>
      <c r="R6" s="72">
        <v>4.57</v>
      </c>
      <c r="S6" s="72">
        <v>34.39</v>
      </c>
      <c r="T6" s="91" t="s">
        <v>17</v>
      </c>
      <c r="U6" s="72">
        <v>94.72</v>
      </c>
      <c r="V6" s="97">
        <v>714.8</v>
      </c>
      <c r="W6" s="98">
        <f>L6+Q6+S6+V6</f>
        <v>1552.58</v>
      </c>
      <c r="X6" s="102"/>
      <c r="Y6" s="21"/>
    </row>
    <row r="7" spans="1:25" ht="15.75" thickBot="1">
      <c r="A7" s="84"/>
      <c r="B7" s="58" t="s">
        <v>55</v>
      </c>
      <c r="C7" s="59">
        <v>39149</v>
      </c>
      <c r="D7" s="60" t="s">
        <v>16</v>
      </c>
      <c r="E7" s="61">
        <v>1356</v>
      </c>
      <c r="F7" s="62" t="s">
        <v>58</v>
      </c>
      <c r="G7" s="87"/>
      <c r="H7" s="90"/>
      <c r="I7" s="63">
        <v>363.87</v>
      </c>
      <c r="J7" s="64">
        <v>128.71</v>
      </c>
      <c r="K7" s="65">
        <f>I7-J7+N7</f>
        <v>252.78800000000001</v>
      </c>
      <c r="L7" s="65">
        <v>1520.63</v>
      </c>
      <c r="M7" s="66">
        <v>19.5</v>
      </c>
      <c r="N7" s="65">
        <f>E7*1.3%</f>
        <v>17.628</v>
      </c>
      <c r="O7" s="67"/>
      <c r="P7" s="67"/>
      <c r="Q7" s="65">
        <v>106.05</v>
      </c>
      <c r="R7" s="65">
        <v>48.23</v>
      </c>
      <c r="S7" s="65">
        <v>290.12</v>
      </c>
      <c r="T7" s="92"/>
      <c r="U7" s="65">
        <v>186.93</v>
      </c>
      <c r="V7" s="99">
        <v>1124.46</v>
      </c>
      <c r="W7" s="100">
        <f>L7+Q7+S7+V7</f>
        <v>3041.26</v>
      </c>
      <c r="X7" s="103"/>
      <c r="Y7" s="21" t="s">
        <v>48</v>
      </c>
    </row>
  </sheetData>
  <mergeCells count="5">
    <mergeCell ref="A5:A7"/>
    <mergeCell ref="G5:G7"/>
    <mergeCell ref="H5:H7"/>
    <mergeCell ref="X5:X7"/>
    <mergeCell ref="T6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7"/>
  <sheetViews>
    <sheetView zoomScaleNormal="100" workbookViewId="0">
      <selection activeCell="S12" sqref="S12"/>
    </sheetView>
  </sheetViews>
  <sheetFormatPr defaultRowHeight="11.25"/>
  <cols>
    <col min="1" max="1" width="7" style="2" customWidth="1"/>
    <col min="2" max="2" width="7.88671875" style="3" bestFit="1" customWidth="1"/>
    <col min="3" max="3" width="10.5546875" style="1" bestFit="1" customWidth="1"/>
    <col min="4" max="4" width="12.44140625" style="2" customWidth="1"/>
    <col min="5" max="5" width="16.33203125" style="2" customWidth="1"/>
    <col min="6" max="6" width="10" style="2" bestFit="1" customWidth="1"/>
    <col min="7" max="7" width="8.44140625" style="2" bestFit="1" customWidth="1"/>
    <col min="8" max="9" width="8.44140625" style="2" customWidth="1"/>
    <col min="10" max="11" width="11.5546875" style="2" customWidth="1"/>
    <col min="12" max="12" width="11.77734375" style="2" customWidth="1"/>
    <col min="13" max="13" width="7.109375" style="2" customWidth="1"/>
    <col min="14" max="15" width="8.44140625" style="2" bestFit="1" customWidth="1"/>
    <col min="16" max="16" width="8.5546875" style="2" customWidth="1"/>
    <col min="17" max="18" width="8.44140625" style="2" bestFit="1" customWidth="1"/>
    <col min="19" max="19" width="9.21875" style="2" bestFit="1" customWidth="1"/>
    <col min="20" max="20" width="8.88671875" style="2"/>
    <col min="21" max="21" width="12.44140625" style="2" bestFit="1" customWidth="1"/>
    <col min="22" max="16384" width="8.88671875" style="2"/>
  </cols>
  <sheetData>
    <row r="1" spans="1:21" ht="36.75" thickBot="1">
      <c r="A1" s="4" t="s">
        <v>7</v>
      </c>
      <c r="B1" s="5" t="s">
        <v>6</v>
      </c>
      <c r="C1" s="6" t="s">
        <v>0</v>
      </c>
      <c r="D1" s="6" t="s">
        <v>8</v>
      </c>
      <c r="E1" s="6" t="s">
        <v>9</v>
      </c>
      <c r="F1" s="7" t="s">
        <v>1</v>
      </c>
      <c r="G1" s="8" t="s">
        <v>2</v>
      </c>
      <c r="H1" s="9" t="s">
        <v>52</v>
      </c>
      <c r="I1" s="10" t="s">
        <v>3</v>
      </c>
      <c r="J1" s="9" t="s">
        <v>17</v>
      </c>
      <c r="K1" s="10" t="s">
        <v>3</v>
      </c>
      <c r="L1" s="11" t="s">
        <v>19</v>
      </c>
      <c r="M1" s="12" t="s">
        <v>20</v>
      </c>
      <c r="N1" s="11" t="s">
        <v>14</v>
      </c>
      <c r="O1" s="10" t="s">
        <v>3</v>
      </c>
      <c r="P1" s="4" t="s">
        <v>15</v>
      </c>
      <c r="Q1" s="13" t="s">
        <v>5</v>
      </c>
      <c r="R1" s="10" t="s">
        <v>3</v>
      </c>
      <c r="S1" s="6" t="s">
        <v>4</v>
      </c>
    </row>
    <row r="2" spans="1:21">
      <c r="A2" s="3"/>
      <c r="B2" s="1"/>
      <c r="C2" s="2"/>
    </row>
    <row r="3" spans="1:21" ht="12" thickBot="1">
      <c r="A3" s="3"/>
      <c r="B3" s="1"/>
      <c r="C3" s="2"/>
    </row>
    <row r="4" spans="1:21" ht="12.75">
      <c r="A4" s="23" t="s">
        <v>59</v>
      </c>
      <c r="B4" s="78" t="s">
        <v>58</v>
      </c>
      <c r="C4" s="24" t="s">
        <v>21</v>
      </c>
      <c r="D4" s="25">
        <v>75000</v>
      </c>
      <c r="E4" s="80" t="s">
        <v>63</v>
      </c>
      <c r="F4" s="26">
        <v>2176.16</v>
      </c>
      <c r="G4" s="27">
        <v>1023.12</v>
      </c>
      <c r="H4" s="27"/>
      <c r="I4" s="27"/>
      <c r="J4" s="28">
        <v>1153.04</v>
      </c>
      <c r="K4" s="28">
        <v>3263.26</v>
      </c>
      <c r="L4" s="29" t="s">
        <v>22</v>
      </c>
      <c r="M4" s="26">
        <v>112.5</v>
      </c>
      <c r="N4" s="27">
        <v>523.54</v>
      </c>
      <c r="O4" s="27">
        <v>1481.69</v>
      </c>
      <c r="P4" s="108" t="s">
        <v>17</v>
      </c>
      <c r="Q4" s="27">
        <v>629.5</v>
      </c>
      <c r="R4" s="109">
        <v>1781.57</v>
      </c>
      <c r="S4" s="110">
        <f>K4+O4+R4</f>
        <v>6526.52</v>
      </c>
      <c r="T4" s="114">
        <f>S4+S5</f>
        <v>13053.04</v>
      </c>
    </row>
    <row r="5" spans="1:21" ht="15.75" customHeight="1" thickBot="1">
      <c r="A5" s="31" t="s">
        <v>60</v>
      </c>
      <c r="B5" s="79"/>
      <c r="C5" s="32" t="s">
        <v>21</v>
      </c>
      <c r="D5" s="33">
        <v>75000</v>
      </c>
      <c r="E5" s="81"/>
      <c r="F5" s="34">
        <v>2176.16</v>
      </c>
      <c r="G5" s="35">
        <v>1023.12</v>
      </c>
      <c r="H5" s="35"/>
      <c r="I5" s="35"/>
      <c r="J5" s="36">
        <v>1153.04</v>
      </c>
      <c r="K5" s="36">
        <v>3263.26</v>
      </c>
      <c r="L5" s="37" t="s">
        <v>22</v>
      </c>
      <c r="M5" s="34">
        <v>112.5</v>
      </c>
      <c r="N5" s="35">
        <v>523.54</v>
      </c>
      <c r="O5" s="35">
        <v>1481.69</v>
      </c>
      <c r="P5" s="92"/>
      <c r="Q5" s="35">
        <v>629.5</v>
      </c>
      <c r="R5" s="111">
        <v>1781.57</v>
      </c>
      <c r="S5" s="112">
        <f>K5+O5+R5</f>
        <v>6526.52</v>
      </c>
      <c r="T5" s="115"/>
    </row>
    <row r="6" spans="1:21">
      <c r="A6" s="3"/>
      <c r="B6" s="1"/>
      <c r="C6" s="2"/>
      <c r="R6" s="113"/>
      <c r="S6" s="113"/>
      <c r="U6" s="22" t="s">
        <v>18</v>
      </c>
    </row>
    <row r="7" spans="1:21" ht="12" thickBot="1">
      <c r="A7" s="3"/>
      <c r="B7" s="1"/>
      <c r="C7" s="2"/>
      <c r="R7" s="113"/>
      <c r="S7" s="113"/>
    </row>
    <row r="8" spans="1:21" ht="12.75">
      <c r="A8" s="23" t="s">
        <v>61</v>
      </c>
      <c r="B8" s="78" t="s">
        <v>58</v>
      </c>
      <c r="C8" s="24" t="s">
        <v>21</v>
      </c>
      <c r="D8" s="25">
        <v>75000</v>
      </c>
      <c r="E8" s="80" t="s">
        <v>63</v>
      </c>
      <c r="F8" s="26">
        <v>2133.4</v>
      </c>
      <c r="G8" s="27">
        <v>1652.62</v>
      </c>
      <c r="H8" s="27">
        <v>2093.8000000000002</v>
      </c>
      <c r="I8" s="27">
        <v>6391.72</v>
      </c>
      <c r="J8" s="28">
        <v>2272.87</v>
      </c>
      <c r="K8" s="28">
        <v>6938.36</v>
      </c>
      <c r="L8" s="29" t="s">
        <v>22</v>
      </c>
      <c r="M8" s="26"/>
      <c r="N8" s="27">
        <v>468</v>
      </c>
      <c r="O8" s="27">
        <v>1428.66</v>
      </c>
      <c r="P8" s="108" t="s">
        <v>17</v>
      </c>
      <c r="Q8" s="27"/>
      <c r="R8" s="109"/>
      <c r="S8" s="110">
        <f>I8+K8+O8+R8</f>
        <v>14758.74</v>
      </c>
      <c r="T8" s="114">
        <f>S8+S9</f>
        <v>24536.68</v>
      </c>
    </row>
    <row r="9" spans="1:21" ht="13.5" thickBot="1">
      <c r="A9" s="31" t="s">
        <v>62</v>
      </c>
      <c r="B9" s="79"/>
      <c r="C9" s="32" t="s">
        <v>21</v>
      </c>
      <c r="D9" s="33">
        <v>75000</v>
      </c>
      <c r="E9" s="81"/>
      <c r="F9" s="34">
        <v>2133.4</v>
      </c>
      <c r="G9" s="35">
        <v>1652.62</v>
      </c>
      <c r="H9" s="35">
        <v>1745.6</v>
      </c>
      <c r="I9" s="35">
        <v>5329.38</v>
      </c>
      <c r="J9" s="36">
        <v>1972.87</v>
      </c>
      <c r="K9" s="36">
        <v>3019.9</v>
      </c>
      <c r="L9" s="37" t="s">
        <v>22</v>
      </c>
      <c r="M9" s="34"/>
      <c r="N9" s="35">
        <v>468</v>
      </c>
      <c r="O9" s="35">
        <v>1428.66</v>
      </c>
      <c r="P9" s="92"/>
      <c r="Q9" s="35"/>
      <c r="R9" s="111"/>
      <c r="S9" s="112">
        <f>I9+K9+O9+R9</f>
        <v>9777.94</v>
      </c>
      <c r="T9" s="115"/>
    </row>
    <row r="10" spans="1:21">
      <c r="A10" s="3"/>
      <c r="B10" s="1"/>
      <c r="C10" s="2"/>
      <c r="R10" s="113"/>
      <c r="S10" s="113"/>
      <c r="U10" s="22" t="s">
        <v>51</v>
      </c>
    </row>
    <row r="11" spans="1:21">
      <c r="A11" s="3"/>
      <c r="B11" s="1"/>
      <c r="C11" s="2"/>
      <c r="R11" s="113"/>
      <c r="S11" s="113">
        <f>SUM(S4:S9)</f>
        <v>37589.72</v>
      </c>
    </row>
    <row r="12" spans="1:21">
      <c r="A12" s="3"/>
      <c r="B12" s="1"/>
      <c r="C12" s="2"/>
      <c r="S12" s="38"/>
    </row>
    <row r="13" spans="1:21" s="56" customFormat="1" ht="15">
      <c r="B13" s="54"/>
      <c r="C13" s="55"/>
    </row>
    <row r="14" spans="1:21" s="56" customFormat="1" ht="15">
      <c r="B14" s="54"/>
      <c r="C14" s="55"/>
    </row>
    <row r="15" spans="1:21" s="56" customFormat="1" ht="15">
      <c r="B15" s="54"/>
      <c r="C15" s="55"/>
    </row>
    <row r="16" spans="1:21" s="56" customFormat="1" ht="15">
      <c r="B16" s="54"/>
      <c r="C16" s="55"/>
    </row>
    <row r="17" spans="2:3" s="56" customFormat="1" ht="15">
      <c r="B17" s="54"/>
      <c r="C17" s="55"/>
    </row>
  </sheetData>
  <mergeCells count="8">
    <mergeCell ref="B4:B5"/>
    <mergeCell ref="E4:E5"/>
    <mergeCell ref="T4:T5"/>
    <mergeCell ref="B8:B9"/>
    <mergeCell ref="E8:E9"/>
    <mergeCell ref="T8:T9"/>
    <mergeCell ref="P4:P5"/>
    <mergeCell ref="P8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219γ1</vt:lpstr>
      <vt:lpstr>21γ5</vt:lpstr>
      <vt:lpstr>219γ7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2025-09-06T05:00:59Z</dcterms:modified>
</cp:coreProperties>
</file>