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  <sheet name="219γ2" sheetId="3" r:id="rId2"/>
    <sheet name="Φύλλο1" sheetId="4" r:id="rId3"/>
  </sheets>
  <calcPr calcId="125725"/>
</workbook>
</file>

<file path=xl/calcChain.xml><?xml version="1.0" encoding="utf-8"?>
<calcChain xmlns="http://schemas.openxmlformats.org/spreadsheetml/2006/main">
  <c r="Y16" i="3"/>
  <c r="X10" l="1"/>
  <c r="X9" l="1"/>
  <c r="X19" l="1"/>
  <c r="X18"/>
  <c r="X17"/>
  <c r="X16"/>
  <c r="X8"/>
  <c r="X7"/>
  <c r="X6"/>
  <c r="X5"/>
  <c r="Y4" l="1"/>
  <c r="E27" i="1"/>
  <c r="O4"/>
  <c r="V4" l="1"/>
</calcChain>
</file>

<file path=xl/sharedStrings.xml><?xml version="1.0" encoding="utf-8"?>
<sst xmlns="http://schemas.openxmlformats.org/spreadsheetml/2006/main" count="126" uniqueCount="78">
  <si>
    <t>πράξη</t>
  </si>
  <si>
    <t>έπρεπε να πάρει</t>
  </si>
  <si>
    <t>πήρε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</si>
  <si>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</si>
  <si>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</si>
  <si>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</si>
  <si>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</si>
  <si>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</si>
  <si>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</si>
  <si>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ταμεία -ΦΠΑ</t>
  </si>
  <si>
    <t>ΔΟΛΟΣ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</si>
  <si>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</si>
  <si>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</si>
  <si>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</si>
  <si>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</si>
  <si>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</si>
  <si>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</si>
  <si>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</si>
  <si>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</si>
  <si>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</si>
  <si>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</si>
  <si>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</si>
  <si>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ηθικώς πρέπει</t>
  </si>
  <si>
    <t xml:space="preserve">παρατηρήσεις </t>
  </si>
  <si>
    <t>θα έρθει</t>
  </si>
  <si>
    <t>αξία πράξης βάσει ΑΓΑΠΕ</t>
  </si>
  <si>
    <t>πράξη βάσει ΑΓΑΠΕ</t>
  </si>
  <si>
    <t>πράξη βάσει zηλ</t>
  </si>
  <si>
    <t>αξία πράξης βάσει zηλ</t>
  </si>
  <si>
    <t xml:space="preserve">κ-15 ελέγχου ΤΑΝ </t>
  </si>
  <si>
    <t>κ-15 βάσει zηλ</t>
  </si>
  <si>
    <t>μετατροπή ΑΕ σε ΙΚΕ</t>
  </si>
  <si>
    <t>κ-15 ΑΓΑΠΕ</t>
  </si>
  <si>
    <t>Έχετε στιγματιστεί στο 219 , στην θέση 23’</t>
  </si>
  <si>
    <t>Έχετε διορία μέχρι 2020-07-19</t>
  </si>
  <si>
    <t>να επικοινωνήσει ο εκπρόσωπος σας ( ΌΧΙ ο σεφ , ούτε ο λογιστής ) , ( γείτονας , παιδί σας , ιδίως ο γαμπρός ) , {{{ αρκεί να δεχτώ την παρουσία του }}}</t>
  </si>
  <si>
    <t>στο συμβόλαιο λέει : '' υπολογίσθηκαν τα αναλογικά δικαιώματά μου και τα δικαιώματα του Ταμείου Νομικών''</t>
  </si>
  <si>
    <t>έχουν πληρώσει στην τράπεζα 64,66 για κ-15</t>
  </si>
  <si>
    <t>219γ1</t>
  </si>
  <si>
    <t>219γ2</t>
  </si>
  <si>
    <t xml:space="preserve">κ-18 ελέγχου ΤΑΝ </t>
  </si>
  <si>
    <t>κ-18 βάσει zηλ</t>
  </si>
  <si>
    <t>αΑ</t>
  </si>
  <si>
    <t>περιοχή</t>
  </si>
  <si>
    <t>θέση στο 219γ2</t>
  </si>
  <si>
    <t>κ-15 ελέγχου ΤΑΝ</t>
  </si>
  <si>
    <t>κ-15 βάσει  zηλ</t>
  </si>
  <si>
    <t>τιμή</t>
  </si>
  <si>
    <t>219-24</t>
  </si>
  <si>
    <t>θέση 219-24</t>
  </si>
  <si>
    <t>παράταση μίσθωσης</t>
  </si>
  <si>
    <t>1.000δρχ για 1.000μ2  1η 3ετία . Μετά αναπροσαρμόζεται ανά 3ετία βάσει 669ν77α30</t>
  </si>
  <si>
    <t>ΔΕΝ είχε δικαίωμα να παρατείνει , ΓΙΑΤΙ πέρασε η 3ετία</t>
  </si>
  <si>
    <t>μίσθωση μαρμαρο-λατομείο 21.753μ2 έως 30-07-2007</t>
  </si>
  <si>
    <t>μίσθωση</t>
  </si>
  <si>
    <t>κακώς 74€ ( πλειοδότρια ) { έπρεπε 48 }   ///   το ταμείο ΤΑΝ χρεώνει 0,65% &amp; 0,125%</t>
  </si>
  <si>
    <t>ΔΕΝ γράφει ποσά πληρωμής</t>
  </si>
  <si>
    <t>καταχώρηση στο 219γ1</t>
  </si>
  <si>
    <t>απαίτηση 2020-8ος</t>
  </si>
  <si>
    <t>αγοραπωλησια</t>
  </si>
  <si>
    <t>???</t>
  </si>
  <si>
    <t>219-30</t>
  </si>
  <si>
    <t>???καπόλα  μίσθωση μαρμαρο-λατομείο 34.310μ2 έως 18-9-03 { max εως 15 έτη</t>
  </si>
  <si>
    <t>παράταση ????καπόλα μίσθωση μαρμαρο-λατομείο { έως 18-9-06</t>
  </si>
  <si>
    <t>παράταση ???? μίσθωση μαρμαρο-λατομείο { έως 18-9-09</t>
  </si>
  <si>
    <t>παράταση ??? μίσθωση μαρμαρο-λατομείο { έως 18-9-12</t>
  </si>
  <si>
    <t>παράταση ??? μίσθωση μαρμαρο-λατομείο { έως 18-9-15</t>
  </si>
  <si>
    <t>παράταση ??? μίσθωση μαρμαρο-λατομείο { έως 18-9-18</t>
  </si>
  <si>
    <t>μεταβίβαση μισθωτικών δικαιωμάτων ???? μίσθωση μαρμαρο-λατομείο { έως 18-9-18</t>
  </si>
  <si>
    <t>παράταση ???? μίσθωση έως 30-07-2010</t>
  </si>
  <si>
    <t>παράταση ??? μίσθωση έως 30-07-2013</t>
  </si>
  <si>
    <t>παράταση ??? μίσθωση έως 30-07-2016</t>
  </si>
  <si>
    <t>219-24 …. ΑΕ</t>
  </si>
  <si>
    <t>219-24 …. ΙΚΕ</t>
  </si>
  <si>
    <t>219-24 …. ΕΕ</t>
  </si>
  <si>
    <t>.. - Θάσος Θάσου</t>
  </si>
  <si>
    <t>…. Θάσος Θάσου</t>
  </si>
  <si>
    <t>η 219-30 …ΑΕ μπήκε ως ομόρυθμος στην …. ΕΕ στις30-6-2013 .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</si>
</sst>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5" fillId="0" borderId="0" xfId="1" applyFont="1" applyAlignment="1"/>
    <xf numFmtId="43" fontId="0" fillId="0" borderId="0" xfId="1" applyFont="1" applyAlignment="1">
      <alignment horizontal="left"/>
    </xf>
    <xf numFmtId="0" fontId="3" fillId="0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3" fontId="9" fillId="4" borderId="5" xfId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/>
    <xf numFmtId="0" fontId="3" fillId="0" borderId="2" xfId="0" applyFont="1" applyFill="1" applyBorder="1" applyAlignment="1">
      <alignment horizontal="left" wrapText="1"/>
    </xf>
    <xf numFmtId="14" fontId="11" fillId="0" borderId="4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right" vertical="center"/>
    </xf>
    <xf numFmtId="43" fontId="12" fillId="0" borderId="5" xfId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43" fontId="12" fillId="4" borderId="5" xfId="1" applyFont="1" applyFill="1" applyBorder="1"/>
    <xf numFmtId="164" fontId="11" fillId="0" borderId="4" xfId="1" applyNumberFormat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/>
    </xf>
    <xf numFmtId="43" fontId="12" fillId="0" borderId="1" xfId="1" applyFont="1" applyFill="1" applyBorder="1" applyAlignment="1">
      <alignment horizontal="center"/>
    </xf>
    <xf numFmtId="14" fontId="11" fillId="0" borderId="11" xfId="0" applyNumberFormat="1" applyFont="1" applyFill="1" applyBorder="1" applyAlignment="1">
      <alignment horizontal="center" vertical="center"/>
    </xf>
    <xf numFmtId="43" fontId="11" fillId="0" borderId="5" xfId="1" applyFont="1" applyFill="1" applyBorder="1" applyAlignment="1">
      <alignment horizontal="right" vertical="center"/>
    </xf>
    <xf numFmtId="43" fontId="12" fillId="0" borderId="5" xfId="1" applyFont="1" applyFill="1" applyBorder="1"/>
    <xf numFmtId="0" fontId="12" fillId="0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43" fontId="14" fillId="4" borderId="1" xfId="1" applyFont="1" applyFill="1" applyBorder="1" applyAlignment="1">
      <alignment horizontal="center" vertical="center"/>
    </xf>
    <xf numFmtId="43" fontId="12" fillId="0" borderId="1" xfId="1" applyFont="1" applyFill="1" applyBorder="1"/>
    <xf numFmtId="43" fontId="13" fillId="6" borderId="1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Border="1" applyAlignment="1">
      <alignment horizontal="right" vertical="center"/>
    </xf>
    <xf numFmtId="164" fontId="11" fillId="6" borderId="23" xfId="1" applyNumberFormat="1" applyFont="1" applyFill="1" applyBorder="1" applyAlignment="1">
      <alignment horizontal="center" vertical="center"/>
    </xf>
    <xf numFmtId="14" fontId="11" fillId="6" borderId="23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left" wrapText="1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43" fontId="11" fillId="6" borderId="9" xfId="1" applyFont="1" applyFill="1" applyBorder="1" applyAlignment="1">
      <alignment horizontal="right" vertical="center"/>
    </xf>
    <xf numFmtId="43" fontId="12" fillId="6" borderId="9" xfId="1" applyFont="1" applyFill="1" applyBorder="1" applyAlignment="1">
      <alignment horizontal="center"/>
    </xf>
    <xf numFmtId="43" fontId="12" fillId="6" borderId="9" xfId="1" applyFont="1" applyFill="1" applyBorder="1"/>
    <xf numFmtId="43" fontId="12" fillId="6" borderId="17" xfId="1" applyFont="1" applyFill="1" applyBorder="1"/>
    <xf numFmtId="43" fontId="12" fillId="0" borderId="2" xfId="1" applyFont="1" applyFill="1" applyBorder="1"/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wrapText="1"/>
    </xf>
    <xf numFmtId="0" fontId="4" fillId="0" borderId="5" xfId="0" applyFont="1" applyFill="1" applyBorder="1" applyAlignment="1">
      <alignment horizontal="left" wrapText="1"/>
    </xf>
    <xf numFmtId="0" fontId="6" fillId="7" borderId="5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0" fillId="0" borderId="0" xfId="0" applyFont="1"/>
    <xf numFmtId="0" fontId="10" fillId="0" borderId="1" xfId="0" applyFont="1" applyBorder="1"/>
    <xf numFmtId="0" fontId="12" fillId="0" borderId="0" xfId="0" applyFont="1" applyFill="1"/>
    <xf numFmtId="43" fontId="4" fillId="0" borderId="2" xfId="1" applyFont="1" applyFill="1" applyBorder="1" applyAlignment="1">
      <alignment horizontal="left" wrapText="1"/>
    </xf>
    <xf numFmtId="0" fontId="12" fillId="10" borderId="0" xfId="0" applyFont="1" applyFill="1" applyBorder="1" applyAlignment="1">
      <alignment horizontal="left"/>
    </xf>
    <xf numFmtId="43" fontId="12" fillId="0" borderId="3" xfId="1" applyFont="1" applyFill="1" applyBorder="1" applyAlignment="1">
      <alignment horizontal="center"/>
    </xf>
    <xf numFmtId="43" fontId="11" fillId="0" borderId="24" xfId="1" applyFont="1" applyFill="1" applyBorder="1" applyAlignment="1">
      <alignment horizontal="right" vertical="center"/>
    </xf>
    <xf numFmtId="43" fontId="12" fillId="0" borderId="24" xfId="1" applyFont="1" applyFill="1" applyBorder="1"/>
    <xf numFmtId="43" fontId="12" fillId="0" borderId="24" xfId="1" applyFont="1" applyFill="1" applyBorder="1" applyAlignment="1">
      <alignment horizontal="center"/>
    </xf>
    <xf numFmtId="43" fontId="4" fillId="6" borderId="24" xfId="1" applyFont="1" applyFill="1" applyBorder="1" applyAlignment="1">
      <alignment horizontal="right" vertical="center"/>
    </xf>
    <xf numFmtId="43" fontId="12" fillId="0" borderId="34" xfId="1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center" wrapText="1"/>
    </xf>
    <xf numFmtId="43" fontId="12" fillId="6" borderId="5" xfId="1" applyFont="1" applyFill="1" applyBorder="1" applyAlignment="1">
      <alignment horizontal="center" wrapText="1"/>
    </xf>
    <xf numFmtId="0" fontId="0" fillId="0" borderId="12" xfId="0" applyBorder="1"/>
    <xf numFmtId="0" fontId="3" fillId="0" borderId="24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43" fontId="0" fillId="0" borderId="0" xfId="0" applyNumberFormat="1"/>
    <xf numFmtId="0" fontId="16" fillId="0" borderId="0" xfId="0" applyFont="1"/>
    <xf numFmtId="164" fontId="11" fillId="0" borderId="33" xfId="1" applyNumberFormat="1" applyFont="1" applyFill="1" applyBorder="1" applyAlignment="1">
      <alignment horizontal="center" vertical="center"/>
    </xf>
    <xf numFmtId="14" fontId="11" fillId="0" borderId="33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wrapText="1"/>
    </xf>
    <xf numFmtId="43" fontId="12" fillId="0" borderId="10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43" fontId="14" fillId="4" borderId="10" xfId="1" applyFont="1" applyFill="1" applyBorder="1" applyAlignment="1">
      <alignment horizontal="center" vertical="center"/>
    </xf>
    <xf numFmtId="43" fontId="12" fillId="0" borderId="10" xfId="1" applyFont="1" applyFill="1" applyBorder="1"/>
    <xf numFmtId="14" fontId="0" fillId="0" borderId="0" xfId="0" applyNumberFormat="1"/>
    <xf numFmtId="43" fontId="0" fillId="0" borderId="0" xfId="1" applyFont="1" applyAlignment="1">
      <alignment horizontal="left"/>
    </xf>
    <xf numFmtId="43" fontId="5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11" fillId="9" borderId="26" xfId="1" applyNumberFormat="1" applyFont="1" applyFill="1" applyBorder="1" applyAlignment="1">
      <alignment horizontal="center" vertical="center" textRotation="55"/>
    </xf>
    <xf numFmtId="164" fontId="11" fillId="9" borderId="27" xfId="1" applyNumberFormat="1" applyFont="1" applyFill="1" applyBorder="1" applyAlignment="1">
      <alignment horizontal="center" vertical="center" textRotation="55"/>
    </xf>
    <xf numFmtId="164" fontId="11" fillId="9" borderId="28" xfId="1" applyNumberFormat="1" applyFont="1" applyFill="1" applyBorder="1" applyAlignment="1">
      <alignment horizontal="center" vertical="center" textRotation="55"/>
    </xf>
    <xf numFmtId="0" fontId="3" fillId="0" borderId="8" xfId="0" applyFont="1" applyFill="1" applyBorder="1" applyAlignment="1">
      <alignment horizontal="center" textRotation="34" wrapText="1"/>
    </xf>
    <xf numFmtId="0" fontId="3" fillId="0" borderId="3" xfId="0" applyFont="1" applyFill="1" applyBorder="1" applyAlignment="1">
      <alignment horizontal="center" textRotation="34" wrapText="1"/>
    </xf>
    <xf numFmtId="0" fontId="3" fillId="0" borderId="10" xfId="0" applyFont="1" applyFill="1" applyBorder="1" applyAlignment="1">
      <alignment horizontal="center" textRotation="34" wrapText="1"/>
    </xf>
    <xf numFmtId="0" fontId="6" fillId="9" borderId="8" xfId="0" applyFont="1" applyFill="1" applyBorder="1" applyAlignment="1">
      <alignment horizontal="center" textRotation="70" wrapText="1"/>
    </xf>
    <xf numFmtId="0" fontId="6" fillId="9" borderId="3" xfId="0" applyFont="1" applyFill="1" applyBorder="1" applyAlignment="1">
      <alignment horizontal="center" textRotation="70" wrapText="1"/>
    </xf>
    <xf numFmtId="0" fontId="6" fillId="9" borderId="10" xfId="0" applyFont="1" applyFill="1" applyBorder="1" applyAlignment="1">
      <alignment horizontal="center" textRotation="70" wrapText="1"/>
    </xf>
    <xf numFmtId="43" fontId="13" fillId="3" borderId="8" xfId="1" applyFont="1" applyFill="1" applyBorder="1" applyAlignment="1">
      <alignment horizontal="center" textRotation="69"/>
    </xf>
    <xf numFmtId="43" fontId="13" fillId="3" borderId="3" xfId="1" applyFont="1" applyFill="1" applyBorder="1" applyAlignment="1">
      <alignment horizontal="center" textRotation="69"/>
    </xf>
    <xf numFmtId="43" fontId="13" fillId="3" borderId="10" xfId="1" applyFont="1" applyFill="1" applyBorder="1" applyAlignment="1">
      <alignment horizontal="center" textRotation="69"/>
    </xf>
    <xf numFmtId="164" fontId="11" fillId="9" borderId="29" xfId="1" applyNumberFormat="1" applyFont="1" applyFill="1" applyBorder="1" applyAlignment="1">
      <alignment horizontal="center" vertical="center" textRotation="15"/>
    </xf>
    <xf numFmtId="164" fontId="11" fillId="9" borderId="31" xfId="1" applyNumberFormat="1" applyFont="1" applyFill="1" applyBorder="1" applyAlignment="1">
      <alignment horizontal="center" vertical="center" textRotation="15"/>
    </xf>
    <xf numFmtId="164" fontId="11" fillId="9" borderId="33" xfId="1" applyNumberFormat="1" applyFont="1" applyFill="1" applyBorder="1" applyAlignment="1">
      <alignment horizontal="center" vertical="center" textRotation="15"/>
    </xf>
    <xf numFmtId="0" fontId="3" fillId="0" borderId="8" xfId="0" applyFont="1" applyFill="1" applyBorder="1" applyAlignment="1">
      <alignment horizontal="center" textRotation="23" wrapText="1"/>
    </xf>
    <xf numFmtId="0" fontId="3" fillId="0" borderId="3" xfId="0" applyFont="1" applyFill="1" applyBorder="1" applyAlignment="1">
      <alignment horizontal="center" textRotation="23" wrapText="1"/>
    </xf>
    <xf numFmtId="0" fontId="3" fillId="0" borderId="10" xfId="0" applyFont="1" applyFill="1" applyBorder="1" applyAlignment="1">
      <alignment horizontal="center" textRotation="23" wrapText="1"/>
    </xf>
    <xf numFmtId="0" fontId="6" fillId="9" borderId="8" xfId="0" applyFont="1" applyFill="1" applyBorder="1" applyAlignment="1">
      <alignment horizontal="center" textRotation="13"/>
    </xf>
    <xf numFmtId="0" fontId="6" fillId="9" borderId="3" xfId="0" applyFont="1" applyFill="1" applyBorder="1" applyAlignment="1">
      <alignment horizontal="center" textRotation="13"/>
    </xf>
    <xf numFmtId="0" fontId="6" fillId="9" borderId="10" xfId="0" applyFont="1" applyFill="1" applyBorder="1" applyAlignment="1">
      <alignment horizontal="center" textRotation="13"/>
    </xf>
    <xf numFmtId="43" fontId="13" fillId="3" borderId="8" xfId="1" applyFont="1" applyFill="1" applyBorder="1" applyAlignment="1">
      <alignment horizontal="center" textRotation="27"/>
    </xf>
    <xf numFmtId="43" fontId="13" fillId="3" borderId="3" xfId="1" applyFont="1" applyFill="1" applyBorder="1" applyAlignment="1">
      <alignment horizontal="center" textRotation="27"/>
    </xf>
    <xf numFmtId="43" fontId="13" fillId="3" borderId="10" xfId="1" applyFont="1" applyFill="1" applyBorder="1" applyAlignment="1">
      <alignment horizontal="center" textRotation="27"/>
    </xf>
    <xf numFmtId="0" fontId="3" fillId="0" borderId="8" xfId="0" applyFont="1" applyFill="1" applyBorder="1" applyAlignment="1">
      <alignment horizontal="center" textRotation="53" wrapText="1"/>
    </xf>
    <xf numFmtId="0" fontId="3" fillId="0" borderId="3" xfId="0" applyFont="1" applyFill="1" applyBorder="1" applyAlignment="1">
      <alignment horizontal="center" textRotation="53" wrapText="1"/>
    </xf>
    <xf numFmtId="0" fontId="3" fillId="0" borderId="2" xfId="0" applyFont="1" applyFill="1" applyBorder="1" applyAlignment="1">
      <alignment horizontal="center" textRotation="53" wrapText="1"/>
    </xf>
    <xf numFmtId="164" fontId="11" fillId="11" borderId="2" xfId="1" applyNumberFormat="1" applyFont="1" applyFill="1" applyBorder="1" applyAlignment="1">
      <alignment horizontal="center" vertical="center"/>
    </xf>
    <xf numFmtId="14" fontId="11" fillId="11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left" wrapText="1"/>
    </xf>
    <xf numFmtId="43" fontId="11" fillId="11" borderId="2" xfId="1" applyFont="1" applyFill="1" applyBorder="1" applyAlignment="1">
      <alignment horizontal="right" vertical="center"/>
    </xf>
    <xf numFmtId="43" fontId="11" fillId="11" borderId="30" xfId="1" applyFont="1" applyFill="1" applyBorder="1" applyAlignment="1">
      <alignment horizontal="right" vertical="center"/>
    </xf>
    <xf numFmtId="164" fontId="11" fillId="11" borderId="1" xfId="1" applyNumberFormat="1" applyFont="1" applyFill="1" applyBorder="1" applyAlignment="1">
      <alignment horizontal="center" vertical="center"/>
    </xf>
    <xf numFmtId="14" fontId="1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wrapText="1"/>
    </xf>
    <xf numFmtId="43" fontId="4" fillId="11" borderId="2" xfId="1" applyFont="1" applyFill="1" applyBorder="1" applyAlignment="1">
      <alignment horizontal="left" wrapText="1"/>
    </xf>
    <xf numFmtId="43" fontId="12" fillId="11" borderId="2" xfId="1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 wrapText="1"/>
    </xf>
    <xf numFmtId="43" fontId="11" fillId="11" borderId="14" xfId="1" applyFont="1" applyFill="1" applyBorder="1" applyAlignment="1">
      <alignment horizontal="right" vertical="center"/>
    </xf>
    <xf numFmtId="164" fontId="11" fillId="11" borderId="4" xfId="1" applyNumberFormat="1" applyFont="1" applyFill="1" applyBorder="1" applyAlignment="1">
      <alignment horizontal="center" vertical="center"/>
    </xf>
    <xf numFmtId="43" fontId="11" fillId="11" borderId="1" xfId="1" applyFont="1" applyFill="1" applyBorder="1" applyAlignment="1">
      <alignment horizontal="right" vertical="center"/>
    </xf>
    <xf numFmtId="0" fontId="3" fillId="11" borderId="26" xfId="0" applyFont="1" applyFill="1" applyBorder="1" applyAlignment="1">
      <alignment horizontal="center" textRotation="9" wrapText="1"/>
    </xf>
    <xf numFmtId="0" fontId="3" fillId="11" borderId="27" xfId="0" applyFont="1" applyFill="1" applyBorder="1" applyAlignment="1">
      <alignment horizontal="center" textRotation="9" wrapText="1"/>
    </xf>
    <xf numFmtId="0" fontId="3" fillId="11" borderId="32" xfId="0" applyFont="1" applyFill="1" applyBorder="1" applyAlignment="1">
      <alignment horizontal="center" textRotation="9" wrapText="1"/>
    </xf>
    <xf numFmtId="43" fontId="12" fillId="11" borderId="9" xfId="1" applyFont="1" applyFill="1" applyBorder="1" applyAlignment="1">
      <alignment horizontal="center"/>
    </xf>
    <xf numFmtId="43" fontId="12" fillId="11" borderId="9" xfId="1" applyFont="1" applyFill="1" applyBorder="1"/>
    <xf numFmtId="43" fontId="12" fillId="11" borderId="1" xfId="1" applyFont="1" applyFill="1" applyBorder="1" applyAlignment="1">
      <alignment horizontal="center"/>
    </xf>
    <xf numFmtId="43" fontId="12" fillId="11" borderId="1" xfId="1" applyFont="1" applyFill="1" applyBorder="1"/>
    <xf numFmtId="43" fontId="12" fillId="11" borderId="9" xfId="1" applyFont="1" applyFill="1" applyBorder="1" applyAlignment="1">
      <alignment horizontal="center" wrapText="1"/>
    </xf>
    <xf numFmtId="164" fontId="13" fillId="3" borderId="20" xfId="1" applyNumberFormat="1" applyFont="1" applyFill="1" applyBorder="1" applyAlignment="1">
      <alignment horizontal="right" textRotation="67"/>
    </xf>
    <xf numFmtId="164" fontId="13" fillId="3" borderId="21" xfId="1" applyNumberFormat="1" applyFont="1" applyFill="1" applyBorder="1" applyAlignment="1">
      <alignment horizontal="right" textRotation="67"/>
    </xf>
    <xf numFmtId="164" fontId="13" fillId="3" borderId="22" xfId="1" applyNumberFormat="1" applyFont="1" applyFill="1" applyBorder="1" applyAlignment="1">
      <alignment horizontal="right" textRotation="67"/>
    </xf>
    <xf numFmtId="164" fontId="13" fillId="3" borderId="20" xfId="1" applyNumberFormat="1" applyFont="1" applyFill="1" applyBorder="1" applyAlignment="1">
      <alignment horizontal="center" textRotation="69"/>
    </xf>
    <xf numFmtId="164" fontId="13" fillId="3" borderId="21" xfId="1" applyNumberFormat="1" applyFont="1" applyFill="1" applyBorder="1" applyAlignment="1">
      <alignment horizontal="center" textRotation="69"/>
    </xf>
    <xf numFmtId="164" fontId="13" fillId="3" borderId="22" xfId="1" applyNumberFormat="1" applyFont="1" applyFill="1" applyBorder="1" applyAlignment="1">
      <alignment horizontal="center" textRotation="69"/>
    </xf>
    <xf numFmtId="164" fontId="12" fillId="0" borderId="2" xfId="1" applyNumberFormat="1" applyFont="1" applyFill="1" applyBorder="1" applyAlignment="1">
      <alignment horizontal="center"/>
    </xf>
    <xf numFmtId="164" fontId="12" fillId="0" borderId="25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2" fillId="0" borderId="18" xfId="1" applyNumberFormat="1" applyFont="1" applyFill="1" applyBorder="1" applyAlignment="1">
      <alignment horizontal="center"/>
    </xf>
    <xf numFmtId="164" fontId="12" fillId="0" borderId="10" xfId="1" applyNumberFormat="1" applyFont="1" applyFill="1" applyBorder="1" applyAlignment="1">
      <alignment horizontal="center"/>
    </xf>
    <xf numFmtId="164" fontId="12" fillId="0" borderId="35" xfId="1" applyNumberFormat="1" applyFont="1" applyFill="1" applyBorder="1" applyAlignment="1">
      <alignment horizontal="center"/>
    </xf>
    <xf numFmtId="164" fontId="0" fillId="0" borderId="0" xfId="0" applyNumberFormat="1"/>
    <xf numFmtId="164" fontId="12" fillId="11" borderId="9" xfId="1" applyNumberFormat="1" applyFont="1" applyFill="1" applyBorder="1" applyAlignment="1">
      <alignment horizontal="center" wrapText="1"/>
    </xf>
    <xf numFmtId="164" fontId="12" fillId="11" borderId="17" xfId="1" applyNumberFormat="1" applyFont="1" applyFill="1" applyBorder="1"/>
    <xf numFmtId="164" fontId="12" fillId="11" borderId="1" xfId="1" applyNumberFormat="1" applyFont="1" applyFill="1" applyBorder="1"/>
    <xf numFmtId="164" fontId="12" fillId="11" borderId="18" xfId="1" applyNumberFormat="1" applyFont="1" applyFill="1" applyBorder="1"/>
    <xf numFmtId="164" fontId="12" fillId="0" borderId="5" xfId="1" applyNumberFormat="1" applyFont="1" applyFill="1" applyBorder="1"/>
    <xf numFmtId="164" fontId="12" fillId="0" borderId="13" xfId="1" applyNumberFormat="1" applyFont="1" applyFill="1" applyBorder="1"/>
    <xf numFmtId="14" fontId="11" fillId="0" borderId="14" xfId="0" applyNumberFormat="1" applyFont="1" applyFill="1" applyBorder="1" applyAlignment="1">
      <alignment vertical="center"/>
    </xf>
    <xf numFmtId="14" fontId="11" fillId="0" borderId="1" xfId="1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164" fontId="0" fillId="0" borderId="0" xfId="1" applyNumberFormat="1" applyFont="1"/>
    <xf numFmtId="164" fontId="15" fillId="0" borderId="0" xfId="1" applyNumberFormat="1" applyFont="1"/>
    <xf numFmtId="164" fontId="12" fillId="0" borderId="1" xfId="1" applyNumberFormat="1" applyFont="1" applyFill="1" applyBorder="1"/>
    <xf numFmtId="164" fontId="13" fillId="3" borderId="16" xfId="1" applyNumberFormat="1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00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zoomScaleNormal="100" workbookViewId="0">
      <pane ySplit="1" topLeftCell="A2" activePane="bottomLeft" state="frozen"/>
      <selection pane="bottomLeft" activeCell="I37" sqref="I37"/>
    </sheetView>
  </sheetViews>
  <sheetFormatPr defaultRowHeight="11.25"/>
  <cols>
    <col min="1" max="1" width="7.21875" style="2" bestFit="1" customWidth="1"/>
    <col min="2" max="2" width="7.109375" style="4" bestFit="1" customWidth="1"/>
    <col min="3" max="3" width="14.88671875" style="5" bestFit="1" customWidth="1"/>
    <col min="4" max="4" width="14.88671875" style="1" bestFit="1" customWidth="1"/>
    <col min="5" max="5" width="12.44140625" style="2" bestFit="1" customWidth="1"/>
    <col min="6" max="6" width="11.109375" style="2" customWidth="1"/>
    <col min="7" max="7" width="11.21875" style="2" bestFit="1" customWidth="1"/>
    <col min="8" max="8" width="7.33203125" style="2" bestFit="1" customWidth="1"/>
    <col min="9" max="10" width="9.21875" style="2" bestFit="1" customWidth="1"/>
    <col min="11" max="12" width="9.5546875" style="2" customWidth="1"/>
    <col min="13" max="13" width="9.21875" style="2" bestFit="1" customWidth="1"/>
    <col min="14" max="14" width="9.5546875" style="2" customWidth="1"/>
    <col min="15" max="16" width="9.21875" style="2" bestFit="1" customWidth="1"/>
    <col min="17" max="18" width="8.44140625" style="2" bestFit="1" customWidth="1"/>
    <col min="19" max="21" width="9.21875" style="2" bestFit="1" customWidth="1"/>
    <col min="22" max="22" width="12.44140625" style="2" bestFit="1" customWidth="1"/>
    <col min="23" max="16384" width="8.88671875" style="2"/>
  </cols>
  <sheetData>
    <row r="1" spans="1:23" ht="23.25" thickBot="1">
      <c r="A1" s="40" t="s">
        <v>8</v>
      </c>
      <c r="B1" s="41" t="s">
        <v>7</v>
      </c>
      <c r="C1" s="41" t="s">
        <v>26</v>
      </c>
      <c r="D1" s="41" t="s">
        <v>27</v>
      </c>
      <c r="E1" s="42" t="s">
        <v>25</v>
      </c>
      <c r="F1" s="42" t="s">
        <v>28</v>
      </c>
      <c r="G1" s="43" t="s">
        <v>1</v>
      </c>
      <c r="H1" s="44" t="s">
        <v>2</v>
      </c>
      <c r="I1" s="45" t="s">
        <v>10</v>
      </c>
      <c r="J1" s="46" t="s">
        <v>3</v>
      </c>
      <c r="K1" s="45" t="s">
        <v>29</v>
      </c>
      <c r="L1" s="21" t="s">
        <v>32</v>
      </c>
      <c r="M1" s="45" t="s">
        <v>30</v>
      </c>
      <c r="N1" s="45" t="s">
        <v>40</v>
      </c>
      <c r="O1" s="45" t="s">
        <v>41</v>
      </c>
      <c r="P1" s="46" t="s">
        <v>3</v>
      </c>
      <c r="Q1" s="45" t="s">
        <v>9</v>
      </c>
      <c r="R1" s="46" t="s">
        <v>3</v>
      </c>
      <c r="S1" s="41" t="s">
        <v>4</v>
      </c>
      <c r="T1" s="45" t="s">
        <v>6</v>
      </c>
      <c r="U1" s="46" t="s">
        <v>3</v>
      </c>
      <c r="V1" s="47" t="s">
        <v>5</v>
      </c>
    </row>
    <row r="3" spans="1:23" ht="12" thickBot="1"/>
    <row r="4" spans="1:23" ht="13.5" thickBot="1">
      <c r="A4" s="33" t="s">
        <v>60</v>
      </c>
      <c r="B4" s="28" t="s">
        <v>60</v>
      </c>
      <c r="C4" s="49" t="s">
        <v>31</v>
      </c>
      <c r="D4" s="49" t="s">
        <v>31</v>
      </c>
      <c r="E4" s="29">
        <v>1403470</v>
      </c>
      <c r="F4" s="29">
        <v>1403470</v>
      </c>
      <c r="G4" s="35">
        <v>11935.96</v>
      </c>
      <c r="H4" s="51">
        <v>565</v>
      </c>
      <c r="I4" s="51">
        <v>29616.07</v>
      </c>
      <c r="J4" s="51">
        <v>83797.399999999994</v>
      </c>
      <c r="K4" s="50" t="s">
        <v>24</v>
      </c>
      <c r="L4" s="39">
        <v>0</v>
      </c>
      <c r="M4" s="35">
        <v>18245.11</v>
      </c>
      <c r="N4" s="50" t="s">
        <v>24</v>
      </c>
      <c r="O4" s="51">
        <f>G4*9%</f>
        <v>1074.2363999999998</v>
      </c>
      <c r="P4" s="51">
        <v>51623.76</v>
      </c>
      <c r="Q4" s="51">
        <v>3081.44</v>
      </c>
      <c r="R4" s="51">
        <v>8718.7999999999993</v>
      </c>
      <c r="S4" s="52" t="s">
        <v>10</v>
      </c>
      <c r="T4" s="51">
        <v>8289.52</v>
      </c>
      <c r="U4" s="180">
        <v>23454.84</v>
      </c>
      <c r="V4" s="181">
        <f>J4+R4+U4</f>
        <v>115971.04</v>
      </c>
    </row>
    <row r="5" spans="1:23">
      <c r="W5" s="93" t="s">
        <v>58</v>
      </c>
    </row>
    <row r="6" spans="1:23">
      <c r="H6" s="93" t="s">
        <v>56</v>
      </c>
    </row>
    <row r="8" spans="1:23" ht="15">
      <c r="A8" s="6"/>
      <c r="B8" s="7"/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3">
      <c r="A9" s="11"/>
      <c r="B9" s="12"/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ht="15">
      <c r="A10" s="102" t="s">
        <v>33</v>
      </c>
      <c r="B10" s="104"/>
      <c r="C10" s="104"/>
      <c r="D10" s="10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9"/>
      <c r="T10" s="3"/>
      <c r="U10" s="3"/>
      <c r="V10" s="3"/>
    </row>
    <row r="11" spans="1:23" ht="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  <c r="T11" s="3"/>
      <c r="U11" s="3"/>
      <c r="V11" s="3"/>
    </row>
    <row r="12" spans="1:23" ht="15">
      <c r="A12" s="102" t="s">
        <v>34</v>
      </c>
      <c r="B12" s="104"/>
      <c r="C12" s="104"/>
      <c r="D12" s="10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  <c r="T12" s="3"/>
      <c r="U12" s="3"/>
      <c r="V12" s="3"/>
    </row>
    <row r="13" spans="1:23" ht="15">
      <c r="A13" s="8"/>
      <c r="B13" s="8"/>
      <c r="C13" s="102" t="s">
        <v>35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15">
      <c r="A14" s="8"/>
      <c r="B14" s="102" t="s">
        <v>11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3"/>
    </row>
    <row r="15" spans="1:23" ht="15">
      <c r="A15" s="8"/>
      <c r="B15" s="102" t="s">
        <v>12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4"/>
      <c r="S15" s="14"/>
      <c r="T15" s="14"/>
      <c r="U15" s="3"/>
      <c r="V15" s="3"/>
    </row>
    <row r="16" spans="1:23" ht="15">
      <c r="A16" s="8"/>
      <c r="B16" s="14"/>
      <c r="C16" s="102" t="s">
        <v>13</v>
      </c>
      <c r="D16" s="102"/>
      <c r="E16" s="102"/>
      <c r="F16" s="102"/>
      <c r="G16" s="102"/>
      <c r="H16" s="102"/>
      <c r="I16" s="14"/>
      <c r="J16" s="14"/>
      <c r="K16" s="14"/>
      <c r="L16" s="48"/>
      <c r="M16" s="14"/>
      <c r="N16" s="14"/>
      <c r="O16" s="14"/>
      <c r="P16" s="14"/>
      <c r="Q16" s="14"/>
      <c r="R16" s="14"/>
      <c r="S16" s="14"/>
      <c r="T16" s="14"/>
      <c r="U16" s="3"/>
      <c r="V16" s="3"/>
    </row>
    <row r="17" spans="1:22" ht="15">
      <c r="A17" s="8"/>
      <c r="B17" s="14"/>
      <c r="C17" s="102" t="s">
        <v>14</v>
      </c>
      <c r="D17" s="102"/>
      <c r="E17" s="102"/>
      <c r="F17" s="102"/>
      <c r="G17" s="102"/>
      <c r="H17" s="102"/>
      <c r="I17" s="102"/>
      <c r="J17" s="102"/>
      <c r="K17" s="14"/>
      <c r="L17" s="48"/>
      <c r="M17" s="14"/>
      <c r="N17" s="14"/>
      <c r="O17" s="14"/>
      <c r="P17" s="14"/>
      <c r="Q17" s="14"/>
      <c r="R17" s="14"/>
      <c r="S17" s="14"/>
      <c r="T17" s="14"/>
      <c r="U17" s="3"/>
      <c r="V17" s="3"/>
    </row>
    <row r="18" spans="1:22" ht="15">
      <c r="A18" s="8"/>
      <c r="B18" s="14"/>
      <c r="C18" s="14"/>
      <c r="D18" s="103" t="s">
        <v>15</v>
      </c>
      <c r="E18" s="103"/>
      <c r="F18" s="103"/>
      <c r="G18" s="103"/>
      <c r="H18" s="103"/>
      <c r="I18" s="103"/>
      <c r="J18" s="13"/>
      <c r="K18" s="13"/>
      <c r="L18" s="13"/>
      <c r="M18" s="13"/>
      <c r="N18" s="13"/>
      <c r="O18" s="13"/>
      <c r="P18" s="13"/>
      <c r="Q18" s="13"/>
      <c r="R18" s="14"/>
      <c r="S18" s="14"/>
      <c r="T18" s="14"/>
      <c r="U18" s="3"/>
      <c r="V18" s="3"/>
    </row>
    <row r="19" spans="1:22" ht="15">
      <c r="A19" s="8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48"/>
      <c r="M19" s="14"/>
      <c r="N19" s="14"/>
      <c r="O19" s="14"/>
      <c r="P19" s="14"/>
      <c r="Q19" s="14"/>
      <c r="R19" s="14"/>
      <c r="S19" s="14"/>
      <c r="T19" s="14"/>
      <c r="U19" s="3"/>
      <c r="V19" s="3"/>
    </row>
    <row r="20" spans="1:22" ht="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  <c r="T20" s="3"/>
      <c r="U20" s="3"/>
      <c r="V20" s="3"/>
    </row>
    <row r="21" spans="1:22" ht="15">
      <c r="A21" s="102" t="s">
        <v>16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8"/>
      <c r="S21" s="9"/>
      <c r="T21" s="3"/>
      <c r="U21" s="3"/>
      <c r="V21" s="3"/>
    </row>
    <row r="22" spans="1:22">
      <c r="A22" s="11"/>
      <c r="B22" s="12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>
      <c r="A23" s="11"/>
      <c r="B23" s="12"/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5" spans="1:22" ht="15">
      <c r="D25" s="65" t="s">
        <v>38</v>
      </c>
      <c r="E25" s="178">
        <v>115971.04</v>
      </c>
    </row>
    <row r="26" spans="1:22" ht="15">
      <c r="D26" s="65" t="s">
        <v>39</v>
      </c>
      <c r="E26" s="178">
        <v>17847</v>
      </c>
    </row>
    <row r="27" spans="1:22" ht="15.75">
      <c r="D27" s="68" t="s">
        <v>5</v>
      </c>
      <c r="E27" s="179">
        <f>SUM(E25:E26)</f>
        <v>133818.03999999998</v>
      </c>
    </row>
    <row r="28" spans="1:22" ht="15">
      <c r="D28" s="66"/>
      <c r="E28" s="67"/>
    </row>
  </sheetData>
  <mergeCells count="9">
    <mergeCell ref="C16:H16"/>
    <mergeCell ref="C17:J17"/>
    <mergeCell ref="D18:I18"/>
    <mergeCell ref="A21:Q21"/>
    <mergeCell ref="A10:D10"/>
    <mergeCell ref="A12:D12"/>
    <mergeCell ref="C13:V13"/>
    <mergeCell ref="B14:U14"/>
    <mergeCell ref="B15:Q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5"/>
  <sheetViews>
    <sheetView topLeftCell="L1" workbookViewId="0">
      <selection activeCell="Y22" sqref="Y22"/>
    </sheetView>
  </sheetViews>
  <sheetFormatPr defaultRowHeight="15"/>
  <cols>
    <col min="1" max="1" width="8.33203125" customWidth="1"/>
    <col min="2" max="2" width="7" customWidth="1"/>
    <col min="3" max="3" width="7.88671875" bestFit="1" customWidth="1"/>
    <col min="4" max="4" width="70.44140625" customWidth="1"/>
    <col min="5" max="5" width="12.21875" customWidth="1"/>
    <col min="6" max="6" width="12.44140625" customWidth="1"/>
    <col min="7" max="7" width="10" customWidth="1"/>
    <col min="8" max="8" width="13.6640625" customWidth="1"/>
    <col min="9" max="9" width="19.44140625" bestFit="1" customWidth="1"/>
    <col min="10" max="10" width="18.77734375" customWidth="1"/>
    <col min="11" max="11" width="12" customWidth="1"/>
    <col min="12" max="12" width="11.44140625" customWidth="1"/>
    <col min="13" max="13" width="10.44140625" customWidth="1"/>
    <col min="14" max="14" width="11.5546875" customWidth="1"/>
    <col min="15" max="15" width="10" customWidth="1"/>
    <col min="16" max="16" width="11.77734375" customWidth="1"/>
    <col min="17" max="17" width="11.44140625" customWidth="1"/>
    <col min="18" max="18" width="9.21875" customWidth="1"/>
    <col min="19" max="19" width="10.44140625" customWidth="1"/>
    <col min="20" max="20" width="9.21875" customWidth="1"/>
    <col min="21" max="21" width="8.5546875" customWidth="1"/>
    <col min="22" max="23" width="9.21875" customWidth="1"/>
    <col min="24" max="24" width="16.6640625" customWidth="1"/>
    <col min="25" max="25" width="11.77734375" customWidth="1"/>
    <col min="26" max="26" width="5.5546875" customWidth="1"/>
    <col min="27" max="27" width="47.88671875" style="2" bestFit="1" customWidth="1"/>
    <col min="28" max="28" width="59.88671875" style="2" bestFit="1" customWidth="1"/>
    <col min="29" max="29" width="22.33203125" customWidth="1"/>
  </cols>
  <sheetData>
    <row r="1" spans="1:29" ht="36.75" thickBot="1">
      <c r="A1" s="16" t="s">
        <v>42</v>
      </c>
      <c r="B1" s="16" t="s">
        <v>8</v>
      </c>
      <c r="C1" s="17" t="s">
        <v>7</v>
      </c>
      <c r="D1" s="70" t="s">
        <v>0</v>
      </c>
      <c r="E1" s="71" t="s">
        <v>26</v>
      </c>
      <c r="F1" s="72" t="s">
        <v>17</v>
      </c>
      <c r="G1" s="73" t="s">
        <v>18</v>
      </c>
      <c r="H1" s="74" t="s">
        <v>19</v>
      </c>
      <c r="I1" s="18" t="s">
        <v>20</v>
      </c>
      <c r="J1" s="18" t="s">
        <v>43</v>
      </c>
      <c r="K1" s="75" t="s">
        <v>44</v>
      </c>
      <c r="L1" s="19" t="s">
        <v>1</v>
      </c>
      <c r="M1" s="20" t="s">
        <v>2</v>
      </c>
      <c r="N1" s="21" t="s">
        <v>21</v>
      </c>
      <c r="O1" s="22" t="s">
        <v>3</v>
      </c>
      <c r="P1" s="24" t="s">
        <v>45</v>
      </c>
      <c r="Q1" s="24" t="s">
        <v>46</v>
      </c>
      <c r="R1" s="22" t="s">
        <v>3</v>
      </c>
      <c r="S1" s="23" t="s">
        <v>9</v>
      </c>
      <c r="T1" s="22" t="s">
        <v>3</v>
      </c>
      <c r="U1" s="16" t="s">
        <v>22</v>
      </c>
      <c r="V1" s="24" t="s">
        <v>6</v>
      </c>
      <c r="W1" s="22" t="s">
        <v>3</v>
      </c>
      <c r="X1" s="18" t="s">
        <v>5</v>
      </c>
      <c r="Y1" s="76"/>
      <c r="Z1" s="77" t="s">
        <v>47</v>
      </c>
      <c r="AA1" s="90" t="s">
        <v>23</v>
      </c>
    </row>
    <row r="3" spans="1:29" ht="15.75" thickBot="1"/>
    <row r="4" spans="1:29">
      <c r="A4" s="105" t="s">
        <v>48</v>
      </c>
      <c r="B4" s="55"/>
      <c r="C4" s="56">
        <v>36788</v>
      </c>
      <c r="D4" s="57" t="s">
        <v>62</v>
      </c>
      <c r="E4" s="57"/>
      <c r="F4" s="60"/>
      <c r="G4" s="60">
        <v>302.07</v>
      </c>
      <c r="H4" s="60"/>
      <c r="I4" s="129" t="s">
        <v>72</v>
      </c>
      <c r="J4" s="108" t="s">
        <v>75</v>
      </c>
      <c r="K4" s="111" t="s">
        <v>49</v>
      </c>
      <c r="L4" s="61"/>
      <c r="M4" s="62">
        <v>95.79</v>
      </c>
      <c r="N4" s="61"/>
      <c r="O4" s="61"/>
      <c r="P4" s="61">
        <v>5.01</v>
      </c>
      <c r="Q4" s="61"/>
      <c r="R4" s="62"/>
      <c r="S4" s="62"/>
      <c r="T4" s="62"/>
      <c r="U4" s="114" t="s">
        <v>10</v>
      </c>
      <c r="V4" s="62"/>
      <c r="W4" s="62"/>
      <c r="X4" s="63"/>
      <c r="Y4" s="157">
        <f>X5+X6+X7+X8+X10</f>
        <v>16536.77</v>
      </c>
      <c r="Z4" s="78"/>
      <c r="AA4" s="91"/>
      <c r="AB4" s="25"/>
      <c r="AC4" s="26"/>
    </row>
    <row r="5" spans="1:29">
      <c r="A5" s="106"/>
      <c r="B5" s="58" t="s">
        <v>60</v>
      </c>
      <c r="C5" s="175">
        <v>37825</v>
      </c>
      <c r="D5" s="27" t="s">
        <v>63</v>
      </c>
      <c r="E5" s="79" t="s">
        <v>50</v>
      </c>
      <c r="F5" s="34">
        <v>7410.96</v>
      </c>
      <c r="G5" s="39">
        <v>0</v>
      </c>
      <c r="H5" s="54">
        <v>469.55</v>
      </c>
      <c r="I5" s="130"/>
      <c r="J5" s="109"/>
      <c r="K5" s="112"/>
      <c r="L5" s="34">
        <v>139.76</v>
      </c>
      <c r="M5" s="64">
        <v>27</v>
      </c>
      <c r="N5" s="34">
        <v>209.1</v>
      </c>
      <c r="O5" s="34">
        <v>1836.61</v>
      </c>
      <c r="P5" s="54">
        <v>6.1</v>
      </c>
      <c r="Q5" s="34">
        <v>96.34</v>
      </c>
      <c r="R5" s="34">
        <v>846.19</v>
      </c>
      <c r="S5" s="34">
        <v>18.059999999999999</v>
      </c>
      <c r="T5" s="34">
        <v>158.63</v>
      </c>
      <c r="U5" s="115"/>
      <c r="V5" s="51">
        <v>94.71</v>
      </c>
      <c r="W5" s="160">
        <v>831.88</v>
      </c>
      <c r="X5" s="161">
        <f>O5+R5+T5+W5</f>
        <v>3673.3100000000004</v>
      </c>
      <c r="Y5" s="158"/>
      <c r="Z5" s="80">
        <v>72</v>
      </c>
      <c r="AA5" s="91" t="s">
        <v>51</v>
      </c>
      <c r="AB5" s="25"/>
      <c r="AC5" s="26"/>
    </row>
    <row r="6" spans="1:29">
      <c r="A6" s="106"/>
      <c r="B6" s="58" t="s">
        <v>60</v>
      </c>
      <c r="C6" s="28">
        <v>38971</v>
      </c>
      <c r="D6" s="27" t="s">
        <v>64</v>
      </c>
      <c r="E6" s="79" t="s">
        <v>50</v>
      </c>
      <c r="F6" s="34">
        <v>7410.96</v>
      </c>
      <c r="G6" s="39">
        <v>0</v>
      </c>
      <c r="H6" s="39">
        <v>0</v>
      </c>
      <c r="I6" s="130"/>
      <c r="J6" s="109"/>
      <c r="K6" s="112"/>
      <c r="L6" s="34">
        <v>147.72999999999999</v>
      </c>
      <c r="M6" s="51">
        <v>32</v>
      </c>
      <c r="N6" s="35">
        <v>212.07</v>
      </c>
      <c r="O6" s="34">
        <v>1351.08</v>
      </c>
      <c r="P6" s="39">
        <v>0</v>
      </c>
      <c r="Q6" s="34">
        <v>96.34</v>
      </c>
      <c r="R6" s="34">
        <v>613.78</v>
      </c>
      <c r="S6" s="34">
        <v>18.18</v>
      </c>
      <c r="T6" s="34">
        <v>115.82</v>
      </c>
      <c r="U6" s="115"/>
      <c r="V6" s="51">
        <v>97.55</v>
      </c>
      <c r="W6" s="160">
        <v>621.48</v>
      </c>
      <c r="X6" s="161">
        <f t="shared" ref="X6:X7" si="0">O6+R6+T6+W6</f>
        <v>2702.16</v>
      </c>
      <c r="Y6" s="158"/>
      <c r="Z6" s="80">
        <v>72</v>
      </c>
      <c r="AA6" s="91"/>
      <c r="AB6" s="25"/>
      <c r="AC6" s="26"/>
    </row>
    <row r="7" spans="1:29">
      <c r="A7" s="106"/>
      <c r="B7" s="58" t="s">
        <v>60</v>
      </c>
      <c r="C7" s="53">
        <v>39974</v>
      </c>
      <c r="D7" s="27" t="s">
        <v>65</v>
      </c>
      <c r="E7" s="79" t="s">
        <v>50</v>
      </c>
      <c r="F7" s="34">
        <v>7410.96</v>
      </c>
      <c r="G7" s="39">
        <v>0</v>
      </c>
      <c r="H7" s="29">
        <v>421.89</v>
      </c>
      <c r="I7" s="130"/>
      <c r="J7" s="109"/>
      <c r="K7" s="112"/>
      <c r="L7" s="34">
        <v>147.72999999999999</v>
      </c>
      <c r="M7" s="51">
        <v>33</v>
      </c>
      <c r="N7" s="35">
        <v>211.07</v>
      </c>
      <c r="O7" s="34">
        <v>1036.54</v>
      </c>
      <c r="P7" s="29">
        <v>5.48</v>
      </c>
      <c r="Q7" s="34">
        <v>96.34</v>
      </c>
      <c r="R7" s="34">
        <v>499.18</v>
      </c>
      <c r="S7" s="34">
        <v>17.739999999999998</v>
      </c>
      <c r="T7" s="34">
        <v>91.92</v>
      </c>
      <c r="U7" s="115"/>
      <c r="V7" s="51">
        <v>96.99</v>
      </c>
      <c r="W7" s="160">
        <v>502.54</v>
      </c>
      <c r="X7" s="161">
        <f t="shared" si="0"/>
        <v>2130.1800000000003</v>
      </c>
      <c r="Y7" s="158"/>
      <c r="Z7" s="80">
        <v>72</v>
      </c>
      <c r="AA7" s="91"/>
      <c r="AB7" s="25"/>
      <c r="AC7" s="26"/>
    </row>
    <row r="8" spans="1:29">
      <c r="A8" s="106"/>
      <c r="B8" s="58" t="s">
        <v>60</v>
      </c>
      <c r="C8" s="174">
        <v>41092</v>
      </c>
      <c r="D8" s="27" t="s">
        <v>66</v>
      </c>
      <c r="E8" s="79" t="s">
        <v>50</v>
      </c>
      <c r="F8" s="81">
        <v>15439.5</v>
      </c>
      <c r="G8" s="82">
        <v>302.7</v>
      </c>
      <c r="H8" s="82"/>
      <c r="I8" s="130"/>
      <c r="J8" s="109"/>
      <c r="K8" s="112"/>
      <c r="L8" s="81">
        <v>273.06</v>
      </c>
      <c r="M8" s="83">
        <v>90.9</v>
      </c>
      <c r="N8" s="84">
        <v>382.87</v>
      </c>
      <c r="O8" s="81">
        <v>1375.31</v>
      </c>
      <c r="P8" s="85"/>
      <c r="Q8" s="81">
        <v>200.71</v>
      </c>
      <c r="R8" s="81">
        <v>720.97</v>
      </c>
      <c r="S8" s="81">
        <v>68.08</v>
      </c>
      <c r="T8" s="81">
        <v>244.55</v>
      </c>
      <c r="U8" s="115"/>
      <c r="V8" s="83">
        <v>114.08</v>
      </c>
      <c r="W8" s="162">
        <v>409.79</v>
      </c>
      <c r="X8" s="161">
        <f>O8+R8+T8+W8</f>
        <v>2750.62</v>
      </c>
      <c r="Y8" s="158"/>
      <c r="Z8" s="80">
        <v>150</v>
      </c>
      <c r="AA8" s="91"/>
      <c r="AB8" s="25"/>
      <c r="AC8" s="26"/>
    </row>
    <row r="9" spans="1:29">
      <c r="A9" s="106"/>
      <c r="B9" s="58" t="s">
        <v>60</v>
      </c>
      <c r="C9" s="28" t="s">
        <v>60</v>
      </c>
      <c r="D9" s="98" t="s">
        <v>67</v>
      </c>
      <c r="E9" s="98" t="s">
        <v>50</v>
      </c>
      <c r="F9" s="35">
        <v>15439.5</v>
      </c>
      <c r="G9" s="29">
        <v>302.7</v>
      </c>
      <c r="H9" s="50" t="s">
        <v>24</v>
      </c>
      <c r="I9" s="131"/>
      <c r="J9" s="109"/>
      <c r="K9" s="112"/>
      <c r="L9" s="35">
        <v>266.10000000000002</v>
      </c>
      <c r="M9" s="51">
        <v>90.9</v>
      </c>
      <c r="N9" s="35">
        <v>375.91</v>
      </c>
      <c r="O9" s="35">
        <v>1070.3399999999999</v>
      </c>
      <c r="P9" s="50" t="s">
        <v>24</v>
      </c>
      <c r="Q9" s="35">
        <v>200.71</v>
      </c>
      <c r="R9" s="35">
        <v>571.49</v>
      </c>
      <c r="S9" s="35">
        <v>65.25</v>
      </c>
      <c r="T9" s="35">
        <v>185.79</v>
      </c>
      <c r="U9" s="115"/>
      <c r="V9" s="51">
        <v>109.95</v>
      </c>
      <c r="W9" s="163">
        <v>313.06</v>
      </c>
      <c r="X9" s="164">
        <f t="shared" ref="X9:X10" si="1">O9+R9+T9+W9</f>
        <v>2140.6799999999998</v>
      </c>
      <c r="Y9" s="158"/>
      <c r="Z9" s="80">
        <v>150</v>
      </c>
      <c r="AA9" s="91" t="s">
        <v>52</v>
      </c>
      <c r="AB9" s="25"/>
      <c r="AC9" s="26"/>
    </row>
    <row r="10" spans="1:29" ht="15.75" thickBot="1">
      <c r="A10" s="107"/>
      <c r="B10" s="94" t="s">
        <v>60</v>
      </c>
      <c r="C10" s="95" t="s">
        <v>60</v>
      </c>
      <c r="D10" s="96" t="s">
        <v>68</v>
      </c>
      <c r="E10" s="96"/>
      <c r="F10" s="97">
        <v>15439.5</v>
      </c>
      <c r="G10" s="31">
        <v>0</v>
      </c>
      <c r="H10" s="99" t="s">
        <v>24</v>
      </c>
      <c r="I10" s="177" t="s">
        <v>73</v>
      </c>
      <c r="J10" s="110"/>
      <c r="K10" s="113"/>
      <c r="L10" s="97">
        <v>732.42</v>
      </c>
      <c r="M10" s="31">
        <v>0</v>
      </c>
      <c r="N10" s="97">
        <v>933.13</v>
      </c>
      <c r="O10" s="97">
        <v>2640.25</v>
      </c>
      <c r="P10" s="99" t="s">
        <v>24</v>
      </c>
      <c r="Q10" s="97">
        <v>200.71</v>
      </c>
      <c r="R10" s="97">
        <v>567.9</v>
      </c>
      <c r="S10" s="97">
        <v>176.65</v>
      </c>
      <c r="T10" s="97">
        <v>499.82</v>
      </c>
      <c r="U10" s="116"/>
      <c r="V10" s="100">
        <v>555.77</v>
      </c>
      <c r="W10" s="165">
        <v>1572.53</v>
      </c>
      <c r="X10" s="166">
        <f t="shared" si="1"/>
        <v>5280.5</v>
      </c>
      <c r="Y10" s="159"/>
      <c r="Z10" s="80">
        <v>150</v>
      </c>
      <c r="AA10" s="91" t="s">
        <v>57</v>
      </c>
      <c r="AB10" s="25"/>
      <c r="AC10" s="26"/>
    </row>
    <row r="11" spans="1:29">
      <c r="W11" s="167"/>
      <c r="X11" s="167"/>
    </row>
    <row r="12" spans="1:29">
      <c r="W12" s="167"/>
      <c r="X12" s="167"/>
    </row>
    <row r="13" spans="1:29">
      <c r="W13" s="167"/>
      <c r="X13" s="167"/>
    </row>
    <row r="14" spans="1:29">
      <c r="W14" s="167"/>
      <c r="X14" s="167"/>
    </row>
    <row r="15" spans="1:29" ht="15.75" thickBot="1">
      <c r="B15" s="89"/>
      <c r="C15" s="89"/>
      <c r="D15" s="89"/>
      <c r="E15" s="89"/>
      <c r="F15" s="89"/>
      <c r="G15" s="89"/>
      <c r="H15" s="89"/>
      <c r="K15" s="89"/>
      <c r="W15" s="167"/>
      <c r="X15" s="167"/>
    </row>
    <row r="16" spans="1:29">
      <c r="A16" s="117" t="s">
        <v>48</v>
      </c>
      <c r="B16" s="132" t="s">
        <v>60</v>
      </c>
      <c r="C16" s="133">
        <v>38198</v>
      </c>
      <c r="D16" s="134" t="s">
        <v>53</v>
      </c>
      <c r="E16" s="134" t="s">
        <v>54</v>
      </c>
      <c r="F16" s="135">
        <v>80829.17</v>
      </c>
      <c r="G16" s="135">
        <v>4829.17</v>
      </c>
      <c r="H16" s="136">
        <v>4829.17</v>
      </c>
      <c r="I16" s="146" t="s">
        <v>61</v>
      </c>
      <c r="J16" s="120" t="s">
        <v>76</v>
      </c>
      <c r="K16" s="123" t="s">
        <v>49</v>
      </c>
      <c r="L16" s="149">
        <v>1266.3800000000001</v>
      </c>
      <c r="M16" s="150">
        <v>323.22000000000003</v>
      </c>
      <c r="N16" s="149">
        <v>1993.94</v>
      </c>
      <c r="O16" s="149">
        <v>15946.73</v>
      </c>
      <c r="P16" s="149">
        <v>31.38</v>
      </c>
      <c r="Q16" s="149">
        <v>1050.78</v>
      </c>
      <c r="R16" s="150">
        <v>8403.7199999999993</v>
      </c>
      <c r="S16" s="150">
        <v>175.8</v>
      </c>
      <c r="T16" s="150">
        <v>1405.98</v>
      </c>
      <c r="U16" s="126" t="s">
        <v>10</v>
      </c>
      <c r="V16" s="153">
        <v>767.36</v>
      </c>
      <c r="W16" s="168">
        <v>6137.04</v>
      </c>
      <c r="X16" s="169">
        <f>O16+R16+T16+W16</f>
        <v>31893.469999999998</v>
      </c>
      <c r="Y16" s="154">
        <f>X19</f>
        <v>1310.02</v>
      </c>
      <c r="Z16" s="80">
        <v>72</v>
      </c>
      <c r="AA16" s="91" t="s">
        <v>55</v>
      </c>
      <c r="AB16" s="25" t="s">
        <v>36</v>
      </c>
    </row>
    <row r="17" spans="1:28">
      <c r="A17" s="118"/>
      <c r="B17" s="137" t="s">
        <v>60</v>
      </c>
      <c r="C17" s="138">
        <v>39330</v>
      </c>
      <c r="D17" s="139" t="s">
        <v>69</v>
      </c>
      <c r="E17" s="140" t="s">
        <v>50</v>
      </c>
      <c r="F17" s="141">
        <v>4698.6499999999996</v>
      </c>
      <c r="G17" s="142">
        <v>0</v>
      </c>
      <c r="H17" s="143">
        <v>3500</v>
      </c>
      <c r="I17" s="147"/>
      <c r="J17" s="121"/>
      <c r="K17" s="124"/>
      <c r="L17" s="151">
        <v>120.18</v>
      </c>
      <c r="M17" s="152">
        <v>25</v>
      </c>
      <c r="N17" s="151">
        <v>156.27000000000001</v>
      </c>
      <c r="O17" s="151">
        <v>885.73</v>
      </c>
      <c r="P17" s="151">
        <v>45.5</v>
      </c>
      <c r="Q17" s="151">
        <v>61.08</v>
      </c>
      <c r="R17" s="152">
        <v>346.2</v>
      </c>
      <c r="S17" s="152">
        <v>12.86</v>
      </c>
      <c r="T17" s="152">
        <v>72.89</v>
      </c>
      <c r="U17" s="127"/>
      <c r="V17" s="152">
        <v>82.33</v>
      </c>
      <c r="W17" s="170">
        <v>466.64</v>
      </c>
      <c r="X17" s="171">
        <f t="shared" ref="X17:X19" si="2">O17+R17+T17+W17</f>
        <v>1771.46</v>
      </c>
      <c r="Y17" s="155"/>
      <c r="Z17" s="80">
        <v>72</v>
      </c>
      <c r="AA17" s="91"/>
      <c r="AB17" s="25"/>
    </row>
    <row r="18" spans="1:28">
      <c r="A18" s="118"/>
      <c r="B18" s="144" t="s">
        <v>60</v>
      </c>
      <c r="C18" s="176">
        <v>40338</v>
      </c>
      <c r="D18" s="139" t="s">
        <v>70</v>
      </c>
      <c r="E18" s="140" t="s">
        <v>50</v>
      </c>
      <c r="F18" s="145">
        <v>4698.6499999999996</v>
      </c>
      <c r="G18" s="142">
        <v>0</v>
      </c>
      <c r="H18" s="143">
        <v>249.45</v>
      </c>
      <c r="I18" s="148"/>
      <c r="J18" s="121"/>
      <c r="K18" s="124"/>
      <c r="L18" s="151">
        <v>140.99</v>
      </c>
      <c r="M18" s="152">
        <v>36.5</v>
      </c>
      <c r="N18" s="151">
        <v>104.49</v>
      </c>
      <c r="O18" s="151">
        <v>448.02</v>
      </c>
      <c r="P18" s="151">
        <v>3.24</v>
      </c>
      <c r="Q18" s="151">
        <v>61.08</v>
      </c>
      <c r="R18" s="152">
        <v>261.89</v>
      </c>
      <c r="S18" s="152">
        <v>14.75</v>
      </c>
      <c r="T18" s="152">
        <v>63.24</v>
      </c>
      <c r="U18" s="127"/>
      <c r="V18" s="152">
        <v>89.74</v>
      </c>
      <c r="W18" s="170">
        <v>384.78</v>
      </c>
      <c r="X18" s="171">
        <f t="shared" si="2"/>
        <v>1157.9299999999998</v>
      </c>
      <c r="Y18" s="155"/>
      <c r="Z18" s="80">
        <v>72</v>
      </c>
      <c r="AA18" s="91"/>
      <c r="AB18" s="25"/>
    </row>
    <row r="19" spans="1:28" ht="15.75" thickBot="1">
      <c r="A19" s="119"/>
      <c r="B19" s="59" t="s">
        <v>60</v>
      </c>
      <c r="C19" s="36">
        <v>41390</v>
      </c>
      <c r="D19" s="69" t="s">
        <v>71</v>
      </c>
      <c r="E19" s="15" t="s">
        <v>50</v>
      </c>
      <c r="F19" s="37">
        <v>9788.85</v>
      </c>
      <c r="G19" s="31">
        <v>0</v>
      </c>
      <c r="H19" s="86">
        <v>4000</v>
      </c>
      <c r="I19" s="87" t="s">
        <v>74</v>
      </c>
      <c r="J19" s="122"/>
      <c r="K19" s="125"/>
      <c r="L19" s="30">
        <v>200.55</v>
      </c>
      <c r="M19" s="32">
        <v>36.5</v>
      </c>
      <c r="N19" s="30">
        <v>164.05</v>
      </c>
      <c r="O19" s="30">
        <v>550.04999999999995</v>
      </c>
      <c r="P19" s="88">
        <v>64.66</v>
      </c>
      <c r="Q19" s="30">
        <v>127.26</v>
      </c>
      <c r="R19" s="38">
        <v>209.89</v>
      </c>
      <c r="S19" s="38">
        <v>48.4</v>
      </c>
      <c r="T19" s="38">
        <v>162.28</v>
      </c>
      <c r="U19" s="128"/>
      <c r="V19" s="38">
        <v>115.66</v>
      </c>
      <c r="W19" s="172">
        <v>387.8</v>
      </c>
      <c r="X19" s="173">
        <f t="shared" si="2"/>
        <v>1310.02</v>
      </c>
      <c r="Y19" s="156"/>
      <c r="Z19" s="80">
        <v>150</v>
      </c>
      <c r="AA19" s="91" t="s">
        <v>37</v>
      </c>
      <c r="AB19" s="25" t="s">
        <v>77</v>
      </c>
    </row>
    <row r="20" spans="1:28">
      <c r="W20" s="167"/>
      <c r="X20" s="167"/>
    </row>
    <row r="22" spans="1:28">
      <c r="Y22" s="167"/>
    </row>
    <row r="23" spans="1:28">
      <c r="X23" s="92"/>
    </row>
    <row r="25" spans="1:28">
      <c r="X25" s="92"/>
    </row>
  </sheetData>
  <mergeCells count="12">
    <mergeCell ref="Y16:Y19"/>
    <mergeCell ref="A4:A10"/>
    <mergeCell ref="J4:J10"/>
    <mergeCell ref="K4:K10"/>
    <mergeCell ref="U4:U10"/>
    <mergeCell ref="Y4:Y10"/>
    <mergeCell ref="A16:A19"/>
    <mergeCell ref="I16:I18"/>
    <mergeCell ref="J16:J19"/>
    <mergeCell ref="K16:K19"/>
    <mergeCell ref="U16:U19"/>
    <mergeCell ref="I4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6:C6"/>
  <sheetViews>
    <sheetView workbookViewId="0">
      <selection activeCell="A6" sqref="A6"/>
    </sheetView>
  </sheetViews>
  <sheetFormatPr defaultRowHeight="15"/>
  <cols>
    <col min="2" max="2" width="9.88671875" bestFit="1" customWidth="1"/>
    <col min="3" max="3" width="12.77734375" bestFit="1" customWidth="1"/>
  </cols>
  <sheetData>
    <row r="6" spans="1:3">
      <c r="A6" t="s">
        <v>60</v>
      </c>
      <c r="B6" s="101">
        <v>41954</v>
      </c>
      <c r="C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219γ1</vt:lpstr>
      <vt:lpstr>219γ2</vt:lpstr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2025-08-31T08:25:48Z</dcterms:modified>
</cp:coreProperties>
</file>