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35" windowHeight="12585"/>
  </bookViews>
  <sheets>
    <sheet name="219γ6" sheetId="4" r:id="rId1"/>
    <sheet name="219γ8" sheetId="3" r:id="rId2"/>
  </sheets>
  <calcPr calcId="125725"/>
</workbook>
</file>

<file path=xl/calcChain.xml><?xml version="1.0" encoding="utf-8"?>
<calcChain xmlns="http://schemas.openxmlformats.org/spreadsheetml/2006/main">
  <c r="G31" i="4"/>
  <c r="AA21"/>
  <c r="S21"/>
  <c r="Q21"/>
  <c r="AA20"/>
  <c r="S20"/>
  <c r="Q20"/>
  <c r="AA19"/>
  <c r="S19"/>
  <c r="Q19"/>
  <c r="AA18"/>
  <c r="AA17"/>
  <c r="AA16"/>
  <c r="AA15"/>
  <c r="AA14"/>
  <c r="AA13"/>
  <c r="AA12"/>
  <c r="AA11"/>
  <c r="AA10"/>
  <c r="AB9" s="1"/>
  <c r="AA9"/>
  <c r="P4" i="3" l="1"/>
  <c r="J9" l="1"/>
  <c r="J10"/>
  <c r="J8"/>
  <c r="I9"/>
  <c r="I10"/>
  <c r="I8"/>
  <c r="P10"/>
  <c r="P9"/>
  <c r="P8"/>
</calcChain>
</file>

<file path=xl/sharedStrings.xml><?xml version="1.0" encoding="utf-8"?>
<sst xmlns="http://schemas.openxmlformats.org/spreadsheetml/2006/main" count="102" uniqueCount="53">
  <si>
    <t>πράξη</t>
  </si>
  <si>
    <t>έπρεπε να πάρει</t>
  </si>
  <si>
    <t>πήρε</t>
  </si>
  <si>
    <t>ΤΟΓΚΑ</t>
  </si>
  <si>
    <t>με ΖΗΛ π.χ.-1</t>
  </si>
  <si>
    <t>σύνολα</t>
  </si>
  <si>
    <t>…. ΥΠΟ ΧΡΕΩΤΙΚΑ</t>
  </si>
  <si>
    <t>ημερο μηνία</t>
  </si>
  <si>
    <t>αρ. συμβολ</t>
  </si>
  <si>
    <t>σύσταση οριζοντίου</t>
  </si>
  <si>
    <t xml:space="preserve">γονική 1/4 εξ αδιαιρέτου </t>
  </si>
  <si>
    <t>δωρεά 2/4 εξ αδιαιρέτου</t>
  </si>
  <si>
    <t>γονική κατά ψιλή κυριότητα κατά 1/4</t>
  </si>
  <si>
    <t>δωρεά ψιλής κυριότητας κατά 1/4 αδιαιρέτου</t>
  </si>
  <si>
    <t>πληρεξούσιο</t>
  </si>
  <si>
    <t>πράξη βάσει ΑΓΑΠΕ &amp; έλέγχου ΤΑΝ</t>
  </si>
  <si>
    <t>πράξη βάσει zηλ</t>
  </si>
  <si>
    <t>ποσό πράξης βάσει zηλ</t>
  </si>
  <si>
    <t>ποσό πράξης βάσει ΑΓΑΠΕ</t>
  </si>
  <si>
    <t xml:space="preserve">ποσό πράξης βάσει ελέγχου ΤΑΝ </t>
  </si>
  <si>
    <t>υπόλογος</t>
  </si>
  <si>
    <t>ΤΟΓΚΑ ή ΔΟΛΟΣ = Ι+Μ-N+O</t>
  </si>
  <si>
    <t>κ-15 βάσει zηλ</t>
  </si>
  <si>
    <t>κ-17 βάσει zηλ</t>
  </si>
  <si>
    <t>ταμεία -ΦΠΑ</t>
  </si>
  <si>
    <t>ηθικώς πρέπει</t>
  </si>
  <si>
    <t xml:space="preserve">δωρεά </t>
  </si>
  <si>
    <t>ΤΟΓΚΑ ή ΔΟΛΟΣ = J+N+O</t>
  </si>
  <si>
    <t>κ-18 ελέγχου ΤΑΝ</t>
  </si>
  <si>
    <t>κ-18 βάσει  zηλ</t>
  </si>
  <si>
    <t>αποδοχή κληρονομιάς</t>
  </si>
  <si>
    <t>δωρεά 1/4 εξ αδιαιρέτου</t>
  </si>
  <si>
    <t>219-17</t>
  </si>
  <si>
    <t>δωρεά</t>
  </si>
  <si>
    <t>δωρεά εν ζωή</t>
  </si>
  <si>
    <t>Παναγία Θάσου</t>
  </si>
  <si>
    <t>θέση 219 -17</t>
  </si>
  <si>
    <t>δωρεά εν ζωή με παρακράτηση επικαρπίας</t>
  </si>
  <si>
    <t>κάποιοι πληρώσαν { είπε προ μηνός η ΑΓΑΠΕ</t>
  </si>
  <si>
    <t>αΑ</t>
  </si>
  <si>
    <t>ημερομηνία</t>
  </si>
  <si>
    <t>περιοχή</t>
  </si>
  <si>
    <t>θέση στο 219</t>
  </si>
  <si>
    <t>κ-15= 0,65% ελέγχου ΤΑΝ</t>
  </si>
  <si>
    <t xml:space="preserve">κ-17= 0,125% ελέγχου ΤΑΝ </t>
  </si>
  <si>
    <t xml:space="preserve">υπό 2η ανάλυση  …///… ΕΔΏ αντιπαραλβάλλονται τα λάθη του ελέγχου ΤΑΝ </t>
  </si>
  <si>
    <t>219γ6</t>
  </si>
  <si>
    <t>219γ8</t>
  </si>
  <si>
    <t>???</t>
  </si>
  <si>
    <t>20 πολίτες</t>
  </si>
  <si>
    <t>4 πολίτες</t>
  </si>
  <si>
    <t>3 πολίτες</t>
  </si>
  <si>
    <t>3 σε  1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</si>
</sst>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3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sz val="8"/>
      <color theme="1"/>
      <name val="Arial"/>
      <family val="2"/>
      <charset val="161"/>
    </font>
    <font>
      <b/>
      <sz val="12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9"/>
      <color theme="1"/>
      <name val="Arial"/>
      <family val="2"/>
      <charset val="161"/>
    </font>
    <font>
      <b/>
      <sz val="14"/>
      <color theme="1"/>
      <name val="Arial"/>
      <family val="2"/>
      <charset val="161"/>
    </font>
    <font>
      <sz val="10"/>
      <name val="Arial"/>
      <family val="2"/>
      <charset val="161"/>
    </font>
    <font>
      <sz val="10"/>
      <color theme="1"/>
      <name val="Arial"/>
      <family val="2"/>
      <charset val="161"/>
    </font>
    <font>
      <b/>
      <sz val="10"/>
      <color rgb="FFFF0000"/>
      <name val="Arial"/>
      <family val="2"/>
      <charset val="161"/>
    </font>
    <font>
      <sz val="14"/>
      <color theme="1"/>
      <name val="Arial"/>
      <family val="2"/>
      <charset val="161"/>
    </font>
    <font>
      <b/>
      <sz val="12"/>
      <color rgb="FFFF0000"/>
      <name val="Arial"/>
      <family val="2"/>
      <charset val="161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3">
    <xf numFmtId="0" fontId="0" fillId="0" borderId="0" xfId="0"/>
    <xf numFmtId="0" fontId="5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left" wrapText="1"/>
    </xf>
    <xf numFmtId="0" fontId="4" fillId="3" borderId="3" xfId="0" applyFont="1" applyFill="1" applyBorder="1" applyAlignment="1">
      <alignment horizontal="center" wrapText="1"/>
    </xf>
    <xf numFmtId="0" fontId="7" fillId="4" borderId="3" xfId="0" applyFont="1" applyFill="1" applyBorder="1" applyAlignment="1">
      <alignment horizontal="center" wrapText="1"/>
    </xf>
    <xf numFmtId="0" fontId="6" fillId="5" borderId="3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5" borderId="3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center" wrapText="1"/>
    </xf>
    <xf numFmtId="164" fontId="8" fillId="0" borderId="5" xfId="1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left" wrapText="1"/>
    </xf>
    <xf numFmtId="43" fontId="8" fillId="0" borderId="6" xfId="1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left" wrapText="1"/>
    </xf>
    <xf numFmtId="43" fontId="9" fillId="0" borderId="7" xfId="1" applyFont="1" applyFill="1" applyBorder="1" applyAlignment="1">
      <alignment horizontal="center"/>
    </xf>
    <xf numFmtId="43" fontId="9" fillId="0" borderId="7" xfId="1" applyFont="1" applyFill="1" applyBorder="1"/>
    <xf numFmtId="43" fontId="9" fillId="0" borderId="6" xfId="1" applyFont="1" applyFill="1" applyBorder="1"/>
    <xf numFmtId="164" fontId="8" fillId="0" borderId="10" xfId="1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wrapText="1"/>
    </xf>
    <xf numFmtId="43" fontId="8" fillId="0" borderId="12" xfId="1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left" wrapText="1"/>
    </xf>
    <xf numFmtId="43" fontId="9" fillId="0" borderId="1" xfId="1" applyFont="1" applyFill="1" applyBorder="1" applyAlignment="1">
      <alignment horizontal="center"/>
    </xf>
    <xf numFmtId="43" fontId="9" fillId="0" borderId="1" xfId="1" applyFont="1" applyFill="1" applyBorder="1"/>
    <xf numFmtId="43" fontId="9" fillId="0" borderId="12" xfId="1" applyFont="1" applyFill="1" applyBorder="1"/>
    <xf numFmtId="164" fontId="8" fillId="0" borderId="15" xfId="1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wrapText="1"/>
    </xf>
    <xf numFmtId="43" fontId="8" fillId="0" borderId="3" xfId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left" wrapText="1"/>
    </xf>
    <xf numFmtId="43" fontId="9" fillId="0" borderId="3" xfId="1" applyFont="1" applyFill="1" applyBorder="1" applyAlignment="1">
      <alignment horizontal="center"/>
    </xf>
    <xf numFmtId="43" fontId="9" fillId="0" borderId="3" xfId="1" applyFont="1" applyFill="1" applyBorder="1"/>
    <xf numFmtId="43" fontId="9" fillId="0" borderId="2" xfId="1" applyFont="1" applyFill="1" applyBorder="1" applyAlignment="1">
      <alignment horizontal="center"/>
    </xf>
    <xf numFmtId="164" fontId="8" fillId="0" borderId="4" xfId="1" applyNumberFormat="1" applyFont="1" applyFill="1" applyBorder="1" applyAlignment="1">
      <alignment horizontal="center" vertical="center"/>
    </xf>
    <xf numFmtId="164" fontId="8" fillId="0" borderId="20" xfId="1" applyNumberFormat="1" applyFont="1" applyFill="1" applyBorder="1" applyAlignment="1">
      <alignment horizontal="center" vertical="center"/>
    </xf>
    <xf numFmtId="164" fontId="8" fillId="0" borderId="21" xfId="1" applyNumberFormat="1" applyFont="1" applyFill="1" applyBorder="1" applyAlignment="1">
      <alignment horizontal="center" vertical="center"/>
    </xf>
    <xf numFmtId="164" fontId="9" fillId="0" borderId="1" xfId="1" applyNumberFormat="1" applyFont="1" applyFill="1" applyBorder="1"/>
    <xf numFmtId="14" fontId="9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left" vertical="center"/>
    </xf>
    <xf numFmtId="43" fontId="9" fillId="0" borderId="1" xfId="1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43" fontId="9" fillId="4" borderId="1" xfId="1" applyFont="1" applyFill="1" applyBorder="1"/>
    <xf numFmtId="43" fontId="10" fillId="3" borderId="1" xfId="1" applyFont="1" applyFill="1" applyBorder="1"/>
    <xf numFmtId="43" fontId="0" fillId="0" borderId="0" xfId="0" applyNumberFormat="1"/>
    <xf numFmtId="43" fontId="9" fillId="6" borderId="1" xfId="1" applyFont="1" applyFill="1" applyBorder="1" applyAlignment="1">
      <alignment horizontal="center"/>
    </xf>
    <xf numFmtId="43" fontId="9" fillId="6" borderId="7" xfId="1" applyFont="1" applyFill="1" applyBorder="1" applyAlignment="1">
      <alignment horizontal="center"/>
    </xf>
    <xf numFmtId="43" fontId="9" fillId="6" borderId="3" xfId="1" applyFont="1" applyFill="1" applyBorder="1" applyAlignment="1">
      <alignment horizontal="center"/>
    </xf>
    <xf numFmtId="0" fontId="8" fillId="0" borderId="7" xfId="0" applyFont="1" applyFill="1" applyBorder="1" applyAlignment="1">
      <alignment horizontal="left" vertical="center"/>
    </xf>
    <xf numFmtId="43" fontId="9" fillId="0" borderId="7" xfId="1" applyFont="1" applyFill="1" applyBorder="1" applyAlignment="1">
      <alignment wrapText="1"/>
    </xf>
    <xf numFmtId="0" fontId="8" fillId="0" borderId="3" xfId="0" applyFont="1" applyFill="1" applyBorder="1" applyAlignment="1">
      <alignment horizontal="left" vertical="center"/>
    </xf>
    <xf numFmtId="43" fontId="9" fillId="0" borderId="3" xfId="1" applyFont="1" applyFill="1" applyBorder="1" applyAlignment="1">
      <alignment wrapText="1"/>
    </xf>
    <xf numFmtId="164" fontId="8" fillId="0" borderId="0" xfId="1" applyNumberFormat="1" applyFont="1" applyFill="1" applyBorder="1" applyAlignment="1">
      <alignment horizontal="center" vertical="center"/>
    </xf>
    <xf numFmtId="14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wrapText="1"/>
    </xf>
    <xf numFmtId="43" fontId="8" fillId="0" borderId="0" xfId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 wrapText="1"/>
    </xf>
    <xf numFmtId="43" fontId="9" fillId="0" borderId="0" xfId="1" applyFont="1" applyFill="1" applyBorder="1" applyAlignment="1">
      <alignment horizontal="center"/>
    </xf>
    <xf numFmtId="43" fontId="9" fillId="0" borderId="0" xfId="1" applyFont="1" applyFill="1" applyBorder="1"/>
    <xf numFmtId="0" fontId="9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left" wrapText="1"/>
    </xf>
    <xf numFmtId="0" fontId="9" fillId="0" borderId="16" xfId="0" applyFont="1" applyFill="1" applyBorder="1" applyAlignment="1">
      <alignment horizontal="left" wrapText="1"/>
    </xf>
    <xf numFmtId="43" fontId="9" fillId="0" borderId="16" xfId="1" applyFont="1" applyFill="1" applyBorder="1" applyAlignment="1">
      <alignment horizontal="center"/>
    </xf>
    <xf numFmtId="43" fontId="9" fillId="0" borderId="26" xfId="1" applyFont="1" applyFill="1" applyBorder="1" applyAlignment="1">
      <alignment horizontal="center"/>
    </xf>
    <xf numFmtId="43" fontId="9" fillId="0" borderId="27" xfId="1" applyFont="1" applyFill="1" applyBorder="1" applyAlignment="1">
      <alignment horizontal="center"/>
    </xf>
    <xf numFmtId="43" fontId="9" fillId="0" borderId="15" xfId="1" applyFont="1" applyFill="1" applyBorder="1" applyAlignment="1">
      <alignment horizontal="center"/>
    </xf>
    <xf numFmtId="164" fontId="9" fillId="0" borderId="7" xfId="1" applyNumberFormat="1" applyFont="1" applyFill="1" applyBorder="1"/>
    <xf numFmtId="43" fontId="9" fillId="0" borderId="7" xfId="1" applyFont="1" applyBorder="1"/>
    <xf numFmtId="43" fontId="9" fillId="0" borderId="7" xfId="0" applyNumberFormat="1" applyFont="1" applyBorder="1"/>
    <xf numFmtId="0" fontId="9" fillId="0" borderId="7" xfId="0" applyFont="1" applyBorder="1"/>
    <xf numFmtId="43" fontId="9" fillId="0" borderId="1" xfId="1" applyFont="1" applyBorder="1"/>
    <xf numFmtId="43" fontId="9" fillId="0" borderId="1" xfId="0" applyNumberFormat="1" applyFont="1" applyBorder="1"/>
    <xf numFmtId="0" fontId="9" fillId="0" borderId="1" xfId="0" applyFont="1" applyBorder="1"/>
    <xf numFmtId="164" fontId="9" fillId="0" borderId="3" xfId="1" applyNumberFormat="1" applyFont="1" applyFill="1" applyBorder="1"/>
    <xf numFmtId="43" fontId="9" fillId="0" borderId="3" xfId="1" applyFont="1" applyBorder="1"/>
    <xf numFmtId="43" fontId="9" fillId="0" borderId="3" xfId="0" applyNumberFormat="1" applyFont="1" applyBorder="1"/>
    <xf numFmtId="0" fontId="9" fillId="0" borderId="3" xfId="0" applyFont="1" applyBorder="1"/>
    <xf numFmtId="0" fontId="4" fillId="0" borderId="3" xfId="0" applyFont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11" fillId="0" borderId="0" xfId="0" applyFont="1"/>
    <xf numFmtId="43" fontId="0" fillId="0" borderId="0" xfId="1" applyFont="1"/>
    <xf numFmtId="43" fontId="3" fillId="0" borderId="0" xfId="0" applyNumberFormat="1" applyFont="1"/>
    <xf numFmtId="164" fontId="9" fillId="0" borderId="1" xfId="1" applyNumberFormat="1" applyFont="1" applyFill="1" applyBorder="1" applyAlignment="1">
      <alignment horizontal="center"/>
    </xf>
    <xf numFmtId="164" fontId="10" fillId="3" borderId="1" xfId="1" applyNumberFormat="1" applyFont="1" applyFill="1" applyBorder="1" applyAlignment="1">
      <alignment horizontal="center"/>
    </xf>
    <xf numFmtId="164" fontId="0" fillId="0" borderId="0" xfId="0" applyNumberFormat="1"/>
    <xf numFmtId="164" fontId="9" fillId="0" borderId="8" xfId="1" applyNumberFormat="1" applyFont="1" applyFill="1" applyBorder="1"/>
    <xf numFmtId="164" fontId="9" fillId="0" borderId="19" xfId="1" applyNumberFormat="1" applyFont="1" applyFill="1" applyBorder="1"/>
    <xf numFmtId="164" fontId="9" fillId="0" borderId="17" xfId="1" applyNumberFormat="1" applyFont="1" applyFill="1" applyBorder="1"/>
    <xf numFmtId="164" fontId="0" fillId="0" borderId="0" xfId="1" applyNumberFormat="1" applyFont="1"/>
    <xf numFmtId="164" fontId="12" fillId="0" borderId="0" xfId="1" applyNumberFormat="1" applyFont="1"/>
    <xf numFmtId="164" fontId="9" fillId="0" borderId="7" xfId="1" applyNumberFormat="1" applyFont="1" applyFill="1" applyBorder="1" applyAlignment="1">
      <alignment horizontal="center"/>
    </xf>
    <xf numFmtId="164" fontId="9" fillId="0" borderId="22" xfId="1" applyNumberFormat="1" applyFont="1" applyFill="1" applyBorder="1" applyAlignment="1">
      <alignment horizontal="center"/>
    </xf>
    <xf numFmtId="164" fontId="9" fillId="0" borderId="24" xfId="1" applyNumberFormat="1" applyFont="1" applyFill="1" applyBorder="1" applyAlignment="1">
      <alignment horizontal="center"/>
    </xf>
    <xf numFmtId="164" fontId="9" fillId="0" borderId="3" xfId="1" applyNumberFormat="1" applyFont="1" applyFill="1" applyBorder="1" applyAlignment="1">
      <alignment horizontal="center"/>
    </xf>
    <xf numFmtId="164" fontId="9" fillId="0" borderId="25" xfId="1" applyNumberFormat="1" applyFont="1" applyFill="1" applyBorder="1" applyAlignment="1">
      <alignment horizontal="center"/>
    </xf>
    <xf numFmtId="164" fontId="9" fillId="0" borderId="6" xfId="1" applyNumberFormat="1" applyFont="1" applyFill="1" applyBorder="1"/>
    <xf numFmtId="164" fontId="9" fillId="0" borderId="12" xfId="1" applyNumberFormat="1" applyFont="1" applyFill="1" applyBorder="1"/>
    <xf numFmtId="164" fontId="9" fillId="0" borderId="13" xfId="1" applyNumberFormat="1" applyFont="1" applyFill="1" applyBorder="1"/>
    <xf numFmtId="164" fontId="9" fillId="0" borderId="29" xfId="1" applyNumberFormat="1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164" fontId="8" fillId="7" borderId="5" xfId="1" applyNumberFormat="1" applyFont="1" applyFill="1" applyBorder="1" applyAlignment="1">
      <alignment horizontal="center" vertical="center" textRotation="14"/>
    </xf>
    <xf numFmtId="164" fontId="8" fillId="7" borderId="23" xfId="1" applyNumberFormat="1" applyFont="1" applyFill="1" applyBorder="1" applyAlignment="1">
      <alignment horizontal="center" vertical="center" textRotation="14"/>
    </xf>
    <xf numFmtId="164" fontId="8" fillId="7" borderId="28" xfId="1" applyNumberFormat="1" applyFont="1" applyFill="1" applyBorder="1" applyAlignment="1">
      <alignment horizontal="center" vertical="center" textRotation="14"/>
    </xf>
    <xf numFmtId="14" fontId="8" fillId="0" borderId="6" xfId="0" applyNumberFormat="1" applyFont="1" applyFill="1" applyBorder="1" applyAlignment="1">
      <alignment horizontal="center" vertical="center"/>
    </xf>
    <xf numFmtId="14" fontId="8" fillId="0" borderId="11" xfId="0" applyNumberFormat="1" applyFont="1" applyFill="1" applyBorder="1" applyAlignment="1">
      <alignment horizontal="center" vertical="center"/>
    </xf>
    <xf numFmtId="14" fontId="8" fillId="0" borderId="16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textRotation="20" wrapText="1"/>
    </xf>
    <xf numFmtId="0" fontId="9" fillId="0" borderId="11" xfId="0" applyFont="1" applyFill="1" applyBorder="1" applyAlignment="1">
      <alignment horizontal="center" textRotation="20" wrapText="1"/>
    </xf>
    <xf numFmtId="0" fontId="9" fillId="0" borderId="16" xfId="0" applyFont="1" applyFill="1" applyBorder="1" applyAlignment="1">
      <alignment horizontal="center" textRotation="20" wrapText="1"/>
    </xf>
    <xf numFmtId="0" fontId="9" fillId="7" borderId="6" xfId="0" applyFont="1" applyFill="1" applyBorder="1" applyAlignment="1">
      <alignment horizontal="center" textRotation="20" wrapText="1"/>
    </xf>
    <xf numFmtId="0" fontId="9" fillId="7" borderId="11" xfId="0" applyFont="1" applyFill="1" applyBorder="1" applyAlignment="1">
      <alignment horizontal="center" textRotation="20" wrapText="1"/>
    </xf>
    <xf numFmtId="0" fontId="9" fillId="7" borderId="16" xfId="0" applyFont="1" applyFill="1" applyBorder="1" applyAlignment="1">
      <alignment horizontal="center" textRotation="20" wrapText="1"/>
    </xf>
    <xf numFmtId="43" fontId="10" fillId="3" borderId="6" xfId="1" applyFont="1" applyFill="1" applyBorder="1" applyAlignment="1">
      <alignment horizontal="center"/>
    </xf>
    <xf numFmtId="43" fontId="10" fillId="3" borderId="11" xfId="1" applyFont="1" applyFill="1" applyBorder="1" applyAlignment="1">
      <alignment horizontal="center"/>
    </xf>
    <xf numFmtId="43" fontId="10" fillId="3" borderId="16" xfId="1" applyFont="1" applyFill="1" applyBorder="1" applyAlignment="1">
      <alignment horizontal="center"/>
    </xf>
    <xf numFmtId="164" fontId="10" fillId="3" borderId="9" xfId="0" applyNumberFormat="1" applyFont="1" applyFill="1" applyBorder="1" applyAlignment="1">
      <alignment horizontal="center"/>
    </xf>
    <xf numFmtId="164" fontId="10" fillId="3" borderId="14" xfId="0" applyNumberFormat="1" applyFont="1" applyFill="1" applyBorder="1" applyAlignment="1">
      <alignment horizontal="center"/>
    </xf>
    <xf numFmtId="164" fontId="10" fillId="3" borderId="18" xfId="0" applyNumberFormat="1" applyFont="1" applyFill="1" applyBorder="1" applyAlignment="1">
      <alignment horizontal="center"/>
    </xf>
    <xf numFmtId="14" fontId="8" fillId="0" borderId="6" xfId="0" applyNumberFormat="1" applyFont="1" applyFill="1" applyBorder="1" applyAlignment="1">
      <alignment horizontal="center" vertical="center" textRotation="20"/>
    </xf>
    <xf numFmtId="14" fontId="8" fillId="0" borderId="11" xfId="0" applyNumberFormat="1" applyFont="1" applyFill="1" applyBorder="1" applyAlignment="1">
      <alignment horizontal="center" vertical="center" textRotation="20"/>
    </xf>
    <xf numFmtId="14" fontId="8" fillId="0" borderId="16" xfId="0" applyNumberFormat="1" applyFont="1" applyFill="1" applyBorder="1" applyAlignment="1">
      <alignment horizontal="center" vertical="center" textRotation="20"/>
    </xf>
    <xf numFmtId="43" fontId="10" fillId="3" borderId="6" xfId="1" applyFont="1" applyFill="1" applyBorder="1" applyAlignment="1">
      <alignment horizontal="center" textRotation="63"/>
    </xf>
    <xf numFmtId="43" fontId="10" fillId="3" borderId="11" xfId="1" applyFont="1" applyFill="1" applyBorder="1" applyAlignment="1">
      <alignment horizontal="center" textRotation="63"/>
    </xf>
    <xf numFmtId="43" fontId="10" fillId="3" borderId="16" xfId="1" applyFont="1" applyFill="1" applyBorder="1" applyAlignment="1">
      <alignment horizontal="center" textRotation="63"/>
    </xf>
    <xf numFmtId="164" fontId="10" fillId="3" borderId="9" xfId="1" applyNumberFormat="1" applyFont="1" applyFill="1" applyBorder="1" applyAlignment="1">
      <alignment horizontal="center" textRotation="67"/>
    </xf>
    <xf numFmtId="164" fontId="10" fillId="3" borderId="14" xfId="1" applyNumberFormat="1" applyFont="1" applyFill="1" applyBorder="1" applyAlignment="1">
      <alignment horizontal="center" textRotation="67"/>
    </xf>
    <xf numFmtId="164" fontId="10" fillId="3" borderId="18" xfId="1" applyNumberFormat="1" applyFont="1" applyFill="1" applyBorder="1" applyAlignment="1">
      <alignment horizontal="center" textRotation="67"/>
    </xf>
    <xf numFmtId="14" fontId="9" fillId="0" borderId="6" xfId="0" applyNumberFormat="1" applyFont="1" applyFill="1" applyBorder="1" applyAlignment="1">
      <alignment horizontal="center" textRotation="13"/>
    </xf>
    <xf numFmtId="14" fontId="9" fillId="0" borderId="11" xfId="0" applyNumberFormat="1" applyFont="1" applyFill="1" applyBorder="1" applyAlignment="1">
      <alignment horizontal="center" textRotation="13"/>
    </xf>
    <xf numFmtId="14" fontId="9" fillId="0" borderId="16" xfId="0" applyNumberFormat="1" applyFont="1" applyFill="1" applyBorder="1" applyAlignment="1">
      <alignment horizontal="center" textRotation="13"/>
    </xf>
    <xf numFmtId="164" fontId="10" fillId="3" borderId="9" xfId="1" applyNumberFormat="1" applyFont="1" applyFill="1" applyBorder="1" applyAlignment="1">
      <alignment horizontal="right" textRotation="25"/>
    </xf>
    <xf numFmtId="164" fontId="10" fillId="3" borderId="14" xfId="1" applyNumberFormat="1" applyFont="1" applyFill="1" applyBorder="1" applyAlignment="1">
      <alignment horizontal="right" textRotation="25"/>
    </xf>
    <xf numFmtId="164" fontId="10" fillId="3" borderId="18" xfId="1" applyNumberFormat="1" applyFont="1" applyFill="1" applyBorder="1" applyAlignment="1">
      <alignment horizontal="right" textRotation="25"/>
    </xf>
    <xf numFmtId="43" fontId="10" fillId="3" borderId="6" xfId="1" applyFont="1" applyFill="1" applyBorder="1" applyAlignment="1">
      <alignment horizontal="center" textRotation="11"/>
    </xf>
    <xf numFmtId="43" fontId="10" fillId="3" borderId="11" xfId="1" applyFont="1" applyFill="1" applyBorder="1" applyAlignment="1">
      <alignment horizontal="center" textRotation="11"/>
    </xf>
    <xf numFmtId="43" fontId="10" fillId="3" borderId="16" xfId="1" applyFont="1" applyFill="1" applyBorder="1" applyAlignment="1">
      <alignment horizontal="center" textRotation="11"/>
    </xf>
    <xf numFmtId="0" fontId="3" fillId="0" borderId="6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</cellXfs>
  <cellStyles count="2">
    <cellStyle name="Κανονικό" xfId="0" builtinId="0"/>
    <cellStyle name="Κόμμα" xfId="1" builtinId="3"/>
  </cellStyles>
  <dxfs count="0"/>
  <tableStyles count="0" defaultTableStyle="TableStyleMedium9" defaultPivotStyle="PivotStyleLight16"/>
  <colors>
    <mruColors>
      <color rgb="FF00FF99"/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36"/>
  <sheetViews>
    <sheetView tabSelected="1" topLeftCell="A4" workbookViewId="0">
      <selection activeCell="I31" sqref="I31"/>
    </sheetView>
  </sheetViews>
  <sheetFormatPr defaultRowHeight="15"/>
  <cols>
    <col min="1" max="1" width="5.88671875" bestFit="1" customWidth="1"/>
    <col min="2" max="2" width="7.6640625" bestFit="1" customWidth="1"/>
    <col min="3" max="3" width="8.44140625" customWidth="1"/>
    <col min="4" max="4" width="31.5546875" customWidth="1"/>
    <col min="5" max="5" width="30" bestFit="1" customWidth="1"/>
    <col min="6" max="6" width="8.88671875" bestFit="1" customWidth="1"/>
    <col min="7" max="7" width="12.5546875" customWidth="1"/>
    <col min="8" max="8" width="12.5546875" bestFit="1" customWidth="1"/>
    <col min="9" max="9" width="11.44140625" bestFit="1" customWidth="1"/>
    <col min="10" max="10" width="11.33203125" customWidth="1"/>
    <col min="11" max="12" width="10" customWidth="1"/>
    <col min="13" max="13" width="9" bestFit="1" customWidth="1"/>
    <col min="14" max="14" width="11.21875" bestFit="1" customWidth="1"/>
    <col min="15" max="16" width="8.88671875" customWidth="1"/>
    <col min="17" max="17" width="6.88671875" bestFit="1" customWidth="1"/>
    <col min="18" max="18" width="9.109375" bestFit="1" customWidth="1"/>
    <col min="19" max="19" width="6.88671875" bestFit="1" customWidth="1"/>
    <col min="20" max="20" width="8.33203125" bestFit="1" customWidth="1"/>
    <col min="21" max="21" width="8.88671875" customWidth="1"/>
    <col min="22" max="22" width="9" bestFit="1" customWidth="1"/>
    <col min="23" max="23" width="8.33203125" bestFit="1" customWidth="1"/>
    <col min="24" max="24" width="8.109375" customWidth="1"/>
    <col min="25" max="25" width="8.109375" bestFit="1" customWidth="1"/>
    <col min="26" max="26" width="9.109375" bestFit="1" customWidth="1"/>
    <col min="27" max="27" width="11.44140625" bestFit="1" customWidth="1"/>
    <col min="28" max="28" width="10.33203125" customWidth="1"/>
    <col min="29" max="29" width="41.88671875" bestFit="1" customWidth="1"/>
  </cols>
  <sheetData>
    <row r="1" spans="1:30" ht="36.75" thickBot="1">
      <c r="A1" s="1" t="s">
        <v>39</v>
      </c>
      <c r="B1" s="2" t="s">
        <v>8</v>
      </c>
      <c r="C1" s="3" t="s">
        <v>40</v>
      </c>
      <c r="D1" s="4" t="s">
        <v>15</v>
      </c>
      <c r="E1" s="4" t="s">
        <v>16</v>
      </c>
      <c r="F1" s="2" t="s">
        <v>17</v>
      </c>
      <c r="G1" s="2" t="s">
        <v>18</v>
      </c>
      <c r="H1" s="2" t="s">
        <v>19</v>
      </c>
      <c r="I1" s="5" t="s">
        <v>20</v>
      </c>
      <c r="J1" s="4" t="s">
        <v>41</v>
      </c>
      <c r="K1" s="80" t="s">
        <v>42</v>
      </c>
      <c r="L1" s="6" t="s">
        <v>1</v>
      </c>
      <c r="M1" s="7" t="s">
        <v>2</v>
      </c>
      <c r="N1" s="8" t="s">
        <v>21</v>
      </c>
      <c r="O1" s="9" t="s">
        <v>4</v>
      </c>
      <c r="P1" s="8" t="s">
        <v>43</v>
      </c>
      <c r="Q1" s="11" t="s">
        <v>22</v>
      </c>
      <c r="R1" s="8" t="s">
        <v>44</v>
      </c>
      <c r="S1" s="11" t="s">
        <v>23</v>
      </c>
      <c r="T1" s="81" t="s">
        <v>4</v>
      </c>
      <c r="U1" s="8" t="s">
        <v>28</v>
      </c>
      <c r="V1" s="12" t="s">
        <v>24</v>
      </c>
      <c r="W1" s="81" t="s">
        <v>4</v>
      </c>
      <c r="X1" s="1" t="s">
        <v>25</v>
      </c>
      <c r="Y1" s="10" t="s">
        <v>6</v>
      </c>
      <c r="Z1" s="81" t="s">
        <v>4</v>
      </c>
      <c r="AA1" s="4" t="s">
        <v>5</v>
      </c>
      <c r="AB1" s="82"/>
      <c r="AC1" s="102" t="s">
        <v>45</v>
      </c>
      <c r="AD1" s="103"/>
    </row>
    <row r="8" spans="1:30" ht="15.75" thickBot="1">
      <c r="A8" s="53"/>
      <c r="B8" s="53"/>
      <c r="C8" s="54"/>
      <c r="D8" s="55"/>
      <c r="E8" s="55"/>
      <c r="F8" s="56"/>
      <c r="G8" s="56"/>
      <c r="H8" s="56"/>
      <c r="I8" s="57"/>
      <c r="J8" s="55"/>
      <c r="K8" s="58"/>
      <c r="L8" s="59"/>
      <c r="M8" s="60"/>
      <c r="N8" s="59"/>
      <c r="O8" s="59"/>
      <c r="P8" s="59"/>
      <c r="Q8" s="59"/>
      <c r="R8" s="59"/>
      <c r="S8" s="59"/>
      <c r="T8" s="60"/>
      <c r="U8" s="60"/>
      <c r="V8" s="60"/>
      <c r="W8" s="60"/>
      <c r="X8" s="60"/>
      <c r="Y8" s="60"/>
      <c r="Z8" s="60"/>
      <c r="AA8" s="60"/>
      <c r="AB8" s="61"/>
      <c r="AC8" s="62"/>
    </row>
    <row r="9" spans="1:30">
      <c r="A9" s="104" t="s">
        <v>32</v>
      </c>
      <c r="B9" s="13" t="s">
        <v>48</v>
      </c>
      <c r="C9" s="107">
        <v>36160</v>
      </c>
      <c r="D9" s="14" t="s">
        <v>33</v>
      </c>
      <c r="E9" s="14" t="s">
        <v>34</v>
      </c>
      <c r="F9" s="15">
        <v>2054.2920029347029</v>
      </c>
      <c r="G9" s="15">
        <v>700000</v>
      </c>
      <c r="H9" s="15">
        <v>2054.2920029347029</v>
      </c>
      <c r="I9" s="140" t="s">
        <v>49</v>
      </c>
      <c r="J9" s="110" t="s">
        <v>35</v>
      </c>
      <c r="K9" s="113" t="s">
        <v>36</v>
      </c>
      <c r="L9" s="17">
        <v>119.61848862802641</v>
      </c>
      <c r="M9" s="17">
        <v>70.338958180484227</v>
      </c>
      <c r="N9" s="18">
        <v>65.200293470286127</v>
      </c>
      <c r="O9" s="17">
        <v>1122.4100000000001</v>
      </c>
      <c r="P9" s="17">
        <v>13.352898019075569</v>
      </c>
      <c r="Q9" s="17">
        <v>13.352898019075569</v>
      </c>
      <c r="R9" s="17">
        <v>2.5678650036683788</v>
      </c>
      <c r="S9" s="17">
        <v>2.5678650036683788</v>
      </c>
      <c r="T9" s="19">
        <v>274.06</v>
      </c>
      <c r="U9" s="19"/>
      <c r="V9" s="17">
        <v>9.6845194424064562</v>
      </c>
      <c r="W9" s="17">
        <v>166.64</v>
      </c>
      <c r="X9" s="116" t="s">
        <v>3</v>
      </c>
      <c r="Y9" s="19">
        <v>39.595011005135731</v>
      </c>
      <c r="Z9" s="93">
        <v>681.71</v>
      </c>
      <c r="AA9" s="94">
        <f>O9+T9+W9+Z9</f>
        <v>2244.8200000000002</v>
      </c>
      <c r="AB9" s="119">
        <f>AA9+AA10+AA11</f>
        <v>9372.1400000000012</v>
      </c>
      <c r="AC9" s="62"/>
    </row>
    <row r="10" spans="1:30">
      <c r="A10" s="105"/>
      <c r="B10" s="20" t="s">
        <v>48</v>
      </c>
      <c r="C10" s="108"/>
      <c r="D10" s="63" t="s">
        <v>33</v>
      </c>
      <c r="E10" s="63" t="s">
        <v>37</v>
      </c>
      <c r="F10" s="22">
        <v>6881.8782098312549</v>
      </c>
      <c r="G10" s="22">
        <v>2345000</v>
      </c>
      <c r="H10" s="22">
        <v>6881.8782098312549</v>
      </c>
      <c r="I10" s="141"/>
      <c r="J10" s="111"/>
      <c r="K10" s="114"/>
      <c r="L10" s="24">
        <v>167.57153338224504</v>
      </c>
      <c r="M10" s="24">
        <v>128.26999266324285</v>
      </c>
      <c r="N10" s="25">
        <v>92.639765223771093</v>
      </c>
      <c r="O10" s="33">
        <v>1594.79</v>
      </c>
      <c r="P10" s="24">
        <v>44.732208363903162</v>
      </c>
      <c r="Q10" s="24">
        <v>44.732208363903162</v>
      </c>
      <c r="R10" s="24">
        <v>8.6023477622890692</v>
      </c>
      <c r="S10" s="24">
        <v>8.6023477622890692</v>
      </c>
      <c r="T10" s="26">
        <v>918.07</v>
      </c>
      <c r="U10" s="26"/>
      <c r="V10" s="24">
        <v>16.308143800440206</v>
      </c>
      <c r="W10" s="24">
        <v>280.77999999999997</v>
      </c>
      <c r="X10" s="117"/>
      <c r="Y10" s="26">
        <v>22.993396918561995</v>
      </c>
      <c r="Z10" s="85">
        <v>770.02</v>
      </c>
      <c r="AA10" s="95">
        <f t="shared" ref="AA10:AA11" si="0">O10+T10+W10+Z10</f>
        <v>3563.6600000000003</v>
      </c>
      <c r="AB10" s="120"/>
      <c r="AC10" s="62"/>
    </row>
    <row r="11" spans="1:30" ht="15.75" thickBot="1">
      <c r="A11" s="105"/>
      <c r="B11" s="27" t="s">
        <v>48</v>
      </c>
      <c r="C11" s="109"/>
      <c r="D11" s="64" t="s">
        <v>33</v>
      </c>
      <c r="E11" s="64" t="s">
        <v>37</v>
      </c>
      <c r="F11" s="29">
        <v>6881.8782098312549</v>
      </c>
      <c r="G11" s="29">
        <v>2345000</v>
      </c>
      <c r="H11" s="29">
        <v>6881.8782098312549</v>
      </c>
      <c r="I11" s="141"/>
      <c r="J11" s="111"/>
      <c r="K11" s="114"/>
      <c r="L11" s="31">
        <v>167.57153338224504</v>
      </c>
      <c r="M11" s="31">
        <v>128.26999266324285</v>
      </c>
      <c r="N11" s="32">
        <v>92.639765223771093</v>
      </c>
      <c r="O11" s="65">
        <v>1594.79</v>
      </c>
      <c r="P11" s="31">
        <v>44.732208363903162</v>
      </c>
      <c r="Q11" s="31">
        <v>44.732208363903162</v>
      </c>
      <c r="R11" s="31">
        <v>8.6023477622890692</v>
      </c>
      <c r="S11" s="31">
        <v>8.6023477622890692</v>
      </c>
      <c r="T11" s="32">
        <v>918.07</v>
      </c>
      <c r="U11" s="32"/>
      <c r="V11" s="31">
        <v>16.308143800440206</v>
      </c>
      <c r="W11" s="31">
        <v>280.77999999999997</v>
      </c>
      <c r="X11" s="118"/>
      <c r="Y11" s="32">
        <v>22.993396918561995</v>
      </c>
      <c r="Z11" s="96">
        <v>770.02</v>
      </c>
      <c r="AA11" s="97">
        <f t="shared" si="0"/>
        <v>3563.6600000000003</v>
      </c>
      <c r="AB11" s="121"/>
      <c r="AC11" s="62"/>
    </row>
    <row r="12" spans="1:30">
      <c r="A12" s="105"/>
      <c r="B12" s="13" t="s">
        <v>48</v>
      </c>
      <c r="C12" s="122">
        <v>38988</v>
      </c>
      <c r="D12" s="14" t="s">
        <v>26</v>
      </c>
      <c r="E12" s="14" t="s">
        <v>26</v>
      </c>
      <c r="F12" s="15">
        <v>8735.58</v>
      </c>
      <c r="G12" s="15">
        <v>8735.58</v>
      </c>
      <c r="H12" s="15">
        <v>8735.58</v>
      </c>
      <c r="I12" s="141"/>
      <c r="J12" s="111"/>
      <c r="K12" s="114"/>
      <c r="L12" s="66">
        <v>478.12770499999999</v>
      </c>
      <c r="M12" s="18">
        <v>239.53</v>
      </c>
      <c r="N12" s="17">
        <v>239.53</v>
      </c>
      <c r="O12" s="17">
        <v>1508.36</v>
      </c>
      <c r="P12" s="17">
        <v>56.78</v>
      </c>
      <c r="Q12" s="17">
        <v>56.78</v>
      </c>
      <c r="R12" s="17">
        <v>10.91</v>
      </c>
      <c r="S12" s="17">
        <v>10.91</v>
      </c>
      <c r="T12" s="19">
        <v>426.32</v>
      </c>
      <c r="U12" s="19"/>
      <c r="V12" s="19">
        <v>43.664044000000004</v>
      </c>
      <c r="W12" s="19">
        <v>274.93</v>
      </c>
      <c r="X12" s="125" t="s">
        <v>3</v>
      </c>
      <c r="Y12" s="19">
        <v>127.23</v>
      </c>
      <c r="Z12" s="98">
        <v>801.82</v>
      </c>
      <c r="AA12" s="88">
        <f>O12+T12+W12+Z12</f>
        <v>3011.43</v>
      </c>
      <c r="AB12" s="128">
        <v>20900.64</v>
      </c>
      <c r="AC12" s="62"/>
    </row>
    <row r="13" spans="1:30">
      <c r="A13" s="105"/>
      <c r="B13" s="20" t="s">
        <v>48</v>
      </c>
      <c r="C13" s="123"/>
      <c r="D13" s="21" t="s">
        <v>26</v>
      </c>
      <c r="E13" s="21" t="s">
        <v>26</v>
      </c>
      <c r="F13" s="22">
        <v>6722.18</v>
      </c>
      <c r="G13" s="22">
        <v>6722.18</v>
      </c>
      <c r="H13" s="22">
        <v>6722.18</v>
      </c>
      <c r="I13" s="141"/>
      <c r="J13" s="111"/>
      <c r="K13" s="114"/>
      <c r="L13" s="67">
        <v>438.36305500000009</v>
      </c>
      <c r="M13" s="25">
        <v>199.76</v>
      </c>
      <c r="N13" s="24">
        <v>199.76</v>
      </c>
      <c r="O13" s="24">
        <v>1257.92</v>
      </c>
      <c r="P13" s="24">
        <v>43.69</v>
      </c>
      <c r="Q13" s="24">
        <v>43.69</v>
      </c>
      <c r="R13" s="24">
        <v>8.4</v>
      </c>
      <c r="S13" s="24">
        <v>8.4</v>
      </c>
      <c r="T13" s="26">
        <v>328.08</v>
      </c>
      <c r="U13" s="26"/>
      <c r="V13" s="26">
        <v>40.039923999999999</v>
      </c>
      <c r="W13" s="26">
        <v>252.14</v>
      </c>
      <c r="X13" s="126"/>
      <c r="Y13" s="26">
        <v>146.47</v>
      </c>
      <c r="Z13" s="99">
        <v>922.35</v>
      </c>
      <c r="AA13" s="100">
        <f t="shared" ref="AA13:AA18" si="1">O13+T13+W13+Z13</f>
        <v>2760.49</v>
      </c>
      <c r="AB13" s="129"/>
      <c r="AC13" s="62"/>
    </row>
    <row r="14" spans="1:30">
      <c r="A14" s="105"/>
      <c r="B14" s="20" t="s">
        <v>48</v>
      </c>
      <c r="C14" s="123"/>
      <c r="D14" s="21" t="s">
        <v>10</v>
      </c>
      <c r="E14" s="21" t="s">
        <v>10</v>
      </c>
      <c r="F14" s="22">
        <v>3692.7</v>
      </c>
      <c r="G14" s="22">
        <v>3692.7</v>
      </c>
      <c r="H14" s="22">
        <v>3692.7</v>
      </c>
      <c r="I14" s="141"/>
      <c r="J14" s="111"/>
      <c r="K14" s="114"/>
      <c r="L14" s="67">
        <v>255.53082499999999</v>
      </c>
      <c r="M14" s="25">
        <v>139.94</v>
      </c>
      <c r="N14" s="24">
        <v>139.24</v>
      </c>
      <c r="O14" s="24">
        <v>876.82</v>
      </c>
      <c r="P14" s="24">
        <v>24</v>
      </c>
      <c r="Q14" s="24">
        <v>24</v>
      </c>
      <c r="R14" s="24">
        <v>4.6100000000000003</v>
      </c>
      <c r="S14" s="24">
        <v>4.6100000000000003</v>
      </c>
      <c r="T14" s="26">
        <v>180.23</v>
      </c>
      <c r="U14" s="26"/>
      <c r="V14" s="26">
        <v>22.266860000000001</v>
      </c>
      <c r="W14" s="26">
        <v>140.24</v>
      </c>
      <c r="X14" s="126"/>
      <c r="Y14" s="26">
        <v>64.709999999999994</v>
      </c>
      <c r="Z14" s="99">
        <v>407.49</v>
      </c>
      <c r="AA14" s="100">
        <f t="shared" si="1"/>
        <v>1604.78</v>
      </c>
      <c r="AB14" s="129"/>
      <c r="AC14" s="62"/>
    </row>
    <row r="15" spans="1:30">
      <c r="A15" s="105"/>
      <c r="B15" s="20" t="s">
        <v>48</v>
      </c>
      <c r="C15" s="123"/>
      <c r="D15" s="21" t="s">
        <v>11</v>
      </c>
      <c r="E15" s="21" t="s">
        <v>11</v>
      </c>
      <c r="F15" s="22">
        <v>7385.4</v>
      </c>
      <c r="G15" s="22">
        <v>7385.4</v>
      </c>
      <c r="H15" s="22">
        <v>7385.4</v>
      </c>
      <c r="I15" s="141"/>
      <c r="J15" s="111"/>
      <c r="K15" s="114"/>
      <c r="L15" s="67">
        <v>407.46164999999996</v>
      </c>
      <c r="M15" s="25">
        <v>212.87</v>
      </c>
      <c r="N15" s="24">
        <v>212.87</v>
      </c>
      <c r="O15" s="24">
        <v>1340.48</v>
      </c>
      <c r="P15" s="24">
        <v>48</v>
      </c>
      <c r="Q15" s="24">
        <v>48</v>
      </c>
      <c r="R15" s="24">
        <v>9.23</v>
      </c>
      <c r="S15" s="24">
        <v>9.23</v>
      </c>
      <c r="T15" s="26">
        <v>360.45</v>
      </c>
      <c r="U15" s="26"/>
      <c r="V15" s="26">
        <v>36.393720000000002</v>
      </c>
      <c r="W15" s="26">
        <v>229.15</v>
      </c>
      <c r="X15" s="126"/>
      <c r="Y15" s="26">
        <v>100.96</v>
      </c>
      <c r="Z15" s="99">
        <v>635.76</v>
      </c>
      <c r="AA15" s="100">
        <f t="shared" si="1"/>
        <v>2565.84</v>
      </c>
      <c r="AB15" s="129"/>
      <c r="AC15" s="62"/>
    </row>
    <row r="16" spans="1:30">
      <c r="A16" s="105"/>
      <c r="B16" s="20" t="s">
        <v>48</v>
      </c>
      <c r="C16" s="123"/>
      <c r="D16" s="21" t="s">
        <v>12</v>
      </c>
      <c r="E16" s="21" t="s">
        <v>12</v>
      </c>
      <c r="F16" s="22">
        <v>3931.01</v>
      </c>
      <c r="G16" s="22">
        <v>3931.01</v>
      </c>
      <c r="H16" s="22">
        <v>3931.01</v>
      </c>
      <c r="I16" s="141"/>
      <c r="J16" s="111"/>
      <c r="K16" s="114"/>
      <c r="L16" s="67">
        <v>304.23744750000003</v>
      </c>
      <c r="M16" s="25">
        <v>156.63999999999999</v>
      </c>
      <c r="N16" s="24">
        <v>156.63999999999999</v>
      </c>
      <c r="O16" s="24">
        <v>986.39</v>
      </c>
      <c r="P16" s="24">
        <v>25.55</v>
      </c>
      <c r="Q16" s="24">
        <v>25.55</v>
      </c>
      <c r="R16" s="24">
        <v>4.91</v>
      </c>
      <c r="S16" s="24">
        <v>4.91</v>
      </c>
      <c r="T16" s="26">
        <v>191.87</v>
      </c>
      <c r="U16" s="26"/>
      <c r="V16" s="26">
        <v>27.535818000000003</v>
      </c>
      <c r="W16" s="26">
        <v>173.42</v>
      </c>
      <c r="X16" s="126"/>
      <c r="Y16" s="26">
        <v>89.6</v>
      </c>
      <c r="Z16" s="99">
        <v>564.23</v>
      </c>
      <c r="AA16" s="100">
        <f t="shared" si="1"/>
        <v>1915.91</v>
      </c>
      <c r="AB16" s="129"/>
      <c r="AC16" s="62" t="s">
        <v>38</v>
      </c>
    </row>
    <row r="17" spans="1:29">
      <c r="A17" s="105"/>
      <c r="B17" s="20" t="s">
        <v>48</v>
      </c>
      <c r="C17" s="123"/>
      <c r="D17" s="21" t="s">
        <v>12</v>
      </c>
      <c r="E17" s="21" t="s">
        <v>12</v>
      </c>
      <c r="F17" s="22">
        <v>3024.98</v>
      </c>
      <c r="G17" s="22">
        <v>3024.98</v>
      </c>
      <c r="H17" s="22">
        <v>3024.98</v>
      </c>
      <c r="I17" s="141"/>
      <c r="J17" s="111"/>
      <c r="K17" s="114"/>
      <c r="L17" s="67">
        <v>286.34335500000003</v>
      </c>
      <c r="M17" s="25">
        <v>139.54</v>
      </c>
      <c r="N17" s="24">
        <v>139.54</v>
      </c>
      <c r="O17" s="24">
        <v>878.71</v>
      </c>
      <c r="P17" s="24">
        <v>19.66</v>
      </c>
      <c r="Q17" s="24">
        <v>19.66</v>
      </c>
      <c r="R17" s="24">
        <v>3.78</v>
      </c>
      <c r="S17" s="24">
        <v>3.78</v>
      </c>
      <c r="T17" s="26">
        <v>147.61000000000001</v>
      </c>
      <c r="U17" s="26"/>
      <c r="V17" s="26">
        <v>25.904964000000003</v>
      </c>
      <c r="W17" s="26">
        <v>163.1</v>
      </c>
      <c r="X17" s="126"/>
      <c r="Y17" s="26">
        <v>97.45</v>
      </c>
      <c r="Z17" s="99">
        <v>613.66</v>
      </c>
      <c r="AA17" s="100">
        <f t="shared" si="1"/>
        <v>1803.08</v>
      </c>
      <c r="AB17" s="129"/>
      <c r="AC17" s="62"/>
    </row>
    <row r="18" spans="1:29" ht="15.75" thickBot="1">
      <c r="A18" s="105"/>
      <c r="B18" s="27" t="s">
        <v>48</v>
      </c>
      <c r="C18" s="124"/>
      <c r="D18" s="28" t="s">
        <v>13</v>
      </c>
      <c r="E18" s="28" t="s">
        <v>13</v>
      </c>
      <c r="F18" s="29">
        <v>3323.43</v>
      </c>
      <c r="G18" s="29">
        <v>3323.43</v>
      </c>
      <c r="H18" s="29">
        <v>3323.43</v>
      </c>
      <c r="I18" s="141"/>
      <c r="J18" s="111"/>
      <c r="K18" s="114"/>
      <c r="L18" s="68">
        <v>268.23774250000002</v>
      </c>
      <c r="M18" s="32">
        <v>120.64</v>
      </c>
      <c r="N18" s="31">
        <v>120.64</v>
      </c>
      <c r="O18" s="31">
        <v>759.69</v>
      </c>
      <c r="P18" s="31">
        <v>21.6</v>
      </c>
      <c r="Q18" s="31">
        <v>21.6</v>
      </c>
      <c r="R18" s="31">
        <v>4.1500000000000004</v>
      </c>
      <c r="S18" s="31">
        <v>4.1500000000000004</v>
      </c>
      <c r="T18" s="32">
        <v>162.22</v>
      </c>
      <c r="U18" s="32"/>
      <c r="V18" s="32">
        <v>23.802174000000004</v>
      </c>
      <c r="W18" s="32">
        <v>149.87</v>
      </c>
      <c r="X18" s="126"/>
      <c r="Y18" s="32">
        <v>98.04</v>
      </c>
      <c r="Z18" s="76">
        <v>617.37</v>
      </c>
      <c r="AA18" s="90">
        <f t="shared" si="1"/>
        <v>1689.15</v>
      </c>
      <c r="AB18" s="129"/>
      <c r="AC18" s="62"/>
    </row>
    <row r="19" spans="1:29">
      <c r="A19" s="105"/>
      <c r="B19" s="13" t="s">
        <v>48</v>
      </c>
      <c r="C19" s="131">
        <v>39086</v>
      </c>
      <c r="D19" s="49" t="s">
        <v>10</v>
      </c>
      <c r="E19" s="49" t="s">
        <v>10</v>
      </c>
      <c r="F19" s="50">
        <v>2626.85</v>
      </c>
      <c r="G19" s="50">
        <v>2626.85</v>
      </c>
      <c r="H19" s="50">
        <v>2626.85</v>
      </c>
      <c r="I19" s="141"/>
      <c r="J19" s="111"/>
      <c r="K19" s="114"/>
      <c r="L19" s="17">
        <v>207.12</v>
      </c>
      <c r="M19" s="18">
        <v>118.88</v>
      </c>
      <c r="N19" s="17">
        <v>108.60028749999999</v>
      </c>
      <c r="O19" s="17">
        <v>670.02</v>
      </c>
      <c r="P19" s="70">
        <v>17.074525000000001</v>
      </c>
      <c r="Q19" s="71">
        <f>H19*0.65%</f>
        <v>17.074525000000001</v>
      </c>
      <c r="R19" s="72">
        <v>3.28</v>
      </c>
      <c r="S19" s="71">
        <f>H19*0.125%</f>
        <v>3.2835624999999999</v>
      </c>
      <c r="T19" s="17">
        <v>125.61</v>
      </c>
      <c r="U19" s="17"/>
      <c r="V19" s="17">
        <v>14.888329999999998</v>
      </c>
      <c r="W19" s="17">
        <v>91.86</v>
      </c>
      <c r="X19" s="126"/>
      <c r="Y19" s="17">
        <v>73.353870000000001</v>
      </c>
      <c r="Z19" s="93">
        <v>452.54</v>
      </c>
      <c r="AA19" s="94">
        <f>O19+T19+W19+Z19</f>
        <v>1340.03</v>
      </c>
      <c r="AB19" s="129"/>
      <c r="AC19" s="62"/>
    </row>
    <row r="20" spans="1:29">
      <c r="A20" s="105"/>
      <c r="B20" s="20" t="s">
        <v>48</v>
      </c>
      <c r="C20" s="132"/>
      <c r="D20" s="40" t="s">
        <v>31</v>
      </c>
      <c r="E20" s="40" t="s">
        <v>31</v>
      </c>
      <c r="F20" s="41">
        <v>2364.16</v>
      </c>
      <c r="G20" s="41">
        <v>2364.16</v>
      </c>
      <c r="H20" s="41">
        <v>2364.16</v>
      </c>
      <c r="I20" s="141"/>
      <c r="J20" s="111"/>
      <c r="K20" s="114"/>
      <c r="L20" s="24">
        <v>219.97</v>
      </c>
      <c r="M20" s="25">
        <v>101.7</v>
      </c>
      <c r="N20" s="24">
        <v>136.59215999999998</v>
      </c>
      <c r="O20" s="24">
        <v>842.7</v>
      </c>
      <c r="P20" s="73">
        <v>15.36</v>
      </c>
      <c r="Q20" s="74">
        <f t="shared" ref="Q20:Q21" si="2">H20*0.65%</f>
        <v>15.367040000000001</v>
      </c>
      <c r="R20" s="75">
        <v>2.95</v>
      </c>
      <c r="S20" s="74">
        <f t="shared" ref="S20:S21" si="3">H20*0.125%</f>
        <v>2.9552</v>
      </c>
      <c r="T20" s="24">
        <v>113.03</v>
      </c>
      <c r="U20" s="24"/>
      <c r="V20" s="24">
        <v>16.175488000000001</v>
      </c>
      <c r="W20" s="24">
        <v>99.82</v>
      </c>
      <c r="X20" s="126"/>
      <c r="Y20" s="24">
        <v>102.09443199999997</v>
      </c>
      <c r="Z20" s="85">
        <v>629.85</v>
      </c>
      <c r="AA20" s="95">
        <f t="shared" ref="AA20:AA21" si="4">O20+T20+W20+Z20</f>
        <v>1685.4</v>
      </c>
      <c r="AB20" s="129"/>
      <c r="AC20" s="62"/>
    </row>
    <row r="21" spans="1:29" ht="15.75" thickBot="1">
      <c r="A21" s="106"/>
      <c r="B21" s="27" t="s">
        <v>48</v>
      </c>
      <c r="C21" s="133"/>
      <c r="D21" s="51" t="s">
        <v>11</v>
      </c>
      <c r="E21" s="51" t="s">
        <v>11</v>
      </c>
      <c r="F21" s="52">
        <v>5253.7</v>
      </c>
      <c r="G21" s="52">
        <v>5253.7</v>
      </c>
      <c r="H21" s="52">
        <v>5253.7</v>
      </c>
      <c r="I21" s="142"/>
      <c r="J21" s="112"/>
      <c r="K21" s="115"/>
      <c r="L21" s="31">
        <v>334.64</v>
      </c>
      <c r="M21" s="32">
        <v>170.77</v>
      </c>
      <c r="N21" s="31">
        <v>204.590575</v>
      </c>
      <c r="O21" s="31">
        <v>1262.23</v>
      </c>
      <c r="P21" s="77">
        <v>34.14</v>
      </c>
      <c r="Q21" s="78">
        <f t="shared" si="2"/>
        <v>34.149050000000003</v>
      </c>
      <c r="R21" s="79">
        <v>6.56</v>
      </c>
      <c r="S21" s="78">
        <f t="shared" si="3"/>
        <v>6.5671249999999999</v>
      </c>
      <c r="T21" s="31">
        <v>251.23</v>
      </c>
      <c r="U21" s="31"/>
      <c r="V21" s="31">
        <v>30.176659999999998</v>
      </c>
      <c r="W21" s="31">
        <v>186.2</v>
      </c>
      <c r="X21" s="127"/>
      <c r="Y21" s="31">
        <v>133.69774000000001</v>
      </c>
      <c r="Z21" s="96">
        <v>824.87</v>
      </c>
      <c r="AA21" s="101">
        <f t="shared" si="4"/>
        <v>2524.5300000000002</v>
      </c>
      <c r="AB21" s="130"/>
      <c r="AC21" s="62"/>
    </row>
    <row r="22" spans="1:29">
      <c r="A22" s="53"/>
      <c r="B22" s="53"/>
      <c r="C22" s="54"/>
      <c r="D22" s="55"/>
      <c r="E22" s="55"/>
      <c r="F22" s="56"/>
      <c r="G22" s="56"/>
      <c r="H22" s="56"/>
      <c r="I22" s="57"/>
      <c r="J22" s="55"/>
      <c r="K22" s="58"/>
      <c r="L22" s="59"/>
      <c r="M22" s="60"/>
      <c r="N22" s="59"/>
      <c r="O22" s="59"/>
      <c r="P22" s="59"/>
      <c r="Q22" s="59"/>
      <c r="R22" s="59"/>
      <c r="S22" s="59"/>
      <c r="T22" s="60"/>
      <c r="U22" s="60"/>
      <c r="V22" s="60"/>
      <c r="W22" s="60"/>
      <c r="X22" s="60"/>
      <c r="Y22" s="60"/>
      <c r="Z22" s="60"/>
      <c r="AA22" s="60"/>
      <c r="AB22" s="61"/>
      <c r="AC22" s="62"/>
    </row>
    <row r="23" spans="1:29">
      <c r="AA23" s="45"/>
    </row>
    <row r="27" spans="1:29">
      <c r="F27" t="s">
        <v>46</v>
      </c>
      <c r="G27" s="91">
        <v>30272.78</v>
      </c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84"/>
    </row>
    <row r="28" spans="1:29">
      <c r="F28" t="s">
        <v>47</v>
      </c>
      <c r="G28" s="91">
        <v>10987.869999999999</v>
      </c>
    </row>
    <row r="29" spans="1:29">
      <c r="G29" s="91"/>
      <c r="M29" s="45"/>
      <c r="N29" s="45"/>
      <c r="O29" s="45"/>
      <c r="P29" s="45"/>
      <c r="Q29" s="45"/>
      <c r="R29" s="45"/>
      <c r="V29" s="45"/>
    </row>
    <row r="30" spans="1:29">
      <c r="G30" s="91"/>
      <c r="O30" s="45"/>
    </row>
    <row r="31" spans="1:29" ht="15.75">
      <c r="G31" s="92">
        <f>SUM(G27:G30)</f>
        <v>41260.649999999994</v>
      </c>
      <c r="N31" s="45"/>
    </row>
    <row r="32" spans="1:29">
      <c r="G32" s="83"/>
    </row>
    <row r="33" spans="7:15">
      <c r="G33" s="83"/>
    </row>
    <row r="34" spans="7:15">
      <c r="G34" s="83"/>
    </row>
    <row r="35" spans="7:15">
      <c r="G35" s="83"/>
    </row>
    <row r="36" spans="7:15">
      <c r="G36" s="83"/>
      <c r="N36" s="45"/>
      <c r="O36" s="45"/>
    </row>
  </sheetData>
  <mergeCells count="12">
    <mergeCell ref="AC1:AD1"/>
    <mergeCell ref="A9:A21"/>
    <mergeCell ref="C9:C11"/>
    <mergeCell ref="J9:J21"/>
    <mergeCell ref="K9:K21"/>
    <mergeCell ref="X9:X11"/>
    <mergeCell ref="AB9:AB11"/>
    <mergeCell ref="C12:C18"/>
    <mergeCell ref="X12:X21"/>
    <mergeCell ref="AB12:AB21"/>
    <mergeCell ref="C19:C21"/>
    <mergeCell ref="I9:I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7"/>
  <sheetViews>
    <sheetView workbookViewId="0">
      <selection activeCell="D17" sqref="D17"/>
    </sheetView>
  </sheetViews>
  <sheetFormatPr defaultRowHeight="15"/>
  <cols>
    <col min="1" max="1" width="7" customWidth="1"/>
    <col min="2" max="2" width="7.88671875" bestFit="1" customWidth="1"/>
    <col min="3" max="3" width="15" bestFit="1" customWidth="1"/>
    <col min="4" max="4" width="26.33203125" bestFit="1" customWidth="1"/>
    <col min="5" max="5" width="10" bestFit="1" customWidth="1"/>
    <col min="6" max="6" width="7.21875" bestFit="1" customWidth="1"/>
    <col min="7" max="7" width="11.5546875" customWidth="1"/>
    <col min="8" max="8" width="8.44140625" bestFit="1" customWidth="1"/>
    <col min="9" max="9" width="11.77734375" customWidth="1"/>
    <col min="10" max="10" width="8.6640625" customWidth="1"/>
    <col min="11" max="11" width="7.33203125" bestFit="1" customWidth="1"/>
    <col min="12" max="12" width="7.21875" bestFit="1" customWidth="1"/>
    <col min="13" max="13" width="6.5546875" bestFit="1" customWidth="1"/>
    <col min="14" max="14" width="8.109375" bestFit="1" customWidth="1"/>
    <col min="15" max="15" width="8.88671875" bestFit="1" customWidth="1"/>
    <col min="16" max="16" width="11.44140625" bestFit="1" customWidth="1"/>
  </cols>
  <sheetData>
    <row r="1" spans="1:17" ht="32.25" thickBot="1">
      <c r="A1" s="1" t="s">
        <v>8</v>
      </c>
      <c r="B1" s="3" t="s">
        <v>7</v>
      </c>
      <c r="C1" s="5" t="s">
        <v>0</v>
      </c>
      <c r="D1" s="4" t="s">
        <v>20</v>
      </c>
      <c r="E1" s="6" t="s">
        <v>1</v>
      </c>
      <c r="F1" s="7" t="s">
        <v>2</v>
      </c>
      <c r="G1" s="8" t="s">
        <v>27</v>
      </c>
      <c r="H1" s="9" t="s">
        <v>4</v>
      </c>
      <c r="I1" s="12" t="s">
        <v>28</v>
      </c>
      <c r="J1" s="11" t="s">
        <v>29</v>
      </c>
      <c r="K1" s="12" t="s">
        <v>24</v>
      </c>
      <c r="L1" s="9" t="s">
        <v>4</v>
      </c>
      <c r="M1" s="1" t="s">
        <v>25</v>
      </c>
      <c r="N1" s="10" t="s">
        <v>6</v>
      </c>
      <c r="O1" s="9" t="s">
        <v>4</v>
      </c>
      <c r="P1" s="4" t="s">
        <v>5</v>
      </c>
    </row>
    <row r="4" spans="1:17">
      <c r="A4" s="37">
        <v>3660</v>
      </c>
      <c r="B4" s="38">
        <v>38030</v>
      </c>
      <c r="C4" s="39" t="s">
        <v>30</v>
      </c>
      <c r="D4" s="42" t="s">
        <v>50</v>
      </c>
      <c r="E4" s="24">
        <v>278.73</v>
      </c>
      <c r="F4" s="43">
        <v>88.08</v>
      </c>
      <c r="G4" s="24">
        <v>190.65</v>
      </c>
      <c r="H4" s="24">
        <v>1589.31</v>
      </c>
      <c r="I4" s="46">
        <v>1.47</v>
      </c>
      <c r="J4" s="46">
        <v>12.36</v>
      </c>
      <c r="K4" s="24">
        <v>25.13</v>
      </c>
      <c r="L4" s="24">
        <v>209.49</v>
      </c>
      <c r="M4" s="44" t="s">
        <v>3</v>
      </c>
      <c r="N4" s="24">
        <v>165.52</v>
      </c>
      <c r="O4" s="85">
        <v>1379.31</v>
      </c>
      <c r="P4" s="86">
        <f>H4+L4+O4</f>
        <v>3178.1099999999997</v>
      </c>
      <c r="Q4" s="87"/>
    </row>
    <row r="5" spans="1:17">
      <c r="O5" s="87"/>
      <c r="P5" s="87"/>
      <c r="Q5" s="87"/>
    </row>
    <row r="6" spans="1:17">
      <c r="O6" s="87"/>
      <c r="P6" s="87"/>
      <c r="Q6" s="87"/>
    </row>
    <row r="7" spans="1:17" ht="15.75" thickBot="1">
      <c r="O7" s="87"/>
      <c r="P7" s="87"/>
      <c r="Q7" s="87"/>
    </row>
    <row r="8" spans="1:17" ht="15" customHeight="1">
      <c r="A8" s="34">
        <v>6348</v>
      </c>
      <c r="B8" s="122">
        <v>38988</v>
      </c>
      <c r="C8" s="14" t="s">
        <v>9</v>
      </c>
      <c r="D8" s="16" t="s">
        <v>51</v>
      </c>
      <c r="E8" s="17">
        <v>567.6</v>
      </c>
      <c r="F8" s="18">
        <v>110</v>
      </c>
      <c r="G8" s="17">
        <v>110</v>
      </c>
      <c r="H8" s="17">
        <v>692.69</v>
      </c>
      <c r="I8" s="47">
        <f>G8*5%</f>
        <v>5.5</v>
      </c>
      <c r="J8" s="47">
        <f>E8*5%</f>
        <v>28.380000000000003</v>
      </c>
      <c r="K8" s="18">
        <v>54.34</v>
      </c>
      <c r="L8" s="18">
        <v>342.19</v>
      </c>
      <c r="M8" s="137" t="s">
        <v>3</v>
      </c>
      <c r="N8" s="18">
        <v>403.26</v>
      </c>
      <c r="O8" s="69">
        <v>2539.4</v>
      </c>
      <c r="P8" s="88">
        <f>H8+L8+O8</f>
        <v>3574.28</v>
      </c>
      <c r="Q8" s="134">
        <v>7809.76</v>
      </c>
    </row>
    <row r="9" spans="1:17">
      <c r="A9" s="35">
        <v>6349</v>
      </c>
      <c r="B9" s="123"/>
      <c r="C9" s="21" t="s">
        <v>9</v>
      </c>
      <c r="D9" s="23" t="s">
        <v>51</v>
      </c>
      <c r="E9" s="24">
        <v>567.6</v>
      </c>
      <c r="F9" s="25">
        <v>110</v>
      </c>
      <c r="G9" s="24">
        <v>110</v>
      </c>
      <c r="H9" s="33">
        <v>692.69</v>
      </c>
      <c r="I9" s="46">
        <f t="shared" ref="I9:I10" si="0">G9*5%</f>
        <v>5.5</v>
      </c>
      <c r="J9" s="46">
        <f t="shared" ref="J9:J10" si="1">E9*5%</f>
        <v>28.380000000000003</v>
      </c>
      <c r="K9" s="25">
        <v>54.34</v>
      </c>
      <c r="L9" s="25">
        <v>342.19</v>
      </c>
      <c r="M9" s="138"/>
      <c r="N9" s="25">
        <v>403.26</v>
      </c>
      <c r="O9" s="37">
        <v>2539.4</v>
      </c>
      <c r="P9" s="89">
        <f>H9+L9+O9</f>
        <v>3574.28</v>
      </c>
      <c r="Q9" s="135"/>
    </row>
    <row r="10" spans="1:17" ht="15.75" thickBot="1">
      <c r="A10" s="36">
        <v>6357</v>
      </c>
      <c r="B10" s="124"/>
      <c r="C10" s="28" t="s">
        <v>14</v>
      </c>
      <c r="D10" s="30" t="s">
        <v>52</v>
      </c>
      <c r="E10" s="31">
        <v>105</v>
      </c>
      <c r="F10" s="32">
        <v>44</v>
      </c>
      <c r="G10" s="31">
        <v>44</v>
      </c>
      <c r="H10" s="31">
        <v>277.08</v>
      </c>
      <c r="I10" s="48">
        <f t="shared" si="0"/>
        <v>2.2000000000000002</v>
      </c>
      <c r="J10" s="48">
        <f t="shared" si="1"/>
        <v>5.25</v>
      </c>
      <c r="K10" s="32">
        <v>7.9200000000000008</v>
      </c>
      <c r="L10" s="32">
        <v>49.87</v>
      </c>
      <c r="M10" s="139"/>
      <c r="N10" s="32">
        <v>53.08</v>
      </c>
      <c r="O10" s="76">
        <v>334.25</v>
      </c>
      <c r="P10" s="90">
        <f>H10+L10+O10</f>
        <v>661.2</v>
      </c>
      <c r="Q10" s="136"/>
    </row>
    <row r="13" spans="1:17">
      <c r="P13" s="45"/>
    </row>
    <row r="15" spans="1:17">
      <c r="P15" s="45"/>
    </row>
    <row r="17" spans="5:5">
      <c r="E17" s="45"/>
    </row>
  </sheetData>
  <mergeCells count="3">
    <mergeCell ref="B8:B10"/>
    <mergeCell ref="Q8:Q10"/>
    <mergeCell ref="M8:M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219γ6</vt:lpstr>
      <vt:lpstr>219γ8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2020-02-29T08:58:58Z</dcterms:created>
  <dcterms:modified xsi:type="dcterms:W3CDTF">2025-08-31T17:50:59Z</dcterms:modified>
</cp:coreProperties>
</file>