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  <sheet name="219γ2" sheetId="2" r:id="rId2"/>
    <sheet name="219γ5" sheetId="3" r:id="rId3"/>
    <sheet name="219γ7" sheetId="5" r:id="rId4"/>
    <sheet name="219γ8" sheetId="4" r:id="rId5"/>
  </sheets>
  <calcPr calcId="125725"/>
</workbook>
</file>

<file path=xl/calcChain.xml><?xml version="1.0" encoding="utf-8"?>
<calcChain xmlns="http://schemas.openxmlformats.org/spreadsheetml/2006/main">
  <c r="U5" i="5"/>
  <c r="F104" i="1"/>
  <c r="T7" i="5"/>
  <c r="N7"/>
  <c r="T6"/>
  <c r="N6"/>
  <c r="U16" i="2" l="1"/>
  <c r="O5" i="4"/>
  <c r="O9" i="3"/>
  <c r="N9"/>
  <c r="M9"/>
  <c r="L9"/>
  <c r="K9"/>
  <c r="J9"/>
  <c r="I9"/>
  <c r="H9"/>
  <c r="G9"/>
  <c r="F9"/>
  <c r="U14" i="1"/>
  <c r="U15"/>
  <c r="U16"/>
  <c r="U17"/>
  <c r="U13"/>
  <c r="U18" l="1"/>
  <c r="U5"/>
  <c r="H46"/>
  <c r="I46"/>
  <c r="J46"/>
  <c r="K46"/>
  <c r="L46"/>
  <c r="M46"/>
  <c r="N46"/>
  <c r="O46"/>
  <c r="P46"/>
  <c r="Q46"/>
  <c r="R46"/>
  <c r="S46"/>
  <c r="T46"/>
  <c r="G46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15" i="2"/>
  <c r="U22"/>
  <c r="U21"/>
  <c r="S28"/>
  <c r="R28"/>
  <c r="P28"/>
  <c r="N28"/>
  <c r="M28"/>
  <c r="J28"/>
  <c r="I28"/>
  <c r="U10"/>
  <c r="U46" i="1" l="1"/>
  <c r="F103" s="1"/>
  <c r="F108" s="1"/>
  <c r="U28" i="2"/>
</calcChain>
</file>

<file path=xl/sharedStrings.xml><?xml version="1.0" encoding="utf-8"?>
<sst xmlns="http://schemas.openxmlformats.org/spreadsheetml/2006/main" count="357" uniqueCount="167">
  <si>
    <t>πράξη</t>
  </si>
  <si>
    <t>έπρεπε να πάρει</t>
  </si>
  <si>
    <t>πήρε</t>
  </si>
  <si>
    <t>με ΖΗΛ π.χ.-1</t>
  </si>
  <si>
    <t>Ηθικώς Πρέπει</t>
  </si>
  <si>
    <t>σύνολα</t>
  </si>
  <si>
    <t>…. ΥΠΟ ΧΡΕΩΤΙΚΑ</t>
  </si>
  <si>
    <t>ημερο μηνία</t>
  </si>
  <si>
    <t>αρ. συμβολ</t>
  </si>
  <si>
    <t>παρατηρησεις</t>
  </si>
  <si>
    <t>ταμεία -ΦΠΑ</t>
  </si>
  <si>
    <t>σύμβαση εκχώρησης απαιήσεων πληρεξούσιο</t>
  </si>
  <si>
    <t>πληρεξούσιο</t>
  </si>
  <si>
    <t>αξία πράξης</t>
  </si>
  <si>
    <t>ΔΟΛΟΣ</t>
  </si>
  <si>
    <t>αντίγραφα = ΑΝ είναι δυνατόν = 0 . ΠΩΣ θα τα πάρουν από το δημόσιο ;;;</t>
  </si>
  <si>
    <t>φάκελος - πρωτότυπο συμβόλαιο = ΑΚΥΡΟ</t>
  </si>
  <si>
    <t>φάκελος - πρωτότυπο συμβόλαιο = ΕΠΡΕΠΕ να έιναι αναλογική πράξη , με τα ποσά αναμονής από δημόσιο</t>
  </si>
  <si>
    <t>Κωδικοποίηση του καταστατικού σε ενιαίο κείμενο</t>
  </si>
  <si>
    <t>Τροποποίηση των άρθρων 1,4,6 του καταστατικού σχετικά με την επωνυμία , την εταιρική συμμετοχή και τη διαχείριση εκπροσώπηση της εταιρείας</t>
  </si>
  <si>
    <t>Είσοδος και αποχώρηση εταίρων</t>
  </si>
  <si>
    <t xml:space="preserve">Μεταβίβαση εταιρικών μεριδίων </t>
  </si>
  <si>
    <t>..???;;;</t>
  </si>
  <si>
    <t>ΣΥΝΟΛΑ</t>
  </si>
  <si>
    <t>**1**</t>
  </si>
  <si>
    <t>**2**</t>
  </si>
  <si>
    <t>**3**</t>
  </si>
  <si>
    <t>**4**</t>
  </si>
  <si>
    <t>**5**</t>
  </si>
  <si>
    <t>**6**</t>
  </si>
  <si>
    <t>**7**</t>
  </si>
  <si>
    <t>Μεταβίβαση εταιρικής μερίδας</t>
  </si>
  <si>
    <t>Είσοδος και αποχώρηση εταίρου</t>
  </si>
  <si>
    <t>Τροποποίηση των άρθρων 1,8 του καταστατικού σχετικά με την επωνυμία , την εταιρική συμμετοχή και τη διαχείριση εκπροσώπηση της εταιρείας</t>
  </si>
  <si>
    <t>**8**</t>
  </si>
  <si>
    <t>Μεταβίβαση εταιρικών μερίδων</t>
  </si>
  <si>
    <t xml:space="preserve">Τροποποίηση των άρθρων 1,2,6,8 του καταστατικού </t>
  </si>
  <si>
    <t xml:space="preserve">**2** = ΠΡΑΞΗ ΜΕΤΑΒΙΒΑΣΗΣ ΠΡΟΣΔΟΚΙΑΣ ΜΙΣΘΩΤΙΚΩΝ ΔΙΚΑΙΩΜΑΤΩΝ ΕΚΜΕΤΑΛΕΥΣΗΣ ΛΑΤΟΜΕΙΟΥ ΜΑΡΜΑΡΩΝ  </t>
  </si>
  <si>
    <t xml:space="preserve">ΟΜΟΡΥΘΜΟΥ ΕΤΑΙΡΟΥ ΤΗΣ ΕΤΕΡΟΡΡΥΘΜΗΣ ΕΤΑΙΡΕΙΑΣ </t>
  </si>
  <si>
    <t>ΤΙΜΗΜΑ : 29.425€ , ΑΡΡΑΒΩΝ : 29.425€</t>
  </si>
  <si>
    <t xml:space="preserve">**1** = ΠΡΟΣΥΜΦΩΝΟ ΜΕΤΑΒΙΒΑΣΗΣ ΤΩΝ ΜΙΣΘΩΤΙΚΩΝ ΔΙΚΑΙΩΜΑΤΩΝ ΕΚΜΕΤΑΛΕΥΣΗΣ ΛΑΤΟΜΕΙΟΥ ΜΑΡΜΑΡΩΝ </t>
  </si>
  <si>
    <t xml:space="preserve">ΕΤΕΡΟΡΡΥΘΜΩΝ ΕΤΑΙΡΩΝ ΤΗΣ ΕΤΕΡΟΡΡΥΘΜΗΣ ΕΤΑΙΡΕΙΑΣ 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</si>
  <si>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</si>
  <si>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</si>
  <si>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</si>
  <si>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</si>
  <si>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</si>
  <si>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</si>
  <si>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Έχετε στιγματιστεί στο 219 , στην θέση 16’</t>
  </si>
  <si>
    <t>Έχετε διορία μέχρι 2020-04-19</t>
  </si>
  <si>
    <t>να επικοινωνήσει ο εκπρόσωπος σας ( ΌΧΙ ο σεφ ) , [ λογιστής , γείτονας , παιδί σας , …εσύ που πίναμε κάθε καλοκαίρι ένα κρασάκι στην παραλία ] , {{{ αρκεί να δεχτώ την παρουσία του }}}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</si>
  <si>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</si>
  <si>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</si>
  <si>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</si>
  <si>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</si>
  <si>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περιοχή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</si>
  <si>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</si>
  <si>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</si>
  <si>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</si>
  <si>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</si>
  <si>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</si>
  <si>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θα έρθει</t>
  </si>
  <si>
    <t xml:space="preserve">δεν γράφει στο συμβόλαιο ΑΛΛΑ έστειλε για κ-15 τους πολίτες  </t>
  </si>
  <si>
    <t>ευτυχώς ΔΕΝ έχει ΤΑΝ</t>
  </si>
  <si>
    <t>23 =χρέωσε ως πάγια πράξη</t>
  </si>
  <si>
    <t>24 =δεν χρέωσε 1,3%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</si>
  <si>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</si>
  <si>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</si>
  <si>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αξία πράξης βάσει ΑΓΑΠΕ</t>
  </si>
  <si>
    <t>τροποποίηση &amp; κωδικοπ καταστ φ…&amp; σια ΕΕ</t>
  </si>
  <si>
    <t>35 + ???</t>
  </si>
  <si>
    <t>;;???;;</t>
  </si>
  <si>
    <t>40 + ???</t>
  </si>
  <si>
    <t>55,32 + ???</t>
  </si>
  <si>
    <t xml:space="preserve">Τροποποίηση του άρθρου 8 του καταστατικού σχετικά με την εταιρική συμμετοχή </t>
  </si>
  <si>
    <t>**9**</t>
  </si>
  <si>
    <t>πράξη βάσει ΑΓΑΠΕ</t>
  </si>
  <si>
    <t>πράξη βάσει zηλ</t>
  </si>
  <si>
    <t>αξία πράξης βάσει zηλ</t>
  </si>
  <si>
    <t xml:space="preserve">κ-15 ελέγχου ΤΑΝ </t>
  </si>
  <si>
    <t xml:space="preserve">κ-17 ελέγχου ΤΑΝ </t>
  </si>
  <si>
    <t>κ-15 βάσει zηλ</t>
  </si>
  <si>
    <t>κ-17 βάσει zηλ</t>
  </si>
  <si>
    <t>απαίτηση 2020-04-12</t>
  </si>
  <si>
    <t>απαίτηση 2020-07-02</t>
  </si>
  <si>
    <t>…///…</t>
  </si>
  <si>
    <t xml:space="preserve">προσύμφωνο μεταβίβασης εταιρικών μεριδίων της ...ΑΕ της ...Ε.Ε. </t>
  </si>
  <si>
    <t xml:space="preserve">προσύμφωνο μεταβίβασης εταιρικών μεριδίων των …///... &amp; …//.. της ...Ε.Ε. </t>
  </si>
  <si>
    <t xml:space="preserve">προσύμφωνο μεταβίβασης εταιρικών μεριδίων των ..φΑΕ &amp; …//.. της ...Ε.Ε. </t>
  </si>
  <si>
    <t>αποχώρηση  ..//..</t>
  </si>
  <si>
    <t>είσοδος ...ΑΕ ως ετερόρρυθμος εταίρος</t>
  </si>
  <si>
    <t>μεταβίβαση από ..//.. σε ...ΑΕ</t>
  </si>
  <si>
    <t xml:space="preserve">προσύμφωνο μεταβίβασης εταιρικών μεριδίων της ...Ε.Ε.    από ...ΑΕ ΠΡΟΣ ...AE , τίμημα = 1.380.000 αρραβών </t>
  </si>
  <si>
    <t>προσύμφωνο μεταβίβασης εταιρικών μεριδίων της ...Ε.Ε.    από ..//.. ΠΡΟΣ ...AE = 10.000 αρραβών =</t>
  </si>
  <si>
    <t>προσύμφωνο μεταβίβασης εταιρικών μεριδίων της ...Ε.Ε.    από ..ΑΕ ΠΡΟΣ ...AE = 10.000 αρραβών =</t>
  </si>
  <si>
    <t>τροποποίηση ( όνομα - 4' - διαχειριστής ) &amp; κωδικοπ καταστ …….. ΕΕ</t>
  </si>
  <si>
    <t>αποχώρηση ''... ΑΕ''</t>
  </si>
  <si>
    <t>μεταβίβαση από ''... ΑΕ'' σε ''...ΑΕ''</t>
  </si>
  <si>
    <t>είσοδος ''...ΑΕ''</t>
  </si>
  <si>
    <t>μεταβίβαση από ..//.. σε ..//..</t>
  </si>
  <si>
    <t>είσοδος ..//..</t>
  </si>
  <si>
    <t>λύση προσυμφώνου ..//.. τίμημα 1,38εκ -αρραβων =10.000 + 240.000</t>
  </si>
  <si>
    <t xml:space="preserve">λύση προσυμφ ..//.. τίμημα 20.000 -αρραβων =0 </t>
  </si>
  <si>
    <t>λύση προσυμφ ..//.. τίμημα 20.000 -αρραβων =0</t>
  </si>
  <si>
    <t>τροποποίηση ( όνομα - διάρκεια -διαχειστής -κλπ ) &amp; κωδικοπ καταστ ... ΕΕ</t>
  </si>
  <si>
    <t>τροποποίηση ( όνομα = ...ΕΕ σε ''... ΕΕ'' ) &amp; κωδικοποίηση καταστατικού</t>
  </si>
  <si>
    <t>μεταβίβαση από ..//.. σε ....ΑΕ</t>
  </si>
  <si>
    <t xml:space="preserve">**9** = ΠΡΑΞΗ ΤΡΟΠΟΠΟΙΗΣΗΣ ΤΗΣ ΕΤΕΡΟΡΡΥΘΜΗΣ ΕΤΑΙΡΕΙΑΣ ΜΕ ΤΗΝ ΕΠΩΝΥΜΙΑ ##.......... ΚΑΙ ΣΙΑ ΕΕ.##  </t>
  </si>
  <si>
    <t xml:space="preserve">**3** = ΠΡΑΞΗ ΤΡΟΠΟΠΟΙΗΣΗΣ ΤΗΣ ΕΤΕΡΟΡΡΥΘΜΗΣ ΕΤΑΙΡΕΙΑΣ ΜΕ ΤΗΝ ΕΠΩΝΥΜΙΑ ##........... ΚΑΙ ΣΙΑ Ε.Ε.## </t>
  </si>
  <si>
    <t xml:space="preserve">**4** = ΠΡΑΞΗ ΛΥΣΗΣ ΤΟΥ ….//.. ΠΡΟΣΥΜΦΩΝΟΥ ΜΕΤΑΒΙΒΑΣΗΣ ΛΟΓΩ ΠΩΛΗΣΕΩΣ ΤΗΣ ΕΤΑΙΡΙΚΗΣ ΜΕΡΙΔΑΣ ΤΗΣ ''...ΑΕ'' </t>
  </si>
  <si>
    <t>ΜΕ ΤΗΝ ΕΠΩΝΥΜΙΑ ''... ΚΑΙ ΣΙΑ Ε.Ε.''</t>
  </si>
  <si>
    <t>**5** = ΠΡΑΞΗ ΛΥΣΗΣ ΤΟΥ …///... ΠΡΟΣΥΜΦΩΝΟΥ ΜΕΤΑΒΙΒΑΣΗΣ ΛΟΓΩ ΠΩΛΗΣΕΩΣ ΤΩΝ ΕΤΑΙΡΙΚΩΝ ΜΕΡΙΔΩΝ</t>
  </si>
  <si>
    <t>ΤΩΝ …///... ΚΑΙ …///…</t>
  </si>
  <si>
    <t>ΜΕ ΤΗΝ ΕΠΩΝΥΜΙΑ ''…….. ΚΑΙ ΣΙΑ ΕΕ''</t>
  </si>
  <si>
    <t>**6** = ΠΡΑΞΗ ΛΥΣΗΣ ΤΟΥ …///... ΠΡΟΣΥΜΦΩΝΟΥ ΜΕΤΑΒΙΒΑΣΗΣ ΛΟΓΩ ΠΩΛΗΣΕΩΣ ΤΩΝ ΕΤΑΙΡΙΚΩΝ ΜΕΡΙΔΩΝ</t>
  </si>
  <si>
    <t>ΤΩΝ …///... ΚΑΙ ''...ΑΕ ''</t>
  </si>
  <si>
    <t xml:space="preserve">**7** = ΠΡΑΞΗ ΤΡΟΠΟΠΟΙΗΣΗΣ ΤΗΣ ΕΤΕΡΟΡΡΥΘΜΗΣ ΕΤΑΙΡΕΙΑΣ ΜΕ ΤΗΝ ΕΠΩΝΥΜΙΑ ##........ ΚΑΙ ΣΙΑ ΕΕ.##  </t>
  </si>
  <si>
    <t xml:space="preserve">**8** = ΠΡΑΞΗ ΤΡΟΠΟΠΟΙΗΣΗΣ ΤΗΣ ΕΤΕΡΟΡΡΥΘΜΗΣ ΕΤΑΙΡΕΙΑΣ ΜΕ ΤΗΝ ΑΡΧΙΚΗ ΕΠΩΝΥΜΙΑ ##........... ΚΑΙ ΣΙΑ ΕΕ.##  </t>
  </si>
  <si>
    <t>ΚΑΙ ΤΗ ΝΕΑ ΕΠΩΝΥΜΙΑ #........ ΚΑΙ ΣΙΑ ΕΕ#</t>
  </si>
  <si>
    <t xml:space="preserve">…///... Κύρου = μίσθωση μαρμαρο-λατομείου </t>
  </si>
  <si>
    <t xml:space="preserve">24…///.. παράταση …//.. Κύρου </t>
  </si>
  <si>
    <t xml:space="preserve">532…///.. παράταση …//.. Κύρου </t>
  </si>
  <si>
    <t xml:space="preserve">2401…///.. παράταση …//.. Κύρου </t>
  </si>
  <si>
    <t xml:space="preserve">παράταση </t>
  </si>
  <si>
    <t>παράταση  { = 15 έτη</t>
  </si>
  <si>
    <t>…///.. = μίσθωση μαρμαρο-λατομείου</t>
  </si>
  <si>
    <t>εισφορά μισθωτικών δικαιωμάτων</t>
  </si>
  <si>
    <t>…///… ΑΕ</t>
  </si>
  <si>
    <t>… ΙΚΕ</t>
  </si>
  <si>
    <t>…  ΑΕ</t>
  </si>
  <si>
    <t xml:space="preserve">ΤΗΣ ''…….. ΑΕ '' </t>
  </si>
  <si>
    <t xml:space="preserve">ΠΡΟΣ ΤΗΝ ''…... ΙΚΕ'' , </t>
  </si>
  <si>
    <t>ΠΡΟΣ ΤΗΝ ''…….. ΑΕ'' , ΤΙΜΗΜΑ : 25.000€</t>
  </si>
  <si>
    <t>219γ2</t>
  </si>
  <si>
    <t>219γ1</t>
  </si>
  <si>
    <t>219γ5</t>
  </si>
  <si>
    <t>219γ8</t>
  </si>
  <si>
    <t>αΑ</t>
  </si>
  <si>
    <t>θέση στο 219γ</t>
  </si>
  <si>
    <t>κ-18 ελέγχου ΤΑΝ</t>
  </si>
  <si>
    <t>κ-18 βάσει  zηλ</t>
  </si>
  <si>
    <t>219-16</t>
  </si>
  <si>
    <t xml:space="preserve">αγοραπωλησίας προσύμφωνο τίμημα = αρραβών = </t>
  </si>
  <si>
    <t>φιλιππίδης ΑΕ</t>
  </si>
  <si>
    <t>Θάσος Θάσου</t>
  </si>
  <si>
    <t>θέση 219-16</t>
  </si>
  <si>
    <t xml:space="preserve">έρχεται </t>
  </si>
  <si>
    <t>αγοραπωλησία βάσει προσυμφώνου 11.660 τίμημα = αρραβών = 88.000 /// Δ.Ο.Υ. = 101.754,51</t>
  </si>
  <si>
    <t>219γ7</t>
  </si>
  <si>
    <t>???</t>
  </si>
  <si>
    <t>??? Δράμας</t>
  </si>
  <si>
    <t>??? Θάσος Θάσου</t>
  </si>
  <si>
    <t>……………. &amp; σία ΕΕ</t>
  </si>
  <si>
    <t>της ΠΟΠΗΣ</t>
  </si>
  <si>
    <t>ΠΩΣ πέρασε πρωτοδικείο ;;;</t>
  </si>
  <si>
    <t>ΠΩΣ πέρασε ΓΕΜΗ ;;;</t>
  </si>
  <si>
    <t>δηλώσεις φόρου ;;; ( ΕΧΕΙ πολύ δουλειά )</t>
  </si>
  <si>
    <t>φάκελος - πρωτότυπο συμβόλαιο = ΕΚΠΡΟΘΕΣΜΟ</t>
  </si>
  <si>
    <t xml:space="preserve">φάκελος = ΛΕΙΠΕΙ το ιδιωτικό συμφωνητικό ΠΟΥ τροποποιεί το συμβόλαιο σύστασης της ''...ΑΕ'' </t>
  </si>
  <si>
    <t>φάκελος - πρωτότυπο συμβόλαιο = εξόφληση έπρεπε να είχε καταβληθεί έως 4 Φεβρουαρίου ???</t>
  </si>
  <si>
    <t>φάκελος = ΛΕΙΠΕΙ η 1 δόση = 240.000 , που έπρεπε να είχε καταβληθεί από 3 έως 6 Μαρτίου ???</t>
  </si>
  <si>
    <t>φάκελος - πρωτότυπο συμβόλαιο = η 2η δόση 1.130.000 , που έπρεπε να είχε καταβληθεί έως 4 Ιανουαρίου ???</t>
  </si>
  <si>
    <t>φάκελος - πρωτότυπο συμβόλαιο = εξόφληση έπρεπε να είχε καταβληθεί έως 30 Δεκεμβρίου ???</t>
  </si>
  <si>
    <t>Γ] ΠΟΙΟΣ είναι πίσω από ΌΛΑ αυτά ;;;;</t>
  </si>
  <si>
    <t>Επιτακτική η χαρτογράφηση του σεφ {{{ &amp; ως πρόσωπο &amp; ως σύμβουλος }}</t>
  </si>
  <si>
    <t>ΦΥΣΙΚΑ με τις αναλογικές τους πράξεις {{ οι μετοχές = αποτιμημένες βάσει περιουσιακών στοιχείων }}</t>
  </si>
  <si>
    <t>Δ] Μήπως στα  *3* &amp; *7* &amp;  *8*  ΕΧΟΥΜΕ διαλύσεις προσωπικών εταιρειών ΚΑΙ φυσικά συστάσεις νέων ;;;;;;;;;;;;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</si>
</sst>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sz val="8"/>
      <color rgb="FFFF0000"/>
      <name val="Arial"/>
      <family val="2"/>
      <charset val="161"/>
    </font>
    <font>
      <sz val="7"/>
      <name val="Arial"/>
      <family val="2"/>
      <charset val="161"/>
    </font>
    <font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1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3" fillId="0" borderId="0" xfId="0" applyFont="1" applyAlignment="1">
      <alignment wrapText="1"/>
    </xf>
    <xf numFmtId="43" fontId="3" fillId="0" borderId="1" xfId="1" applyFont="1" applyFill="1" applyBorder="1"/>
    <xf numFmtId="43" fontId="3" fillId="0" borderId="1" xfId="1" applyFont="1" applyBorder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3" fontId="6" fillId="0" borderId="1" xfId="1" applyFont="1" applyFill="1" applyBorder="1"/>
    <xf numFmtId="0" fontId="6" fillId="0" borderId="1" xfId="0" applyFont="1" applyFill="1" applyBorder="1" applyAlignment="1">
      <alignment horizontal="center" wrapText="1"/>
    </xf>
    <xf numFmtId="43" fontId="3" fillId="0" borderId="2" xfId="1" applyFont="1" applyFill="1" applyBorder="1"/>
    <xf numFmtId="43" fontId="3" fillId="6" borderId="1" xfId="1" applyFont="1" applyFill="1" applyBorder="1"/>
    <xf numFmtId="0" fontId="8" fillId="0" borderId="1" xfId="0" applyFont="1" applyFill="1" applyBorder="1" applyAlignment="1">
      <alignment horizont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43" fontId="6" fillId="0" borderId="6" xfId="1" applyFont="1" applyFill="1" applyBorder="1"/>
    <xf numFmtId="43" fontId="3" fillId="0" borderId="6" xfId="1" applyFont="1" applyFill="1" applyBorder="1"/>
    <xf numFmtId="43" fontId="3" fillId="6" borderId="6" xfId="1" applyFont="1" applyFill="1" applyBorder="1"/>
    <xf numFmtId="43" fontId="3" fillId="0" borderId="6" xfId="1" applyFont="1" applyBorder="1"/>
    <xf numFmtId="0" fontId="6" fillId="0" borderId="11" xfId="0" applyFont="1" applyFill="1" applyBorder="1" applyAlignment="1">
      <alignment horizontal="center" wrapText="1"/>
    </xf>
    <xf numFmtId="43" fontId="6" fillId="0" borderId="11" xfId="1" applyFont="1" applyFill="1" applyBorder="1"/>
    <xf numFmtId="43" fontId="3" fillId="0" borderId="11" xfId="1" applyFont="1" applyFill="1" applyBorder="1"/>
    <xf numFmtId="43" fontId="3" fillId="6" borderId="11" xfId="1" applyFont="1" applyFill="1" applyBorder="1"/>
    <xf numFmtId="43" fontId="3" fillId="0" borderId="11" xfId="1" applyFont="1" applyBorder="1"/>
    <xf numFmtId="0" fontId="6" fillId="0" borderId="6" xfId="0" applyFont="1" applyFill="1" applyBorder="1" applyAlignment="1">
      <alignment horizontal="center" wrapText="1"/>
    </xf>
    <xf numFmtId="43" fontId="3" fillId="0" borderId="12" xfId="1" applyFont="1" applyFill="1" applyBorder="1"/>
    <xf numFmtId="164" fontId="9" fillId="0" borderId="12" xfId="1" applyNumberFormat="1" applyFont="1" applyFill="1" applyBorder="1" applyAlignment="1">
      <alignment horizontal="center" vertical="center" wrapText="1"/>
    </xf>
    <xf numFmtId="43" fontId="6" fillId="0" borderId="12" xfId="1" applyFont="1" applyFill="1" applyBorder="1"/>
    <xf numFmtId="43" fontId="6" fillId="0" borderId="10" xfId="1" applyFont="1" applyFill="1" applyBorder="1"/>
    <xf numFmtId="43" fontId="3" fillId="0" borderId="10" xfId="1" applyFont="1" applyFill="1" applyBorder="1"/>
    <xf numFmtId="43" fontId="3" fillId="0" borderId="10" xfId="1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4" fontId="9" fillId="0" borderId="8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164" fontId="11" fillId="0" borderId="0" xfId="1" applyNumberFormat="1" applyFont="1" applyFill="1" applyBorder="1" applyAlignment="1">
      <alignment horizontal="left" vertic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10" fillId="0" borderId="0" xfId="1" applyFont="1" applyAlignme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43" fontId="3" fillId="9" borderId="6" xfId="1" applyFont="1" applyFill="1" applyBorder="1"/>
    <xf numFmtId="0" fontId="3" fillId="0" borderId="6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4" fontId="3" fillId="0" borderId="0" xfId="1" applyNumberFormat="1" applyFont="1" applyAlignment="1">
      <alignment horizontal="left"/>
    </xf>
    <xf numFmtId="0" fontId="3" fillId="9" borderId="1" xfId="0" applyFont="1" applyFill="1" applyBorder="1" applyAlignment="1">
      <alignment horizontal="left" wrapText="1"/>
    </xf>
    <xf numFmtId="43" fontId="3" fillId="9" borderId="1" xfId="1" applyFont="1" applyFill="1" applyBorder="1"/>
    <xf numFmtId="43" fontId="3" fillId="9" borderId="12" xfId="1" applyFont="1" applyFill="1" applyBorder="1"/>
    <xf numFmtId="43" fontId="3" fillId="9" borderId="11" xfId="1" applyFont="1" applyFill="1" applyBorder="1"/>
    <xf numFmtId="164" fontId="5" fillId="0" borderId="19" xfId="1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wrapText="1"/>
    </xf>
    <xf numFmtId="43" fontId="6" fillId="9" borderId="11" xfId="1" applyFont="1" applyFill="1" applyBorder="1"/>
    <xf numFmtId="164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14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43" fontId="16" fillId="4" borderId="6" xfId="1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164" fontId="18" fillId="0" borderId="0" xfId="1" applyNumberFormat="1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8" fillId="0" borderId="0" xfId="1" applyFont="1" applyFill="1" applyBorder="1" applyAlignment="1">
      <alignment horizontal="right" vertical="center"/>
    </xf>
    <xf numFmtId="43" fontId="19" fillId="0" borderId="0" xfId="1" applyFont="1" applyFill="1" applyBorder="1" applyAlignment="1">
      <alignment horizontal="center"/>
    </xf>
    <xf numFmtId="43" fontId="19" fillId="0" borderId="0" xfId="1" applyFont="1" applyFill="1" applyBorder="1"/>
    <xf numFmtId="0" fontId="19" fillId="0" borderId="0" xfId="0" applyFont="1" applyFill="1" applyBorder="1"/>
    <xf numFmtId="164" fontId="18" fillId="0" borderId="20" xfId="1" applyNumberFormat="1" applyFont="1" applyFill="1" applyBorder="1" applyAlignment="1">
      <alignment horizontal="center" vertical="center"/>
    </xf>
    <xf numFmtId="14" fontId="18" fillId="0" borderId="20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wrapText="1"/>
    </xf>
    <xf numFmtId="43" fontId="18" fillId="0" borderId="20" xfId="1" applyFont="1" applyFill="1" applyBorder="1" applyAlignment="1">
      <alignment horizontal="right" vertic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164" fontId="18" fillId="9" borderId="15" xfId="1" applyNumberFormat="1" applyFont="1" applyFill="1" applyBorder="1" applyAlignment="1">
      <alignment horizontal="center" vertical="center"/>
    </xf>
    <xf numFmtId="14" fontId="18" fillId="0" borderId="1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8" fillId="9" borderId="2" xfId="1" applyFont="1" applyFill="1" applyBorder="1" applyAlignment="1">
      <alignment horizontal="right" vertical="center"/>
    </xf>
    <xf numFmtId="0" fontId="3" fillId="9" borderId="2" xfId="0" applyFont="1" applyFill="1" applyBorder="1" applyAlignment="1">
      <alignment horizontal="left" wrapText="1"/>
    </xf>
    <xf numFmtId="43" fontId="19" fillId="9" borderId="2" xfId="1" applyFont="1" applyFill="1" applyBorder="1" applyAlignment="1">
      <alignment horizontal="center"/>
    </xf>
    <xf numFmtId="43" fontId="19" fillId="9" borderId="2" xfId="1" applyFont="1" applyFill="1" applyBorder="1"/>
    <xf numFmtId="0" fontId="19" fillId="0" borderId="0" xfId="0" applyFont="1" applyFill="1"/>
    <xf numFmtId="164" fontId="18" fillId="9" borderId="5" xfId="1" applyNumberFormat="1" applyFont="1" applyFill="1" applyBorder="1" applyAlignment="1">
      <alignment horizontal="center" vertical="center"/>
    </xf>
    <xf numFmtId="14" fontId="18" fillId="0" borderId="5" xfId="0" applyNumberFormat="1" applyFont="1" applyFill="1" applyBorder="1" applyAlignment="1">
      <alignment horizontal="center" vertical="center"/>
    </xf>
    <xf numFmtId="43" fontId="18" fillId="9" borderId="1" xfId="1" applyFont="1" applyFill="1" applyBorder="1" applyAlignment="1">
      <alignment horizontal="right" vertical="center"/>
    </xf>
    <xf numFmtId="43" fontId="19" fillId="9" borderId="1" xfId="1" applyFont="1" applyFill="1" applyBorder="1" applyAlignment="1">
      <alignment horizontal="center"/>
    </xf>
    <xf numFmtId="43" fontId="19" fillId="9" borderId="1" xfId="1" applyFont="1" applyFill="1" applyBorder="1"/>
    <xf numFmtId="164" fontId="18" fillId="4" borderId="5" xfId="1" applyNumberFormat="1" applyFont="1" applyFill="1" applyBorder="1" applyAlignment="1">
      <alignment horizontal="center" vertical="center"/>
    </xf>
    <xf numFmtId="14" fontId="18" fillId="4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wrapText="1"/>
    </xf>
    <xf numFmtId="43" fontId="18" fillId="0" borderId="2" xfId="1" applyFont="1" applyFill="1" applyBorder="1" applyAlignment="1">
      <alignment horizontal="right" vertical="center"/>
    </xf>
    <xf numFmtId="43" fontId="18" fillId="0" borderId="1" xfId="1" applyFont="1" applyFill="1" applyBorder="1" applyAlignment="1">
      <alignment horizontal="right" vertical="center"/>
    </xf>
    <xf numFmtId="43" fontId="19" fillId="4" borderId="2" xfId="1" applyFont="1" applyFill="1" applyBorder="1" applyAlignment="1">
      <alignment horizontal="center"/>
    </xf>
    <xf numFmtId="43" fontId="19" fillId="4" borderId="2" xfId="1" applyFont="1" applyFill="1" applyBorder="1"/>
    <xf numFmtId="43" fontId="19" fillId="4" borderId="1" xfId="1" applyFont="1" applyFill="1" applyBorder="1" applyAlignment="1">
      <alignment horizontal="center"/>
    </xf>
    <xf numFmtId="43" fontId="19" fillId="4" borderId="1" xfId="1" applyFont="1" applyFill="1" applyBorder="1"/>
    <xf numFmtId="164" fontId="18" fillId="4" borderId="6" xfId="1" applyNumberFormat="1" applyFont="1" applyFill="1" applyBorder="1" applyAlignment="1">
      <alignment horizontal="center" vertical="center"/>
    </xf>
    <xf numFmtId="14" fontId="18" fillId="4" borderId="6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wrapText="1"/>
    </xf>
    <xf numFmtId="43" fontId="19" fillId="0" borderId="6" xfId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wrapText="1"/>
    </xf>
    <xf numFmtId="43" fontId="19" fillId="4" borderId="6" xfId="1" applyFont="1" applyFill="1" applyBorder="1"/>
    <xf numFmtId="43" fontId="20" fillId="9" borderId="6" xfId="1" applyFont="1" applyFill="1" applyBorder="1" applyAlignment="1">
      <alignment horizontal="center"/>
    </xf>
    <xf numFmtId="14" fontId="18" fillId="9" borderId="15" xfId="0" applyNumberFormat="1" applyFont="1" applyFill="1" applyBorder="1" applyAlignment="1">
      <alignment horizontal="center" vertical="center"/>
    </xf>
    <xf numFmtId="3" fontId="3" fillId="9" borderId="2" xfId="0" applyNumberFormat="1" applyFont="1" applyFill="1" applyBorder="1" applyAlignment="1">
      <alignment horizontal="left" wrapText="1"/>
    </xf>
    <xf numFmtId="43" fontId="21" fillId="9" borderId="2" xfId="1" applyFont="1" applyFill="1" applyBorder="1" applyAlignment="1">
      <alignment horizontal="center" vertical="center"/>
    </xf>
    <xf numFmtId="0" fontId="19" fillId="0" borderId="22" xfId="0" applyFont="1" applyFill="1" applyBorder="1" applyAlignment="1"/>
    <xf numFmtId="0" fontId="19" fillId="0" borderId="0" xfId="0" applyFont="1" applyFill="1" applyAlignment="1"/>
    <xf numFmtId="164" fontId="18" fillId="0" borderId="5" xfId="1" applyNumberFormat="1" applyFont="1" applyFill="1" applyBorder="1" applyAlignment="1">
      <alignment horizontal="center" vertical="center"/>
    </xf>
    <xf numFmtId="43" fontId="21" fillId="9" borderId="1" xfId="1" applyFont="1" applyFill="1" applyBorder="1" applyAlignment="1">
      <alignment horizontal="center" vertical="center"/>
    </xf>
    <xf numFmtId="43" fontId="19" fillId="0" borderId="2" xfId="1" applyFont="1" applyFill="1" applyBorder="1" applyAlignment="1">
      <alignment horizontal="center"/>
    </xf>
    <xf numFmtId="43" fontId="19" fillId="0" borderId="2" xfId="1" applyFont="1" applyFill="1" applyBorder="1"/>
    <xf numFmtId="43" fontId="20" fillId="9" borderId="2" xfId="1" applyFont="1" applyFill="1" applyBorder="1" applyAlignment="1">
      <alignment horizontal="center"/>
    </xf>
    <xf numFmtId="43" fontId="19" fillId="0" borderId="1" xfId="1" applyFont="1" applyFill="1" applyBorder="1" applyAlignment="1">
      <alignment horizontal="center"/>
    </xf>
    <xf numFmtId="164" fontId="18" fillId="0" borderId="18" xfId="1" applyNumberFormat="1" applyFont="1" applyFill="1" applyBorder="1" applyAlignment="1">
      <alignment horizontal="center" vertical="center"/>
    </xf>
    <xf numFmtId="14" fontId="18" fillId="0" borderId="18" xfId="0" applyNumberFormat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right" vertical="center"/>
    </xf>
    <xf numFmtId="43" fontId="6" fillId="9" borderId="6" xfId="1" applyFont="1" applyFill="1" applyBorder="1" applyAlignment="1">
      <alignment horizontal="right" vertical="center"/>
    </xf>
    <xf numFmtId="43" fontId="19" fillId="0" borderId="6" xfId="1" applyFont="1" applyFill="1" applyBorder="1"/>
    <xf numFmtId="43" fontId="19" fillId="9" borderId="6" xfId="1" applyFont="1" applyFill="1" applyBorder="1" applyAlignment="1">
      <alignment horizontal="center"/>
    </xf>
    <xf numFmtId="43" fontId="19" fillId="9" borderId="6" xfId="1" applyFont="1" applyFill="1" applyBorder="1"/>
    <xf numFmtId="43" fontId="14" fillId="0" borderId="1" xfId="1" applyFont="1" applyBorder="1"/>
    <xf numFmtId="43" fontId="14" fillId="9" borderId="1" xfId="1" applyFont="1" applyFill="1" applyBorder="1"/>
    <xf numFmtId="0" fontId="19" fillId="0" borderId="0" xfId="0" applyFont="1"/>
    <xf numFmtId="43" fontId="19" fillId="0" borderId="0" xfId="1" applyFont="1"/>
    <xf numFmtId="0" fontId="8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8" fillId="0" borderId="0" xfId="0" applyFont="1" applyFill="1" applyAlignment="1"/>
    <xf numFmtId="43" fontId="3" fillId="0" borderId="0" xfId="0" applyNumberFormat="1" applyFont="1"/>
    <xf numFmtId="0" fontId="19" fillId="0" borderId="0" xfId="0" applyFont="1" applyFill="1" applyAlignment="1">
      <alignment wrapText="1"/>
    </xf>
    <xf numFmtId="14" fontId="6" fillId="0" borderId="11" xfId="1" applyNumberFormat="1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14" fontId="6" fillId="0" borderId="1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 wrapText="1"/>
    </xf>
    <xf numFmtId="43" fontId="6" fillId="0" borderId="11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43" fontId="3" fillId="4" borderId="1" xfId="1" applyFont="1" applyFill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right"/>
    </xf>
    <xf numFmtId="0" fontId="3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wrapText="1"/>
    </xf>
    <xf numFmtId="43" fontId="3" fillId="4" borderId="6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164" fontId="11" fillId="4" borderId="0" xfId="1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horizontal="left"/>
    </xf>
    <xf numFmtId="43" fontId="8" fillId="4" borderId="6" xfId="1" applyFont="1" applyFill="1" applyBorder="1" applyAlignment="1">
      <alignment horizontal="center"/>
    </xf>
    <xf numFmtId="43" fontId="3" fillId="9" borderId="1" xfId="1" applyFont="1" applyFill="1" applyBorder="1" applyAlignment="1">
      <alignment horizontal="center"/>
    </xf>
    <xf numFmtId="43" fontId="3" fillId="9" borderId="6" xfId="1" applyFont="1" applyFill="1" applyBorder="1" applyAlignment="1">
      <alignment horizontal="center"/>
    </xf>
    <xf numFmtId="43" fontId="3" fillId="9" borderId="2" xfId="1" applyFont="1" applyFill="1" applyBorder="1"/>
    <xf numFmtId="43" fontId="3" fillId="9" borderId="10" xfId="1" applyFont="1" applyFill="1" applyBorder="1"/>
    <xf numFmtId="0" fontId="6" fillId="0" borderId="2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164" fontId="3" fillId="0" borderId="10" xfId="1" applyNumberFormat="1" applyFont="1" applyFill="1" applyBorder="1"/>
    <xf numFmtId="43" fontId="2" fillId="0" borderId="1" xfId="1" applyFont="1" applyBorder="1"/>
    <xf numFmtId="0" fontId="3" fillId="0" borderId="0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3" fontId="6" fillId="0" borderId="1" xfId="1" applyFont="1" applyFill="1" applyBorder="1" applyAlignment="1">
      <alignment horizontal="center" wrapText="1"/>
    </xf>
    <xf numFmtId="43" fontId="4" fillId="9" borderId="12" xfId="1" applyFont="1" applyFill="1" applyBorder="1"/>
    <xf numFmtId="164" fontId="11" fillId="3" borderId="0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164" fontId="11" fillId="4" borderId="0" xfId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2" fillId="0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43" fontId="4" fillId="0" borderId="1" xfId="1" applyFont="1" applyBorder="1"/>
    <xf numFmtId="43" fontId="7" fillId="0" borderId="1" xfId="1" applyFont="1" applyBorder="1"/>
    <xf numFmtId="0" fontId="13" fillId="0" borderId="17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43" fontId="3" fillId="0" borderId="27" xfId="1" applyFont="1" applyBorder="1"/>
    <xf numFmtId="43" fontId="3" fillId="0" borderId="29" xfId="1" applyFont="1" applyBorder="1"/>
    <xf numFmtId="0" fontId="3" fillId="0" borderId="6" xfId="0" applyFont="1" applyBorder="1" applyAlignment="1">
      <alignment horizontal="left" wrapText="1"/>
    </xf>
    <xf numFmtId="43" fontId="3" fillId="0" borderId="23" xfId="1" applyFont="1" applyBorder="1"/>
    <xf numFmtId="0" fontId="3" fillId="0" borderId="19" xfId="0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43" fontId="0" fillId="0" borderId="0" xfId="1" applyFont="1"/>
    <xf numFmtId="0" fontId="0" fillId="0" borderId="0" xfId="0" applyAlignment="1">
      <alignment horizontal="right"/>
    </xf>
    <xf numFmtId="0" fontId="13" fillId="0" borderId="6" xfId="0" applyFont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wrapText="1"/>
    </xf>
    <xf numFmtId="164" fontId="18" fillId="0" borderId="11" xfId="1" applyNumberFormat="1" applyFont="1" applyFill="1" applyBorder="1" applyAlignment="1">
      <alignment horizontal="center" vertical="center"/>
    </xf>
    <xf numFmtId="14" fontId="18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wrapText="1"/>
    </xf>
    <xf numFmtId="43" fontId="18" fillId="0" borderId="11" xfId="1" applyFont="1" applyFill="1" applyBorder="1" applyAlignment="1">
      <alignment horizontal="right" vertical="center"/>
    </xf>
    <xf numFmtId="43" fontId="19" fillId="0" borderId="11" xfId="1" applyFont="1" applyFill="1" applyBorder="1" applyAlignment="1">
      <alignment horizontal="center"/>
    </xf>
    <xf numFmtId="43" fontId="19" fillId="0" borderId="11" xfId="1" applyFont="1" applyFill="1" applyBorder="1"/>
    <xf numFmtId="43" fontId="19" fillId="9" borderId="11" xfId="1" applyFont="1" applyFill="1" applyBorder="1" applyAlignment="1">
      <alignment horizontal="center"/>
    </xf>
    <xf numFmtId="43" fontId="19" fillId="4" borderId="11" xfId="1" applyFont="1" applyFill="1" applyBorder="1" applyAlignment="1">
      <alignment horizontal="center"/>
    </xf>
    <xf numFmtId="43" fontId="19" fillId="9" borderId="11" xfId="1" applyFont="1" applyFill="1" applyBorder="1"/>
    <xf numFmtId="164" fontId="18" fillId="0" borderId="1" xfId="1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wrapText="1"/>
    </xf>
    <xf numFmtId="43" fontId="19" fillId="0" borderId="1" xfId="1" applyFont="1" applyFill="1" applyBorder="1"/>
    <xf numFmtId="164" fontId="18" fillId="0" borderId="6" xfId="1" applyNumberFormat="1" applyFont="1" applyFill="1" applyBorder="1" applyAlignment="1">
      <alignment horizontal="center" vertical="center"/>
    </xf>
    <xf numFmtId="14" fontId="18" fillId="0" borderId="6" xfId="0" applyNumberFormat="1" applyFont="1" applyFill="1" applyBorder="1" applyAlignment="1">
      <alignment horizontal="center" vertical="center"/>
    </xf>
    <xf numFmtId="43" fontId="19" fillId="4" borderId="12" xfId="1" applyFont="1" applyFill="1" applyBorder="1" applyAlignment="1">
      <alignment horizontal="center"/>
    </xf>
    <xf numFmtId="164" fontId="0" fillId="0" borderId="0" xfId="1" applyNumberFormat="1" applyFont="1"/>
    <xf numFmtId="164" fontId="26" fillId="0" borderId="0" xfId="1" applyNumberFormat="1" applyFont="1"/>
    <xf numFmtId="164" fontId="19" fillId="9" borderId="11" xfId="1" applyNumberFormat="1" applyFont="1" applyFill="1" applyBorder="1"/>
    <xf numFmtId="164" fontId="19" fillId="0" borderId="27" xfId="1" applyNumberFormat="1" applyFont="1" applyFill="1" applyBorder="1"/>
    <xf numFmtId="164" fontId="19" fillId="9" borderId="1" xfId="1" applyNumberFormat="1" applyFont="1" applyFill="1" applyBorder="1"/>
    <xf numFmtId="164" fontId="19" fillId="0" borderId="29" xfId="1" applyNumberFormat="1" applyFont="1" applyFill="1" applyBorder="1"/>
    <xf numFmtId="164" fontId="19" fillId="0" borderId="6" xfId="1" applyNumberFormat="1" applyFont="1" applyFill="1" applyBorder="1"/>
    <xf numFmtId="164" fontId="19" fillId="0" borderId="23" xfId="1" applyNumberFormat="1" applyFont="1" applyFill="1" applyBorder="1"/>
    <xf numFmtId="164" fontId="22" fillId="3" borderId="1" xfId="1" applyNumberFormat="1" applyFont="1" applyFill="1" applyBorder="1"/>
    <xf numFmtId="164" fontId="19" fillId="9" borderId="1" xfId="1" applyNumberFormat="1" applyFont="1" applyFill="1" applyBorder="1" applyAlignment="1"/>
    <xf numFmtId="164" fontId="19" fillId="4" borderId="1" xfId="1" applyNumberFormat="1" applyFont="1" applyFill="1" applyBorder="1" applyAlignment="1"/>
    <xf numFmtId="164" fontId="19" fillId="0" borderId="6" xfId="1" applyNumberFormat="1" applyFont="1" applyFill="1" applyBorder="1" applyAlignment="1"/>
    <xf numFmtId="164" fontId="19" fillId="0" borderId="0" xfId="1" applyNumberFormat="1" applyFont="1" applyFill="1" applyBorder="1" applyAlignment="1"/>
    <xf numFmtId="164" fontId="19" fillId="0" borderId="20" xfId="1" applyNumberFormat="1" applyFont="1" applyFill="1" applyBorder="1" applyAlignment="1"/>
    <xf numFmtId="164" fontId="19" fillId="9" borderId="2" xfId="1" applyNumberFormat="1" applyFont="1" applyFill="1" applyBorder="1" applyAlignment="1"/>
    <xf numFmtId="164" fontId="19" fillId="9" borderId="14" xfId="1" applyNumberFormat="1" applyFont="1" applyFill="1" applyBorder="1" applyAlignment="1"/>
    <xf numFmtId="164" fontId="19" fillId="0" borderId="2" xfId="1" applyNumberFormat="1" applyFont="1" applyFill="1" applyBorder="1" applyAlignment="1"/>
    <xf numFmtId="164" fontId="19" fillId="0" borderId="1" xfId="1" applyNumberFormat="1" applyFont="1" applyFill="1" applyBorder="1" applyAlignment="1"/>
    <xf numFmtId="164" fontId="19" fillId="0" borderId="23" xfId="1" applyNumberFormat="1" applyFont="1" applyFill="1" applyBorder="1" applyAlignment="1"/>
    <xf numFmtId="164" fontId="3" fillId="0" borderId="11" xfId="1" applyNumberFormat="1" applyFont="1" applyFill="1" applyBorder="1" applyAlignment="1"/>
    <xf numFmtId="164" fontId="3" fillId="0" borderId="11" xfId="1" applyNumberFormat="1" applyFont="1" applyBorder="1" applyAlignment="1"/>
    <xf numFmtId="164" fontId="3" fillId="9" borderId="6" xfId="1" applyNumberFormat="1" applyFont="1" applyFill="1" applyBorder="1" applyAlignment="1"/>
    <xf numFmtId="164" fontId="3" fillId="0" borderId="11" xfId="1" applyNumberFormat="1" applyFont="1" applyBorder="1"/>
    <xf numFmtId="164" fontId="3" fillId="0" borderId="1" xfId="1" applyNumberFormat="1" applyFont="1" applyBorder="1"/>
    <xf numFmtId="164" fontId="3" fillId="0" borderId="6" xfId="1" applyNumberFormat="1" applyFont="1" applyBorder="1"/>
    <xf numFmtId="164" fontId="3" fillId="0" borderId="0" xfId="0" applyNumberFormat="1" applyFont="1"/>
    <xf numFmtId="164" fontId="2" fillId="0" borderId="1" xfId="1" applyNumberFormat="1" applyFont="1" applyBorder="1"/>
    <xf numFmtId="164" fontId="4" fillId="3" borderId="1" xfId="1" applyNumberFormat="1" applyFont="1" applyFill="1" applyBorder="1"/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3" fontId="3" fillId="0" borderId="24" xfId="1" applyFont="1" applyBorder="1"/>
    <xf numFmtId="43" fontId="3" fillId="0" borderId="8" xfId="1" applyFont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164" fontId="5" fillId="0" borderId="10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4" fontId="6" fillId="0" borderId="10" xfId="1" applyNumberFormat="1" applyFont="1" applyFill="1" applyBorder="1" applyAlignment="1">
      <alignment horizontal="center" vertical="center"/>
    </xf>
    <xf numFmtId="14" fontId="6" fillId="0" borderId="4" xfId="1" applyNumberFormat="1" applyFont="1" applyFill="1" applyBorder="1" applyAlignment="1">
      <alignment horizontal="center" vertical="center"/>
    </xf>
    <xf numFmtId="14" fontId="6" fillId="0" borderId="12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164" fontId="12" fillId="3" borderId="0" xfId="1" applyNumberFormat="1" applyFont="1" applyFill="1" applyBorder="1" applyAlignment="1">
      <alignment horizontal="left" vertical="center" wrapText="1"/>
    </xf>
    <xf numFmtId="43" fontId="4" fillId="9" borderId="10" xfId="1" applyFont="1" applyFill="1" applyBorder="1" applyAlignment="1">
      <alignment horizontal="center" textRotation="67"/>
    </xf>
    <xf numFmtId="43" fontId="4" fillId="9" borderId="4" xfId="1" applyFont="1" applyFill="1" applyBorder="1" applyAlignment="1">
      <alignment horizontal="center" textRotation="67"/>
    </xf>
    <xf numFmtId="43" fontId="4" fillId="9" borderId="12" xfId="1" applyFont="1" applyFill="1" applyBorder="1" applyAlignment="1">
      <alignment horizontal="center" textRotation="67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4" fontId="6" fillId="0" borderId="10" xfId="1" applyNumberFormat="1" applyFont="1" applyFill="1" applyBorder="1" applyAlignment="1">
      <alignment horizontal="center" vertical="center" textRotation="75"/>
    </xf>
    <xf numFmtId="14" fontId="6" fillId="0" borderId="4" xfId="1" applyNumberFormat="1" applyFont="1" applyFill="1" applyBorder="1" applyAlignment="1">
      <alignment horizontal="center" vertical="center" textRotation="75"/>
    </xf>
    <xf numFmtId="14" fontId="6" fillId="0" borderId="12" xfId="1" applyNumberFormat="1" applyFont="1" applyFill="1" applyBorder="1" applyAlignment="1">
      <alignment horizontal="center" vertical="center" textRotation="75"/>
    </xf>
    <xf numFmtId="164" fontId="11" fillId="4" borderId="0" xfId="1" applyNumberFormat="1" applyFont="1" applyFill="1" applyBorder="1" applyAlignment="1">
      <alignment horizontal="left" vertical="center" wrapText="1"/>
    </xf>
    <xf numFmtId="43" fontId="3" fillId="0" borderId="21" xfId="1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3" fontId="3" fillId="0" borderId="2" xfId="1" applyFont="1" applyBorder="1" applyAlignment="1">
      <alignment horizontal="center"/>
    </xf>
    <xf numFmtId="0" fontId="0" fillId="4" borderId="0" xfId="0" applyFill="1" applyAlignment="1">
      <alignment horizontal="left" wrapText="1"/>
    </xf>
    <xf numFmtId="43" fontId="0" fillId="0" borderId="0" xfId="1" applyFont="1" applyAlignment="1">
      <alignment horizontal="left"/>
    </xf>
    <xf numFmtId="43" fontId="1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11" fillId="3" borderId="0" xfId="1" applyNumberFormat="1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164" fontId="2" fillId="7" borderId="1" xfId="1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5" fillId="0" borderId="9" xfId="1" applyNumberFormat="1" applyFont="1" applyFill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textRotation="60"/>
    </xf>
    <xf numFmtId="14" fontId="3" fillId="0" borderId="4" xfId="0" applyNumberFormat="1" applyFont="1" applyBorder="1" applyAlignment="1">
      <alignment horizontal="center" textRotation="60"/>
    </xf>
    <xf numFmtId="14" fontId="3" fillId="0" borderId="12" xfId="0" applyNumberFormat="1" applyFont="1" applyBorder="1" applyAlignment="1">
      <alignment horizontal="center" textRotation="60"/>
    </xf>
    <xf numFmtId="43" fontId="4" fillId="9" borderId="10" xfId="1" applyFont="1" applyFill="1" applyBorder="1" applyAlignment="1">
      <alignment horizontal="center" textRotation="60"/>
    </xf>
    <xf numFmtId="43" fontId="4" fillId="9" borderId="4" xfId="1" applyFont="1" applyFill="1" applyBorder="1" applyAlignment="1">
      <alignment horizontal="center" textRotation="60"/>
    </xf>
    <xf numFmtId="43" fontId="4" fillId="9" borderId="12" xfId="1" applyFont="1" applyFill="1" applyBorder="1" applyAlignment="1">
      <alignment horizontal="center" textRotation="60"/>
    </xf>
    <xf numFmtId="43" fontId="4" fillId="9" borderId="10" xfId="1" applyFont="1" applyFill="1" applyBorder="1" applyAlignment="1">
      <alignment horizontal="center" textRotation="63"/>
    </xf>
    <xf numFmtId="43" fontId="4" fillId="9" borderId="4" xfId="1" applyFont="1" applyFill="1" applyBorder="1" applyAlignment="1">
      <alignment horizontal="center" textRotation="63"/>
    </xf>
    <xf numFmtId="43" fontId="4" fillId="9" borderId="12" xfId="1" applyFont="1" applyFill="1" applyBorder="1" applyAlignment="1">
      <alignment horizontal="center" textRotation="63"/>
    </xf>
    <xf numFmtId="43" fontId="6" fillId="0" borderId="21" xfId="1" applyFont="1" applyFill="1" applyBorder="1" applyAlignment="1">
      <alignment horizontal="left" textRotation="8"/>
    </xf>
    <xf numFmtId="43" fontId="6" fillId="0" borderId="12" xfId="1" applyFont="1" applyFill="1" applyBorder="1" applyAlignment="1">
      <alignment horizontal="left" textRotation="8"/>
    </xf>
    <xf numFmtId="0" fontId="3" fillId="0" borderId="21" xfId="0" applyFont="1" applyFill="1" applyBorder="1" applyAlignment="1">
      <alignment horizontal="center" textRotation="8" wrapText="1"/>
    </xf>
    <xf numFmtId="0" fontId="3" fillId="0" borderId="12" xfId="0" applyFont="1" applyFill="1" applyBorder="1" applyAlignment="1">
      <alignment horizontal="center" textRotation="8" wrapText="1"/>
    </xf>
    <xf numFmtId="0" fontId="25" fillId="4" borderId="0" xfId="0" applyFont="1" applyFill="1" applyAlignment="1">
      <alignment horizontal="center" wrapText="1"/>
    </xf>
    <xf numFmtId="0" fontId="24" fillId="0" borderId="0" xfId="0" applyFont="1" applyAlignment="1">
      <alignment horizontal="center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23" fillId="0" borderId="0" xfId="0" applyFont="1" applyAlignment="1">
      <alignment horizontal="center"/>
    </xf>
    <xf numFmtId="0" fontId="3" fillId="0" borderId="4" xfId="0" applyFont="1" applyFill="1" applyBorder="1" applyAlignment="1">
      <alignment horizontal="left" textRotation="16" wrapText="1"/>
    </xf>
    <xf numFmtId="0" fontId="3" fillId="0" borderId="12" xfId="0" applyFont="1" applyFill="1" applyBorder="1" applyAlignment="1">
      <alignment horizontal="left" textRotation="16" wrapText="1"/>
    </xf>
    <xf numFmtId="0" fontId="3" fillId="0" borderId="4" xfId="0" applyFont="1" applyFill="1" applyBorder="1" applyAlignment="1">
      <alignment horizontal="center" textRotation="12" wrapText="1"/>
    </xf>
    <xf numFmtId="0" fontId="3" fillId="0" borderId="12" xfId="0" applyFont="1" applyFill="1" applyBorder="1" applyAlignment="1">
      <alignment horizontal="center" textRotation="12" wrapText="1"/>
    </xf>
    <xf numFmtId="164" fontId="14" fillId="0" borderId="24" xfId="1" applyNumberFormat="1" applyFont="1" applyFill="1" applyBorder="1" applyAlignment="1">
      <alignment horizontal="right"/>
    </xf>
    <xf numFmtId="164" fontId="14" fillId="0" borderId="25" xfId="1" applyNumberFormat="1" applyFont="1" applyFill="1" applyBorder="1" applyAlignment="1">
      <alignment horizontal="right"/>
    </xf>
    <xf numFmtId="164" fontId="14" fillId="0" borderId="5" xfId="1" applyNumberFormat="1" applyFont="1" applyFill="1" applyBorder="1" applyAlignment="1">
      <alignment horizontal="right"/>
    </xf>
    <xf numFmtId="0" fontId="13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164" fontId="18" fillId="8" borderId="9" xfId="1" applyNumberFormat="1" applyFont="1" applyFill="1" applyBorder="1" applyAlignment="1">
      <alignment horizontal="center" vertical="center"/>
    </xf>
    <xf numFmtId="164" fontId="18" fillId="8" borderId="3" xfId="1" applyNumberFormat="1" applyFont="1" applyFill="1" applyBorder="1" applyAlignment="1">
      <alignment horizontal="center" vertical="center"/>
    </xf>
    <xf numFmtId="164" fontId="18" fillId="8" borderId="13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19" fillId="8" borderId="10" xfId="0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19" fillId="8" borderId="12" xfId="0" applyFont="1" applyFill="1" applyBorder="1" applyAlignment="1">
      <alignment horizontal="center" wrapText="1"/>
    </xf>
    <xf numFmtId="43" fontId="20" fillId="9" borderId="10" xfId="1" applyFont="1" applyFill="1" applyBorder="1" applyAlignment="1">
      <alignment horizontal="center"/>
    </xf>
    <xf numFmtId="43" fontId="20" fillId="9" borderId="4" xfId="1" applyFont="1" applyFill="1" applyBorder="1" applyAlignment="1">
      <alignment horizontal="center"/>
    </xf>
    <xf numFmtId="43" fontId="20" fillId="9" borderId="12" xfId="1" applyFont="1" applyFill="1" applyBorder="1" applyAlignment="1">
      <alignment horizontal="center"/>
    </xf>
    <xf numFmtId="164" fontId="20" fillId="3" borderId="31" xfId="1" applyNumberFormat="1" applyFont="1" applyFill="1" applyBorder="1" applyAlignment="1">
      <alignment horizontal="right" textRotation="8"/>
    </xf>
    <xf numFmtId="164" fontId="20" fillId="3" borderId="32" xfId="1" applyNumberFormat="1" applyFont="1" applyFill="1" applyBorder="1" applyAlignment="1">
      <alignment horizontal="right" textRotation="8"/>
    </xf>
    <xf numFmtId="164" fontId="20" fillId="3" borderId="33" xfId="1" applyNumberFormat="1" applyFont="1" applyFill="1" applyBorder="1" applyAlignment="1">
      <alignment horizontal="right" textRotation="8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6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1.25"/>
  <cols>
    <col min="1" max="1" width="6.33203125" style="4" bestFit="1" customWidth="1"/>
    <col min="2" max="2" width="6.33203125" style="6" bestFit="1" customWidth="1"/>
    <col min="3" max="3" width="40.109375" style="7" bestFit="1" customWidth="1"/>
    <col min="4" max="4" width="65.88671875" style="1" customWidth="1"/>
    <col min="5" max="5" width="9.6640625" style="4" customWidth="1"/>
    <col min="6" max="6" width="11.44140625" style="4" customWidth="1"/>
    <col min="7" max="7" width="9.6640625" style="4" customWidth="1"/>
    <col min="8" max="8" width="7.33203125" style="4" customWidth="1"/>
    <col min="9" max="10" width="8" style="4" customWidth="1"/>
    <col min="11" max="11" width="9.5546875" style="4" customWidth="1"/>
    <col min="12" max="12" width="8" style="4" customWidth="1"/>
    <col min="13" max="13" width="9.5546875" style="4" customWidth="1"/>
    <col min="14" max="15" width="8" style="4" customWidth="1"/>
    <col min="16" max="16" width="7.21875" style="4" customWidth="1"/>
    <col min="17" max="17" width="7.33203125" style="4" customWidth="1"/>
    <col min="18" max="19" width="8" style="4" customWidth="1"/>
    <col min="20" max="21" width="8" style="4" bestFit="1" customWidth="1"/>
    <col min="22" max="22" width="28.5546875" style="62" bestFit="1" customWidth="1"/>
    <col min="23" max="23" width="54.5546875" style="4" bestFit="1" customWidth="1"/>
    <col min="24" max="24" width="63.33203125" style="4" bestFit="1" customWidth="1"/>
    <col min="25" max="16384" width="8.88671875" style="4"/>
  </cols>
  <sheetData>
    <row r="1" spans="1:22" ht="24" thickBot="1">
      <c r="A1" s="189" t="s">
        <v>8</v>
      </c>
      <c r="B1" s="190" t="s">
        <v>7</v>
      </c>
      <c r="C1" s="190" t="s">
        <v>76</v>
      </c>
      <c r="D1" s="190" t="s">
        <v>77</v>
      </c>
      <c r="E1" s="191" t="s">
        <v>68</v>
      </c>
      <c r="F1" s="191" t="s">
        <v>78</v>
      </c>
      <c r="G1" s="192" t="s">
        <v>1</v>
      </c>
      <c r="H1" s="193" t="s">
        <v>2</v>
      </c>
      <c r="I1" s="194" t="s">
        <v>14</v>
      </c>
      <c r="J1" s="195" t="s">
        <v>3</v>
      </c>
      <c r="K1" s="194" t="s">
        <v>79</v>
      </c>
      <c r="L1" s="194" t="s">
        <v>81</v>
      </c>
      <c r="M1" s="194" t="s">
        <v>80</v>
      </c>
      <c r="N1" s="194" t="s">
        <v>82</v>
      </c>
      <c r="O1" s="195" t="s">
        <v>3</v>
      </c>
      <c r="P1" s="194" t="s">
        <v>10</v>
      </c>
      <c r="Q1" s="195" t="s">
        <v>3</v>
      </c>
      <c r="R1" s="190" t="s">
        <v>4</v>
      </c>
      <c r="S1" s="194" t="s">
        <v>6</v>
      </c>
      <c r="T1" s="195" t="s">
        <v>3</v>
      </c>
      <c r="U1" s="196" t="s">
        <v>5</v>
      </c>
      <c r="V1" s="213" t="s">
        <v>9</v>
      </c>
    </row>
    <row r="4" spans="1:22" ht="12" thickBot="1">
      <c r="A4" s="163"/>
      <c r="B4" s="164"/>
      <c r="C4" s="165"/>
      <c r="D4" s="166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2">
      <c r="A5" s="282" t="s">
        <v>85</v>
      </c>
      <c r="B5" s="285" t="s">
        <v>149</v>
      </c>
      <c r="C5" s="288" t="s">
        <v>75</v>
      </c>
      <c r="D5" s="173" t="s">
        <v>69</v>
      </c>
      <c r="E5" s="19">
        <v>0</v>
      </c>
      <c r="F5" s="19">
        <v>0</v>
      </c>
      <c r="G5" s="20">
        <v>266.60000000000002</v>
      </c>
      <c r="H5" s="21">
        <v>147.56</v>
      </c>
      <c r="I5" s="21">
        <v>119.04</v>
      </c>
      <c r="J5" s="21">
        <v>277</v>
      </c>
      <c r="K5" s="68"/>
      <c r="L5" s="68"/>
      <c r="M5" s="68"/>
      <c r="N5" s="68"/>
      <c r="O5" s="68"/>
      <c r="P5" s="21">
        <v>51.6</v>
      </c>
      <c r="Q5" s="21">
        <v>120.07</v>
      </c>
      <c r="R5" s="22"/>
      <c r="S5" s="21">
        <v>67.44</v>
      </c>
      <c r="T5" s="21">
        <v>156.93</v>
      </c>
      <c r="U5" s="23">
        <f>J5+Q5+T5</f>
        <v>554</v>
      </c>
    </row>
    <row r="6" spans="1:22">
      <c r="A6" s="283"/>
      <c r="B6" s="286"/>
      <c r="C6" s="289"/>
      <c r="D6" s="168" t="s">
        <v>89</v>
      </c>
      <c r="E6" s="10">
        <v>0</v>
      </c>
      <c r="F6" s="10">
        <v>0</v>
      </c>
      <c r="G6" s="155" t="s">
        <v>70</v>
      </c>
      <c r="H6" s="10">
        <v>0</v>
      </c>
      <c r="I6" s="162" t="s">
        <v>71</v>
      </c>
      <c r="J6" s="162" t="s">
        <v>71</v>
      </c>
      <c r="K6" s="179"/>
      <c r="L6" s="179"/>
      <c r="M6" s="179"/>
      <c r="N6" s="179"/>
      <c r="O6" s="179"/>
      <c r="P6" s="2">
        <v>8.4</v>
      </c>
      <c r="Q6" s="162" t="s">
        <v>71</v>
      </c>
      <c r="R6" s="12"/>
      <c r="S6" s="162" t="s">
        <v>71</v>
      </c>
      <c r="T6" s="162" t="s">
        <v>71</v>
      </c>
      <c r="U6" s="162" t="s">
        <v>71</v>
      </c>
    </row>
    <row r="7" spans="1:22">
      <c r="A7" s="283"/>
      <c r="B7" s="286"/>
      <c r="C7" s="289"/>
      <c r="D7" s="168" t="s">
        <v>90</v>
      </c>
      <c r="E7" s="10">
        <v>0</v>
      </c>
      <c r="F7" s="10">
        <v>0</v>
      </c>
      <c r="G7" s="155" t="s">
        <v>70</v>
      </c>
      <c r="H7" s="10">
        <v>0</v>
      </c>
      <c r="I7" s="162" t="s">
        <v>71</v>
      </c>
      <c r="J7" s="162" t="s">
        <v>71</v>
      </c>
      <c r="K7" s="179"/>
      <c r="L7" s="179"/>
      <c r="M7" s="179"/>
      <c r="N7" s="179"/>
      <c r="O7" s="179"/>
      <c r="P7" s="2">
        <v>8.4</v>
      </c>
      <c r="Q7" s="162" t="s">
        <v>71</v>
      </c>
      <c r="R7" s="12"/>
      <c r="S7" s="162" t="s">
        <v>71</v>
      </c>
      <c r="T7" s="162" t="s">
        <v>71</v>
      </c>
      <c r="U7" s="162" t="s">
        <v>71</v>
      </c>
    </row>
    <row r="8" spans="1:22" ht="12" thickBot="1">
      <c r="A8" s="284"/>
      <c r="B8" s="287"/>
      <c r="C8" s="290"/>
      <c r="D8" s="170" t="s">
        <v>91</v>
      </c>
      <c r="E8" s="24">
        <v>0</v>
      </c>
      <c r="F8" s="178" t="s">
        <v>72</v>
      </c>
      <c r="G8" s="178" t="s">
        <v>73</v>
      </c>
      <c r="H8" s="24">
        <v>0</v>
      </c>
      <c r="I8" s="167" t="s">
        <v>71</v>
      </c>
      <c r="J8" s="167" t="s">
        <v>71</v>
      </c>
      <c r="K8" s="180"/>
      <c r="L8" s="180"/>
      <c r="M8" s="180"/>
      <c r="N8" s="180"/>
      <c r="O8" s="180"/>
      <c r="P8" s="16">
        <v>13.28</v>
      </c>
      <c r="Q8" s="167" t="s">
        <v>71</v>
      </c>
      <c r="R8" s="17"/>
      <c r="S8" s="167" t="s">
        <v>71</v>
      </c>
      <c r="T8" s="167" t="s">
        <v>71</v>
      </c>
      <c r="U8" s="167" t="s">
        <v>71</v>
      </c>
    </row>
    <row r="9" spans="1:22">
      <c r="D9" s="62"/>
      <c r="V9" s="206" t="s">
        <v>84</v>
      </c>
    </row>
    <row r="10" spans="1:22">
      <c r="D10" s="62"/>
    </row>
    <row r="11" spans="1:22">
      <c r="D11" s="62"/>
    </row>
    <row r="12" spans="1:22" ht="12" thickBot="1">
      <c r="D12" s="62"/>
    </row>
    <row r="13" spans="1:22">
      <c r="A13" s="220" t="s">
        <v>85</v>
      </c>
      <c r="B13" s="320" t="s">
        <v>149</v>
      </c>
      <c r="C13" s="215" t="s">
        <v>86</v>
      </c>
      <c r="D13" s="215" t="s">
        <v>92</v>
      </c>
      <c r="E13" s="23">
        <v>10000</v>
      </c>
      <c r="F13" s="23">
        <v>10000</v>
      </c>
      <c r="G13" s="23">
        <v>342.24</v>
      </c>
      <c r="H13" s="23">
        <v>230.64</v>
      </c>
      <c r="I13" s="23">
        <v>111.6</v>
      </c>
      <c r="J13" s="23">
        <v>258.18</v>
      </c>
      <c r="K13" s="68"/>
      <c r="L13" s="68"/>
      <c r="M13" s="68"/>
      <c r="N13" s="68"/>
      <c r="O13" s="68"/>
      <c r="P13" s="23">
        <v>21.599999999999994</v>
      </c>
      <c r="Q13" s="23">
        <v>49.97</v>
      </c>
      <c r="R13" s="323" t="s">
        <v>14</v>
      </c>
      <c r="S13" s="23">
        <v>90.000000000000028</v>
      </c>
      <c r="T13" s="23">
        <v>208.21</v>
      </c>
      <c r="U13" s="216">
        <f>J13+Q13+T13</f>
        <v>516.36</v>
      </c>
    </row>
    <row r="14" spans="1:22">
      <c r="A14" s="304" t="s">
        <v>85</v>
      </c>
      <c r="B14" s="321"/>
      <c r="C14" s="306" t="s">
        <v>87</v>
      </c>
      <c r="D14" s="197" t="s">
        <v>93</v>
      </c>
      <c r="E14" s="302">
        <v>20000</v>
      </c>
      <c r="F14" s="10">
        <v>0</v>
      </c>
      <c r="G14" s="198">
        <v>177.32</v>
      </c>
      <c r="H14" s="302">
        <v>117.8</v>
      </c>
      <c r="I14" s="3">
        <v>59.52</v>
      </c>
      <c r="J14" s="3">
        <v>137.69</v>
      </c>
      <c r="K14" s="66"/>
      <c r="L14" s="66"/>
      <c r="M14" s="66"/>
      <c r="N14" s="66"/>
      <c r="O14" s="66"/>
      <c r="P14" s="3">
        <v>11.52</v>
      </c>
      <c r="Q14" s="3">
        <v>26.65</v>
      </c>
      <c r="R14" s="324"/>
      <c r="S14" s="3">
        <v>48</v>
      </c>
      <c r="T14" s="3">
        <v>111.04</v>
      </c>
      <c r="U14" s="217">
        <f t="shared" ref="U14:U17" si="0">J14+Q14+T14</f>
        <v>275.38</v>
      </c>
    </row>
    <row r="15" spans="1:22">
      <c r="A15" s="305" t="s">
        <v>85</v>
      </c>
      <c r="B15" s="321"/>
      <c r="C15" s="307"/>
      <c r="D15" s="197" t="s">
        <v>93</v>
      </c>
      <c r="E15" s="308"/>
      <c r="F15" s="10">
        <v>0</v>
      </c>
      <c r="G15" s="198">
        <v>117.8</v>
      </c>
      <c r="H15" s="308"/>
      <c r="I15" s="3">
        <v>117.8</v>
      </c>
      <c r="J15" s="3">
        <v>272.52</v>
      </c>
      <c r="K15" s="66"/>
      <c r="L15" s="66"/>
      <c r="M15" s="66"/>
      <c r="N15" s="66"/>
      <c r="O15" s="66"/>
      <c r="P15" s="3">
        <v>22.8</v>
      </c>
      <c r="Q15" s="3">
        <v>52.75</v>
      </c>
      <c r="R15" s="324"/>
      <c r="S15" s="3">
        <v>95</v>
      </c>
      <c r="T15" s="3">
        <v>219.77</v>
      </c>
      <c r="U15" s="217">
        <f t="shared" si="0"/>
        <v>545.04</v>
      </c>
    </row>
    <row r="16" spans="1:22">
      <c r="A16" s="304" t="s">
        <v>85</v>
      </c>
      <c r="B16" s="321"/>
      <c r="C16" s="306" t="s">
        <v>88</v>
      </c>
      <c r="D16" s="197" t="s">
        <v>93</v>
      </c>
      <c r="E16" s="302">
        <v>20000</v>
      </c>
      <c r="F16" s="10">
        <v>0</v>
      </c>
      <c r="G16" s="3">
        <v>177.32</v>
      </c>
      <c r="H16" s="302">
        <v>117.8</v>
      </c>
      <c r="I16" s="3">
        <v>59.52</v>
      </c>
      <c r="J16" s="3">
        <v>137.69</v>
      </c>
      <c r="K16" s="66"/>
      <c r="L16" s="66"/>
      <c r="M16" s="66"/>
      <c r="N16" s="66"/>
      <c r="O16" s="66"/>
      <c r="P16" s="3">
        <v>11.52</v>
      </c>
      <c r="Q16" s="3">
        <v>26.65</v>
      </c>
      <c r="R16" s="324"/>
      <c r="S16" s="3">
        <v>48</v>
      </c>
      <c r="T16" s="3">
        <v>111.04</v>
      </c>
      <c r="U16" s="217">
        <f t="shared" si="0"/>
        <v>275.38</v>
      </c>
    </row>
    <row r="17" spans="1:24" ht="12" thickBot="1">
      <c r="A17" s="317" t="s">
        <v>85</v>
      </c>
      <c r="B17" s="322"/>
      <c r="C17" s="318"/>
      <c r="D17" s="218" t="s">
        <v>94</v>
      </c>
      <c r="E17" s="303"/>
      <c r="F17" s="24">
        <v>0</v>
      </c>
      <c r="G17" s="18">
        <v>117.8</v>
      </c>
      <c r="H17" s="303"/>
      <c r="I17" s="18">
        <v>117.8</v>
      </c>
      <c r="J17" s="18">
        <v>272.52</v>
      </c>
      <c r="K17" s="60"/>
      <c r="L17" s="60"/>
      <c r="M17" s="60"/>
      <c r="N17" s="60"/>
      <c r="O17" s="60"/>
      <c r="P17" s="18">
        <v>22.8</v>
      </c>
      <c r="Q17" s="18">
        <v>52.75</v>
      </c>
      <c r="R17" s="325"/>
      <c r="S17" s="18">
        <v>95</v>
      </c>
      <c r="T17" s="18">
        <v>219.77</v>
      </c>
      <c r="U17" s="219">
        <f t="shared" si="0"/>
        <v>545.04</v>
      </c>
    </row>
    <row r="18" spans="1:24">
      <c r="D18" s="6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>
        <f>SUM(U13:U17)</f>
        <v>2157.1999999999998</v>
      </c>
      <c r="V18" s="206" t="s">
        <v>84</v>
      </c>
    </row>
    <row r="19" spans="1:24">
      <c r="D19" s="62"/>
    </row>
    <row r="20" spans="1:24">
      <c r="D20" s="62"/>
    </row>
    <row r="21" spans="1:24" ht="12" thickBot="1">
      <c r="D21" s="62"/>
      <c r="E21" s="163"/>
      <c r="F21" s="163"/>
      <c r="V21" s="187"/>
    </row>
    <row r="22" spans="1:24">
      <c r="A22" s="319" t="s">
        <v>85</v>
      </c>
      <c r="B22" s="298" t="s">
        <v>149</v>
      </c>
      <c r="C22" s="288" t="s">
        <v>26</v>
      </c>
      <c r="D22" s="173" t="s">
        <v>95</v>
      </c>
      <c r="E22" s="183">
        <v>0</v>
      </c>
      <c r="F22" s="183">
        <v>0</v>
      </c>
      <c r="G22" s="20">
        <v>201.2</v>
      </c>
      <c r="H22" s="21">
        <v>223.2</v>
      </c>
      <c r="I22" s="68"/>
      <c r="J22" s="68"/>
      <c r="K22" s="68"/>
      <c r="L22" s="68"/>
      <c r="M22" s="68"/>
      <c r="N22" s="68"/>
      <c r="O22" s="68"/>
      <c r="P22" s="68"/>
      <c r="Q22" s="68"/>
      <c r="R22" s="326" t="s">
        <v>14</v>
      </c>
      <c r="S22" s="68"/>
      <c r="T22" s="68"/>
      <c r="U22" s="68"/>
      <c r="V22" s="188"/>
    </row>
    <row r="23" spans="1:24" ht="15" customHeight="1">
      <c r="A23" s="296" t="s">
        <v>85</v>
      </c>
      <c r="B23" s="299"/>
      <c r="C23" s="289"/>
      <c r="D23" s="168" t="s">
        <v>96</v>
      </c>
      <c r="E23" s="10">
        <v>0</v>
      </c>
      <c r="F23" s="10">
        <v>0</v>
      </c>
      <c r="G23" s="9">
        <v>86.8</v>
      </c>
      <c r="H23" s="10">
        <v>0</v>
      </c>
      <c r="I23" s="2">
        <v>86.8</v>
      </c>
      <c r="J23" s="11">
        <v>185.74</v>
      </c>
      <c r="K23" s="181"/>
      <c r="L23" s="181"/>
      <c r="M23" s="181"/>
      <c r="N23" s="181"/>
      <c r="O23" s="181"/>
      <c r="P23" s="2">
        <v>16.8</v>
      </c>
      <c r="Q23" s="2">
        <v>36.03</v>
      </c>
      <c r="R23" s="327"/>
      <c r="S23" s="2">
        <v>70</v>
      </c>
      <c r="T23" s="2">
        <v>150.13</v>
      </c>
      <c r="U23" s="276">
        <f t="shared" ref="U23:U43" si="1">J23+Q23+T23</f>
        <v>371.9</v>
      </c>
      <c r="V23" s="274" t="s">
        <v>153</v>
      </c>
      <c r="W23" s="274" t="s">
        <v>154</v>
      </c>
    </row>
    <row r="24" spans="1:24" ht="15" customHeight="1">
      <c r="A24" s="296" t="s">
        <v>85</v>
      </c>
      <c r="B24" s="299"/>
      <c r="C24" s="289"/>
      <c r="D24" s="168" t="s">
        <v>97</v>
      </c>
      <c r="E24" s="10">
        <v>0</v>
      </c>
      <c r="F24" s="9">
        <v>250000</v>
      </c>
      <c r="G24" s="9">
        <v>2566.8000000000002</v>
      </c>
      <c r="H24" s="10">
        <v>0</v>
      </c>
      <c r="I24" s="2">
        <v>2566.8000000000002</v>
      </c>
      <c r="J24" s="11">
        <v>5505.15</v>
      </c>
      <c r="K24" s="181"/>
      <c r="L24" s="181"/>
      <c r="M24" s="181"/>
      <c r="N24" s="181"/>
      <c r="O24" s="181"/>
      <c r="P24" s="2">
        <v>496.79999999999995</v>
      </c>
      <c r="Q24" s="2">
        <v>1065.51</v>
      </c>
      <c r="R24" s="327"/>
      <c r="S24" s="2">
        <v>2038.8</v>
      </c>
      <c r="T24" s="2">
        <v>4372.72</v>
      </c>
      <c r="U24" s="276">
        <f t="shared" si="1"/>
        <v>10943.380000000001</v>
      </c>
      <c r="V24" s="274" t="s">
        <v>155</v>
      </c>
      <c r="W24" s="274"/>
    </row>
    <row r="25" spans="1:24" ht="15" customHeight="1">
      <c r="A25" s="296" t="s">
        <v>85</v>
      </c>
      <c r="B25" s="299"/>
      <c r="C25" s="289"/>
      <c r="D25" s="169" t="s">
        <v>98</v>
      </c>
      <c r="E25" s="10">
        <v>0</v>
      </c>
      <c r="F25" s="10">
        <v>0</v>
      </c>
      <c r="G25" s="9">
        <v>86.8</v>
      </c>
      <c r="H25" s="10">
        <v>0</v>
      </c>
      <c r="I25" s="2">
        <v>86.8</v>
      </c>
      <c r="J25" s="11">
        <v>186.16</v>
      </c>
      <c r="K25" s="181"/>
      <c r="L25" s="181"/>
      <c r="M25" s="181"/>
      <c r="N25" s="181"/>
      <c r="O25" s="181"/>
      <c r="P25" s="2">
        <v>16.8</v>
      </c>
      <c r="Q25" s="2">
        <v>36.03</v>
      </c>
      <c r="R25" s="327"/>
      <c r="S25" s="2">
        <v>70</v>
      </c>
      <c r="T25" s="2">
        <v>150.13</v>
      </c>
      <c r="U25" s="276">
        <f t="shared" si="1"/>
        <v>372.32</v>
      </c>
      <c r="V25" s="274" t="s">
        <v>156</v>
      </c>
      <c r="W25" s="274"/>
    </row>
    <row r="26" spans="1:24" ht="15" customHeight="1">
      <c r="A26" s="296" t="s">
        <v>85</v>
      </c>
      <c r="B26" s="299"/>
      <c r="C26" s="289"/>
      <c r="D26" s="168" t="s">
        <v>99</v>
      </c>
      <c r="E26" s="10">
        <v>0</v>
      </c>
      <c r="F26" s="9">
        <v>2540</v>
      </c>
      <c r="G26" s="9">
        <v>387.65000000000009</v>
      </c>
      <c r="H26" s="10">
        <v>0</v>
      </c>
      <c r="I26" s="2">
        <v>387.65000000000009</v>
      </c>
      <c r="J26" s="11">
        <v>831.41</v>
      </c>
      <c r="K26" s="181"/>
      <c r="L26" s="181"/>
      <c r="M26" s="181"/>
      <c r="N26" s="181"/>
      <c r="O26" s="181"/>
      <c r="P26" s="2">
        <v>81.067200000000014</v>
      </c>
      <c r="Q26" s="2">
        <v>173.87</v>
      </c>
      <c r="R26" s="327"/>
      <c r="S26" s="2">
        <v>306.58</v>
      </c>
      <c r="T26" s="2">
        <v>657.54</v>
      </c>
      <c r="U26" s="3">
        <f t="shared" si="1"/>
        <v>1662.82</v>
      </c>
      <c r="V26" s="188"/>
    </row>
    <row r="27" spans="1:24" ht="15" customHeight="1">
      <c r="A27" s="296" t="s">
        <v>85</v>
      </c>
      <c r="B27" s="299"/>
      <c r="C27" s="289"/>
      <c r="D27" s="168" t="s">
        <v>89</v>
      </c>
      <c r="E27" s="10">
        <v>0</v>
      </c>
      <c r="F27" s="10">
        <v>0</v>
      </c>
      <c r="G27" s="9">
        <v>86.8</v>
      </c>
      <c r="H27" s="10">
        <v>0</v>
      </c>
      <c r="I27" s="2">
        <v>86.8</v>
      </c>
      <c r="J27" s="11">
        <v>185.74</v>
      </c>
      <c r="K27" s="181"/>
      <c r="L27" s="181"/>
      <c r="M27" s="181"/>
      <c r="N27" s="181"/>
      <c r="O27" s="181"/>
      <c r="P27" s="2">
        <v>16.8</v>
      </c>
      <c r="Q27" s="2">
        <v>36.03</v>
      </c>
      <c r="R27" s="327"/>
      <c r="S27" s="2">
        <v>70</v>
      </c>
      <c r="T27" s="2">
        <v>150.13</v>
      </c>
      <c r="U27" s="3">
        <f t="shared" si="1"/>
        <v>371.9</v>
      </c>
      <c r="V27" s="188"/>
    </row>
    <row r="28" spans="1:24" ht="15.75" customHeight="1" thickBot="1">
      <c r="A28" s="296" t="s">
        <v>85</v>
      </c>
      <c r="B28" s="299"/>
      <c r="C28" s="290"/>
      <c r="D28" s="170" t="s">
        <v>100</v>
      </c>
      <c r="E28" s="24">
        <v>0</v>
      </c>
      <c r="F28" s="24">
        <v>0</v>
      </c>
      <c r="G28" s="15">
        <v>86.8</v>
      </c>
      <c r="H28" s="24">
        <v>0</v>
      </c>
      <c r="I28" s="16">
        <v>86.8</v>
      </c>
      <c r="J28" s="25">
        <v>185.74</v>
      </c>
      <c r="K28" s="67"/>
      <c r="L28" s="67"/>
      <c r="M28" s="67"/>
      <c r="N28" s="67"/>
      <c r="O28" s="67"/>
      <c r="P28" s="16">
        <v>16.8</v>
      </c>
      <c r="Q28" s="16">
        <v>36.03</v>
      </c>
      <c r="R28" s="328"/>
      <c r="S28" s="16">
        <v>70</v>
      </c>
      <c r="T28" s="16">
        <v>150.13</v>
      </c>
      <c r="U28" s="18">
        <f t="shared" si="1"/>
        <v>371.9</v>
      </c>
      <c r="V28" s="188"/>
    </row>
    <row r="29" spans="1:24" ht="15.75" customHeight="1" thickBot="1">
      <c r="A29" s="72" t="s">
        <v>85</v>
      </c>
      <c r="B29" s="299"/>
      <c r="C29" s="26" t="s">
        <v>27</v>
      </c>
      <c r="D29" s="171" t="s">
        <v>101</v>
      </c>
      <c r="E29" s="27">
        <v>250000</v>
      </c>
      <c r="F29" s="27">
        <v>250000</v>
      </c>
      <c r="G29" s="27">
        <v>2422.96</v>
      </c>
      <c r="H29" s="25">
        <v>2385.7600000000002</v>
      </c>
      <c r="I29" s="25">
        <v>37.199999999999818</v>
      </c>
      <c r="J29" s="25">
        <v>79.78</v>
      </c>
      <c r="K29" s="67"/>
      <c r="L29" s="67"/>
      <c r="M29" s="67"/>
      <c r="N29" s="67"/>
      <c r="O29" s="67"/>
      <c r="P29" s="25">
        <v>7.1999999999999886</v>
      </c>
      <c r="Q29" s="25">
        <v>15.44</v>
      </c>
      <c r="R29" s="199" t="s">
        <v>14</v>
      </c>
      <c r="S29" s="25">
        <v>30</v>
      </c>
      <c r="T29" s="25">
        <v>64.34</v>
      </c>
      <c r="U29" s="277">
        <f t="shared" si="1"/>
        <v>159.56</v>
      </c>
      <c r="V29" s="274" t="s">
        <v>157</v>
      </c>
      <c r="W29" s="274" t="s">
        <v>160</v>
      </c>
      <c r="X29" s="274" t="s">
        <v>161</v>
      </c>
    </row>
    <row r="30" spans="1:24" ht="15.75" customHeight="1" thickBot="1">
      <c r="A30" s="72" t="s">
        <v>85</v>
      </c>
      <c r="B30" s="299"/>
      <c r="C30" s="37" t="s">
        <v>28</v>
      </c>
      <c r="D30" s="172" t="s">
        <v>102</v>
      </c>
      <c r="E30" s="184">
        <v>0</v>
      </c>
      <c r="F30" s="184">
        <v>0</v>
      </c>
      <c r="G30" s="28">
        <v>118.24000000000001</v>
      </c>
      <c r="H30" s="29">
        <v>249.24</v>
      </c>
      <c r="I30" s="182"/>
      <c r="J30" s="182"/>
      <c r="K30" s="182"/>
      <c r="L30" s="182"/>
      <c r="M30" s="182"/>
      <c r="N30" s="182"/>
      <c r="O30" s="182"/>
      <c r="P30" s="182"/>
      <c r="Q30" s="182"/>
      <c r="R30" s="185">
        <v>3</v>
      </c>
      <c r="S30" s="182"/>
      <c r="T30" s="182"/>
      <c r="U30" s="182">
        <f t="shared" si="1"/>
        <v>0</v>
      </c>
      <c r="V30" s="274" t="s">
        <v>157</v>
      </c>
      <c r="W30" s="274" t="s">
        <v>158</v>
      </c>
      <c r="X30" s="274" t="s">
        <v>162</v>
      </c>
    </row>
    <row r="31" spans="1:24" ht="15.75" customHeight="1" thickBot="1">
      <c r="A31" s="72" t="s">
        <v>85</v>
      </c>
      <c r="B31" s="299"/>
      <c r="C31" s="37" t="s">
        <v>29</v>
      </c>
      <c r="D31" s="172" t="s">
        <v>103</v>
      </c>
      <c r="E31" s="184">
        <v>0</v>
      </c>
      <c r="F31" s="184">
        <v>0</v>
      </c>
      <c r="G31" s="28">
        <v>126.36</v>
      </c>
      <c r="H31" s="30">
        <v>265.36</v>
      </c>
      <c r="I31" s="182"/>
      <c r="J31" s="182"/>
      <c r="K31" s="182"/>
      <c r="L31" s="182"/>
      <c r="M31" s="182"/>
      <c r="N31" s="182"/>
      <c r="O31" s="182"/>
      <c r="P31" s="182"/>
      <c r="Q31" s="182"/>
      <c r="R31" s="185">
        <v>3</v>
      </c>
      <c r="S31" s="182"/>
      <c r="T31" s="182"/>
      <c r="U31" s="182">
        <f t="shared" si="1"/>
        <v>0</v>
      </c>
      <c r="V31" s="274" t="s">
        <v>157</v>
      </c>
      <c r="W31" s="274" t="s">
        <v>159</v>
      </c>
      <c r="X31" s="274" t="s">
        <v>157</v>
      </c>
    </row>
    <row r="32" spans="1:24" ht="15" customHeight="1">
      <c r="A32" s="295" t="s">
        <v>85</v>
      </c>
      <c r="B32" s="299"/>
      <c r="C32" s="289" t="s">
        <v>30</v>
      </c>
      <c r="D32" s="173" t="s">
        <v>104</v>
      </c>
      <c r="E32" s="183">
        <v>0</v>
      </c>
      <c r="F32" s="183">
        <v>0</v>
      </c>
      <c r="G32" s="20">
        <v>223.2</v>
      </c>
      <c r="H32" s="23">
        <v>223.2</v>
      </c>
      <c r="I32" s="23"/>
      <c r="J32" s="21"/>
      <c r="K32" s="68"/>
      <c r="L32" s="68"/>
      <c r="M32" s="68"/>
      <c r="N32" s="68"/>
      <c r="O32" s="68"/>
      <c r="P32" s="23"/>
      <c r="Q32" s="23"/>
      <c r="R32" s="323" t="s">
        <v>14</v>
      </c>
      <c r="S32" s="21"/>
      <c r="T32" s="268"/>
      <c r="U32" s="268">
        <f t="shared" si="1"/>
        <v>0</v>
      </c>
      <c r="V32" s="274" t="s">
        <v>153</v>
      </c>
      <c r="W32" s="274" t="s">
        <v>154</v>
      </c>
      <c r="X32" s="274" t="s">
        <v>156</v>
      </c>
    </row>
    <row r="33" spans="1:24" ht="15" customHeight="1">
      <c r="A33" s="295" t="s">
        <v>85</v>
      </c>
      <c r="B33" s="299"/>
      <c r="C33" s="289"/>
      <c r="D33" s="168" t="s">
        <v>97</v>
      </c>
      <c r="E33" s="10">
        <v>0</v>
      </c>
      <c r="F33" s="9">
        <v>250000</v>
      </c>
      <c r="G33" s="9">
        <v>2460.16</v>
      </c>
      <c r="H33" s="10">
        <v>0</v>
      </c>
      <c r="I33" s="3">
        <v>2460.16</v>
      </c>
      <c r="J33" s="11">
        <v>5276.43</v>
      </c>
      <c r="K33" s="181"/>
      <c r="L33" s="181"/>
      <c r="M33" s="181"/>
      <c r="N33" s="181"/>
      <c r="O33" s="181"/>
      <c r="P33" s="3">
        <v>507.36</v>
      </c>
      <c r="Q33" s="3">
        <v>1088.1600000000001</v>
      </c>
      <c r="R33" s="324"/>
      <c r="S33" s="2">
        <v>1952.8</v>
      </c>
      <c r="T33" s="269">
        <v>4188.2700000000004</v>
      </c>
      <c r="U33" s="269">
        <f t="shared" si="1"/>
        <v>10552.86</v>
      </c>
      <c r="V33" s="274" t="s">
        <v>155</v>
      </c>
      <c r="W33" s="274" t="s">
        <v>155</v>
      </c>
      <c r="X33" s="275"/>
    </row>
    <row r="34" spans="1:24" ht="15" customHeight="1">
      <c r="A34" s="295" t="s">
        <v>85</v>
      </c>
      <c r="B34" s="299"/>
      <c r="C34" s="289"/>
      <c r="D34" s="168" t="s">
        <v>99</v>
      </c>
      <c r="E34" s="10">
        <v>0</v>
      </c>
      <c r="F34" s="9">
        <v>2550</v>
      </c>
      <c r="G34" s="9">
        <v>166.66</v>
      </c>
      <c r="H34" s="10">
        <v>0</v>
      </c>
      <c r="I34" s="3">
        <v>166.66</v>
      </c>
      <c r="J34" s="11">
        <v>357.44</v>
      </c>
      <c r="K34" s="181"/>
      <c r="L34" s="181"/>
      <c r="M34" s="181"/>
      <c r="N34" s="181"/>
      <c r="O34" s="181"/>
      <c r="P34" s="3">
        <v>32.256</v>
      </c>
      <c r="Q34" s="3">
        <v>69.19</v>
      </c>
      <c r="R34" s="324"/>
      <c r="S34" s="2">
        <v>134.4</v>
      </c>
      <c r="T34" s="269">
        <v>288.25</v>
      </c>
      <c r="U34" s="269">
        <f t="shared" si="1"/>
        <v>714.88</v>
      </c>
      <c r="V34" s="188"/>
    </row>
    <row r="35" spans="1:24" ht="15" customHeight="1">
      <c r="A35" s="295" t="s">
        <v>85</v>
      </c>
      <c r="B35" s="299"/>
      <c r="C35" s="289"/>
      <c r="D35" s="168" t="s">
        <v>96</v>
      </c>
      <c r="E35" s="10">
        <v>0</v>
      </c>
      <c r="F35" s="10">
        <v>0</v>
      </c>
      <c r="G35" s="9">
        <v>86.8</v>
      </c>
      <c r="H35" s="10">
        <v>0</v>
      </c>
      <c r="I35" s="3">
        <v>86.6</v>
      </c>
      <c r="J35" s="11">
        <v>185.74</v>
      </c>
      <c r="K35" s="181"/>
      <c r="L35" s="181"/>
      <c r="M35" s="181"/>
      <c r="N35" s="181"/>
      <c r="O35" s="181"/>
      <c r="P35" s="3">
        <v>16.8</v>
      </c>
      <c r="Q35" s="3">
        <v>36.03</v>
      </c>
      <c r="R35" s="324"/>
      <c r="S35" s="2">
        <v>70</v>
      </c>
      <c r="T35" s="269">
        <v>150.13</v>
      </c>
      <c r="U35" s="269">
        <f t="shared" si="1"/>
        <v>371.9</v>
      </c>
      <c r="V35" s="188"/>
    </row>
    <row r="36" spans="1:24" ht="15.75" customHeight="1" thickBot="1">
      <c r="A36" s="295" t="s">
        <v>85</v>
      </c>
      <c r="B36" s="299"/>
      <c r="C36" s="290"/>
      <c r="D36" s="168" t="s">
        <v>89</v>
      </c>
      <c r="E36" s="24">
        <v>0</v>
      </c>
      <c r="F36" s="24">
        <v>0</v>
      </c>
      <c r="G36" s="15">
        <v>86.8</v>
      </c>
      <c r="H36" s="24">
        <v>0</v>
      </c>
      <c r="I36" s="18">
        <v>86.6</v>
      </c>
      <c r="J36" s="25">
        <v>185.74</v>
      </c>
      <c r="K36" s="67"/>
      <c r="L36" s="67"/>
      <c r="M36" s="67"/>
      <c r="N36" s="67"/>
      <c r="O36" s="67"/>
      <c r="P36" s="18">
        <v>16.8</v>
      </c>
      <c r="Q36" s="18">
        <v>36.03</v>
      </c>
      <c r="R36" s="325"/>
      <c r="S36" s="16">
        <v>70</v>
      </c>
      <c r="T36" s="270">
        <v>150.13</v>
      </c>
      <c r="U36" s="270">
        <f t="shared" si="1"/>
        <v>371.9</v>
      </c>
      <c r="V36" s="188"/>
    </row>
    <row r="37" spans="1:24" ht="15" customHeight="1">
      <c r="A37" s="296" t="s">
        <v>85</v>
      </c>
      <c r="B37" s="299"/>
      <c r="C37" s="288" t="s">
        <v>34</v>
      </c>
      <c r="D37" s="173" t="s">
        <v>105</v>
      </c>
      <c r="E37" s="183">
        <v>0</v>
      </c>
      <c r="F37" s="183">
        <v>0</v>
      </c>
      <c r="G37" s="20">
        <v>99.2</v>
      </c>
      <c r="H37" s="183">
        <v>0</v>
      </c>
      <c r="I37" s="23">
        <v>99.2</v>
      </c>
      <c r="J37" s="21">
        <v>212.76</v>
      </c>
      <c r="K37" s="68"/>
      <c r="L37" s="68"/>
      <c r="M37" s="68"/>
      <c r="N37" s="68"/>
      <c r="O37" s="68"/>
      <c r="P37" s="23">
        <v>19.2</v>
      </c>
      <c r="Q37" s="23">
        <v>41.18</v>
      </c>
      <c r="R37" s="292" t="s">
        <v>14</v>
      </c>
      <c r="S37" s="21">
        <v>80</v>
      </c>
      <c r="T37" s="268">
        <v>171.76</v>
      </c>
      <c r="U37" s="268">
        <f t="shared" si="1"/>
        <v>425.7</v>
      </c>
      <c r="V37" s="188"/>
    </row>
    <row r="38" spans="1:24" ht="15" customHeight="1">
      <c r="A38" s="296" t="s">
        <v>85</v>
      </c>
      <c r="B38" s="299"/>
      <c r="C38" s="289"/>
      <c r="D38" s="168" t="s">
        <v>97</v>
      </c>
      <c r="E38" s="10">
        <v>0</v>
      </c>
      <c r="F38" s="9">
        <v>1380000</v>
      </c>
      <c r="G38" s="9">
        <v>11953.6</v>
      </c>
      <c r="H38" s="3">
        <v>260.39999999999998</v>
      </c>
      <c r="I38" s="3">
        <v>11693.2</v>
      </c>
      <c r="J38" s="11">
        <v>25079</v>
      </c>
      <c r="K38" s="181"/>
      <c r="L38" s="181"/>
      <c r="M38" s="181"/>
      <c r="N38" s="181"/>
      <c r="O38" s="181"/>
      <c r="P38" s="3">
        <v>2263.1999999999998</v>
      </c>
      <c r="Q38" s="3">
        <v>4854</v>
      </c>
      <c r="R38" s="293"/>
      <c r="S38" s="2">
        <v>9430</v>
      </c>
      <c r="T38" s="269">
        <v>20225</v>
      </c>
      <c r="U38" s="269">
        <f t="shared" si="1"/>
        <v>50158</v>
      </c>
      <c r="V38" s="188"/>
    </row>
    <row r="39" spans="1:24" ht="15" customHeight="1">
      <c r="A39" s="296" t="s">
        <v>85</v>
      </c>
      <c r="B39" s="299"/>
      <c r="C39" s="289"/>
      <c r="D39" s="168" t="s">
        <v>106</v>
      </c>
      <c r="E39" s="10">
        <v>0</v>
      </c>
      <c r="F39" s="9">
        <v>20000</v>
      </c>
      <c r="G39" s="9">
        <v>515.84</v>
      </c>
      <c r="H39" s="10">
        <v>0</v>
      </c>
      <c r="I39" s="3">
        <v>515.84</v>
      </c>
      <c r="J39" s="11">
        <v>1106.3499999999999</v>
      </c>
      <c r="K39" s="181"/>
      <c r="L39" s="181"/>
      <c r="M39" s="181"/>
      <c r="N39" s="181"/>
      <c r="O39" s="181"/>
      <c r="P39" s="3">
        <v>99.84</v>
      </c>
      <c r="Q39" s="3">
        <v>214.13</v>
      </c>
      <c r="R39" s="293"/>
      <c r="S39" s="2">
        <v>416</v>
      </c>
      <c r="T39" s="269">
        <v>892.22</v>
      </c>
      <c r="U39" s="269">
        <f t="shared" si="1"/>
        <v>2212.6999999999998</v>
      </c>
      <c r="V39" s="188"/>
    </row>
    <row r="40" spans="1:24" ht="15" customHeight="1">
      <c r="A40" s="296" t="s">
        <v>85</v>
      </c>
      <c r="B40" s="299"/>
      <c r="C40" s="289"/>
      <c r="D40" s="169" t="s">
        <v>98</v>
      </c>
      <c r="E40" s="10">
        <v>0</v>
      </c>
      <c r="F40" s="10">
        <v>0</v>
      </c>
      <c r="G40" s="9">
        <v>99.2</v>
      </c>
      <c r="H40" s="10">
        <v>0</v>
      </c>
      <c r="I40" s="3">
        <v>99.2</v>
      </c>
      <c r="J40" s="11">
        <v>212.76</v>
      </c>
      <c r="K40" s="181"/>
      <c r="L40" s="181"/>
      <c r="M40" s="181"/>
      <c r="N40" s="181"/>
      <c r="O40" s="181"/>
      <c r="P40" s="3">
        <v>19.2</v>
      </c>
      <c r="Q40" s="3">
        <v>41.18</v>
      </c>
      <c r="R40" s="293"/>
      <c r="S40" s="2">
        <v>80</v>
      </c>
      <c r="T40" s="269">
        <v>171.76</v>
      </c>
      <c r="U40" s="269">
        <f t="shared" si="1"/>
        <v>425.7</v>
      </c>
      <c r="V40" s="188"/>
    </row>
    <row r="41" spans="1:24" ht="15" customHeight="1">
      <c r="A41" s="296" t="s">
        <v>85</v>
      </c>
      <c r="B41" s="299"/>
      <c r="C41" s="289"/>
      <c r="D41" s="169" t="s">
        <v>98</v>
      </c>
      <c r="E41" s="10">
        <v>0</v>
      </c>
      <c r="F41" s="10">
        <v>0</v>
      </c>
      <c r="G41" s="9">
        <v>99.2</v>
      </c>
      <c r="H41" s="10">
        <v>0</v>
      </c>
      <c r="I41" s="3">
        <v>99.2</v>
      </c>
      <c r="J41" s="11">
        <v>212.76</v>
      </c>
      <c r="K41" s="181"/>
      <c r="L41" s="181"/>
      <c r="M41" s="181"/>
      <c r="N41" s="181"/>
      <c r="O41" s="181"/>
      <c r="P41" s="3">
        <v>19.2</v>
      </c>
      <c r="Q41" s="3">
        <v>41.18</v>
      </c>
      <c r="R41" s="293"/>
      <c r="S41" s="2">
        <v>80</v>
      </c>
      <c r="T41" s="269">
        <v>171.76</v>
      </c>
      <c r="U41" s="269">
        <f t="shared" si="1"/>
        <v>425.7</v>
      </c>
      <c r="V41" s="188"/>
    </row>
    <row r="42" spans="1:24" ht="15" customHeight="1">
      <c r="A42" s="296" t="s">
        <v>85</v>
      </c>
      <c r="B42" s="299"/>
      <c r="C42" s="289"/>
      <c r="D42" s="168" t="s">
        <v>96</v>
      </c>
      <c r="E42" s="10">
        <v>0</v>
      </c>
      <c r="F42" s="10">
        <v>0</v>
      </c>
      <c r="G42" s="9">
        <v>99.2</v>
      </c>
      <c r="H42" s="10">
        <v>0</v>
      </c>
      <c r="I42" s="3">
        <v>99.2</v>
      </c>
      <c r="J42" s="11">
        <v>212.76</v>
      </c>
      <c r="K42" s="181"/>
      <c r="L42" s="181"/>
      <c r="M42" s="181"/>
      <c r="N42" s="181"/>
      <c r="O42" s="181"/>
      <c r="P42" s="3">
        <v>19.2</v>
      </c>
      <c r="Q42" s="3">
        <v>41.18</v>
      </c>
      <c r="R42" s="293"/>
      <c r="S42" s="2">
        <v>80</v>
      </c>
      <c r="T42" s="269">
        <v>171.76</v>
      </c>
      <c r="U42" s="269">
        <f t="shared" si="1"/>
        <v>425.7</v>
      </c>
      <c r="V42" s="188"/>
    </row>
    <row r="43" spans="1:24" ht="15.75" customHeight="1" thickBot="1">
      <c r="A43" s="297" t="s">
        <v>85</v>
      </c>
      <c r="B43" s="300"/>
      <c r="C43" s="290"/>
      <c r="D43" s="170" t="s">
        <v>89</v>
      </c>
      <c r="E43" s="24">
        <v>0</v>
      </c>
      <c r="F43" s="24">
        <v>0</v>
      </c>
      <c r="G43" s="15">
        <v>99.2</v>
      </c>
      <c r="H43" s="24">
        <v>0</v>
      </c>
      <c r="I43" s="18">
        <v>99.2</v>
      </c>
      <c r="J43" s="25">
        <v>212.76</v>
      </c>
      <c r="K43" s="67"/>
      <c r="L43" s="67"/>
      <c r="M43" s="67"/>
      <c r="N43" s="67"/>
      <c r="O43" s="67"/>
      <c r="P43" s="18">
        <v>19.2</v>
      </c>
      <c r="Q43" s="18">
        <v>41.18</v>
      </c>
      <c r="R43" s="294"/>
      <c r="S43" s="16">
        <v>80</v>
      </c>
      <c r="T43" s="270">
        <v>171.76</v>
      </c>
      <c r="U43" s="270">
        <f t="shared" si="1"/>
        <v>425.7</v>
      </c>
      <c r="V43" s="188"/>
    </row>
    <row r="44" spans="1:24">
      <c r="T44" s="271"/>
      <c r="U44" s="271"/>
      <c r="V44" s="206" t="s">
        <v>83</v>
      </c>
    </row>
    <row r="45" spans="1:24">
      <c r="T45" s="271"/>
      <c r="U45" s="271"/>
    </row>
    <row r="46" spans="1:24">
      <c r="A46" s="316" t="s">
        <v>23</v>
      </c>
      <c r="B46" s="316"/>
      <c r="C46" s="316"/>
      <c r="D46" s="316"/>
      <c r="E46" s="316"/>
      <c r="F46" s="316"/>
      <c r="G46" s="186">
        <f>SUM(G2:G45)</f>
        <v>23358.55</v>
      </c>
      <c r="H46" s="186">
        <f t="shared" ref="H46:U46" si="2">SUM(H2:H45)</f>
        <v>4220.96</v>
      </c>
      <c r="I46" s="186">
        <f t="shared" si="2"/>
        <v>19429.190000000006</v>
      </c>
      <c r="J46" s="186">
        <f t="shared" si="2"/>
        <v>41769.820000000007</v>
      </c>
      <c r="K46" s="186">
        <f t="shared" si="2"/>
        <v>0</v>
      </c>
      <c r="L46" s="186">
        <f t="shared" si="2"/>
        <v>0</v>
      </c>
      <c r="M46" s="186">
        <f t="shared" si="2"/>
        <v>0</v>
      </c>
      <c r="N46" s="186">
        <f t="shared" si="2"/>
        <v>0</v>
      </c>
      <c r="O46" s="186">
        <f t="shared" si="2"/>
        <v>0</v>
      </c>
      <c r="P46" s="186">
        <f t="shared" si="2"/>
        <v>3856.4431999999993</v>
      </c>
      <c r="Q46" s="186">
        <f t="shared" si="2"/>
        <v>8231.2200000000012</v>
      </c>
      <c r="R46" s="186">
        <f t="shared" si="2"/>
        <v>6</v>
      </c>
      <c r="S46" s="186">
        <f t="shared" si="2"/>
        <v>15572.02</v>
      </c>
      <c r="T46" s="272">
        <f t="shared" si="2"/>
        <v>33474.680000000008</v>
      </c>
      <c r="U46" s="273">
        <f t="shared" si="2"/>
        <v>85632.92</v>
      </c>
    </row>
    <row r="47" spans="1:24">
      <c r="V47" s="206"/>
    </row>
    <row r="49" spans="1:23" ht="15">
      <c r="A49" s="31"/>
      <c r="B49" s="32"/>
      <c r="C49" s="33"/>
      <c r="D49" s="34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59"/>
      <c r="W49" s="31"/>
    </row>
    <row r="50" spans="1:23" ht="15">
      <c r="C50" s="301" t="s">
        <v>107</v>
      </c>
      <c r="D50" s="301"/>
      <c r="E50" s="301"/>
      <c r="F50" s="301"/>
      <c r="G50" s="301"/>
      <c r="H50" s="301"/>
      <c r="I50" s="301"/>
      <c r="J50" s="30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59"/>
      <c r="W50" s="31"/>
    </row>
    <row r="51" spans="1:23" ht="15">
      <c r="C51" s="59"/>
      <c r="D51" s="174" t="s">
        <v>31</v>
      </c>
      <c r="E51" s="48"/>
      <c r="F51" s="48"/>
      <c r="G51" s="48"/>
      <c r="H51" s="45"/>
      <c r="I51" s="45"/>
      <c r="J51" s="45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59"/>
      <c r="W51" s="31"/>
    </row>
    <row r="52" spans="1:23" ht="15">
      <c r="C52" s="59"/>
      <c r="D52" s="174" t="s">
        <v>32</v>
      </c>
      <c r="E52" s="48"/>
      <c r="F52" s="48"/>
      <c r="G52" s="48"/>
      <c r="H52" s="45"/>
      <c r="I52" s="45"/>
      <c r="J52" s="45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59"/>
      <c r="W52" s="31"/>
    </row>
    <row r="53" spans="1:23" ht="15">
      <c r="C53" s="59"/>
      <c r="D53" s="301" t="s">
        <v>74</v>
      </c>
      <c r="E53" s="301"/>
      <c r="F53" s="301"/>
      <c r="G53" s="48"/>
      <c r="H53" s="45"/>
      <c r="I53" s="45"/>
      <c r="J53" s="45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59"/>
      <c r="W53" s="31"/>
    </row>
    <row r="54" spans="1:23" ht="15">
      <c r="A54" s="31"/>
      <c r="B54" s="32"/>
      <c r="C54" s="33"/>
      <c r="D54" s="205" t="s">
        <v>18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59"/>
      <c r="W54" s="31"/>
    </row>
    <row r="55" spans="1:23" ht="15">
      <c r="A55" s="31"/>
      <c r="B55" s="32"/>
      <c r="C55" s="33"/>
      <c r="D55" s="34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59"/>
      <c r="W55" s="31"/>
    </row>
    <row r="56" spans="1:23" ht="15">
      <c r="A56" s="35"/>
      <c r="B56" s="36"/>
      <c r="C56" s="291" t="s">
        <v>108</v>
      </c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31"/>
    </row>
    <row r="57" spans="1:23" ht="15" customHeight="1">
      <c r="A57" s="43"/>
      <c r="B57" s="44"/>
      <c r="C57" s="45"/>
      <c r="D57" s="200" t="s">
        <v>21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8"/>
      <c r="S57" s="48"/>
      <c r="T57" s="48"/>
      <c r="U57" s="48"/>
      <c r="V57" s="48"/>
      <c r="W57" s="38"/>
    </row>
    <row r="58" spans="1:23" ht="15" customHeight="1">
      <c r="A58" s="43"/>
      <c r="B58" s="44"/>
      <c r="C58" s="45"/>
      <c r="D58" s="200" t="s">
        <v>20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8"/>
      <c r="S58" s="48"/>
      <c r="T58" s="48"/>
      <c r="U58" s="48"/>
      <c r="V58" s="48"/>
      <c r="W58" s="38"/>
    </row>
    <row r="59" spans="1:23" ht="15" customHeight="1">
      <c r="A59" s="43"/>
      <c r="B59" s="44"/>
      <c r="C59" s="45"/>
      <c r="D59" s="313" t="s">
        <v>19</v>
      </c>
      <c r="E59" s="313"/>
      <c r="F59" s="313"/>
      <c r="G59" s="313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8"/>
      <c r="W59" s="38"/>
    </row>
    <row r="60" spans="1:23" ht="15" customHeight="1">
      <c r="A60" s="43"/>
      <c r="B60" s="44"/>
      <c r="C60" s="45"/>
      <c r="D60" s="200" t="s">
        <v>18</v>
      </c>
      <c r="E60" s="48"/>
      <c r="F60" s="45" t="s">
        <v>18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8"/>
      <c r="S60" s="48"/>
      <c r="T60" s="48"/>
      <c r="U60" s="48"/>
      <c r="V60" s="48"/>
      <c r="W60" s="38"/>
    </row>
    <row r="61" spans="1:23" ht="15" customHeight="1">
      <c r="A61" s="43"/>
      <c r="B61" s="44"/>
      <c r="C61" s="314" t="s">
        <v>109</v>
      </c>
      <c r="D61" s="314"/>
      <c r="E61" s="314"/>
      <c r="F61" s="314"/>
      <c r="G61" s="314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38"/>
    </row>
    <row r="62" spans="1:23" ht="15" customHeight="1">
      <c r="A62" s="43"/>
      <c r="B62" s="44"/>
      <c r="C62" s="46"/>
      <c r="D62" s="202" t="s">
        <v>38</v>
      </c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46"/>
      <c r="S62" s="46"/>
      <c r="T62" s="46"/>
      <c r="U62" s="46"/>
      <c r="V62" s="63"/>
      <c r="W62" s="38"/>
    </row>
    <row r="63" spans="1:23" ht="15" customHeight="1">
      <c r="A63" s="43"/>
      <c r="B63" s="44"/>
      <c r="C63" s="46"/>
      <c r="D63" s="202" t="s">
        <v>110</v>
      </c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46"/>
      <c r="S63" s="46"/>
      <c r="T63" s="46"/>
      <c r="U63" s="46"/>
      <c r="V63" s="63"/>
      <c r="W63" s="38"/>
    </row>
    <row r="64" spans="1:23" ht="15" customHeight="1">
      <c r="A64" s="31"/>
      <c r="B64" s="32"/>
      <c r="C64" s="315" t="s">
        <v>111</v>
      </c>
      <c r="D64" s="315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175"/>
      <c r="S64" s="175"/>
      <c r="T64" s="175"/>
      <c r="U64" s="31"/>
      <c r="V64" s="59"/>
      <c r="W64" s="31"/>
    </row>
    <row r="65" spans="1:23" ht="15" customHeight="1">
      <c r="A65" s="38"/>
      <c r="B65" s="39"/>
      <c r="C65" s="176"/>
      <c r="D65" s="203" t="s">
        <v>112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38"/>
      <c r="V65" s="41"/>
      <c r="W65" s="38"/>
    </row>
    <row r="66" spans="1:23" ht="15" customHeight="1">
      <c r="A66" s="38"/>
      <c r="B66" s="39"/>
      <c r="C66" s="176"/>
      <c r="D66" s="203" t="s">
        <v>41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176"/>
      <c r="U66" s="47"/>
      <c r="V66" s="41"/>
      <c r="W66" s="38"/>
    </row>
    <row r="67" spans="1:23" ht="15" customHeight="1">
      <c r="A67" s="38"/>
      <c r="B67" s="39"/>
      <c r="C67" s="41"/>
      <c r="D67" s="203" t="s">
        <v>113</v>
      </c>
      <c r="E67" s="47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177"/>
      <c r="U67" s="38"/>
      <c r="V67" s="41"/>
      <c r="W67" s="38"/>
    </row>
    <row r="68" spans="1:23" ht="15" customHeight="1">
      <c r="A68" s="31"/>
      <c r="B68" s="32"/>
      <c r="C68" s="309" t="s">
        <v>114</v>
      </c>
      <c r="D68" s="309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31"/>
      <c r="S68" s="31"/>
      <c r="T68" s="31"/>
      <c r="U68" s="31"/>
      <c r="V68" s="59"/>
      <c r="W68" s="31"/>
    </row>
    <row r="69" spans="1:23" ht="15" customHeight="1">
      <c r="A69" s="31"/>
      <c r="B69" s="32"/>
      <c r="C69" s="47"/>
      <c r="D69" s="204" t="s">
        <v>115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31"/>
      <c r="V69" s="59"/>
      <c r="W69" s="31"/>
    </row>
    <row r="70" spans="1:23" ht="15" customHeight="1">
      <c r="A70" s="31"/>
      <c r="B70" s="32"/>
      <c r="C70" s="47"/>
      <c r="D70" s="204" t="s">
        <v>41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176"/>
      <c r="U70" s="31"/>
      <c r="V70" s="59"/>
      <c r="W70" s="31"/>
    </row>
    <row r="71" spans="1:23" ht="15" customHeight="1">
      <c r="A71" s="31"/>
      <c r="B71" s="32"/>
      <c r="C71" s="40"/>
      <c r="D71" s="202" t="s">
        <v>110</v>
      </c>
      <c r="E71" s="47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177"/>
      <c r="U71" s="31"/>
      <c r="V71" s="59"/>
      <c r="W71" s="31"/>
    </row>
    <row r="72" spans="1:23" ht="15" customHeight="1">
      <c r="A72" s="31"/>
      <c r="B72" s="32"/>
      <c r="C72" s="313" t="s">
        <v>116</v>
      </c>
      <c r="D72" s="313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8"/>
      <c r="W72" s="31"/>
    </row>
    <row r="73" spans="1:23" ht="15" customHeight="1">
      <c r="A73" s="31"/>
      <c r="B73" s="32"/>
      <c r="C73" s="33"/>
      <c r="D73" s="200" t="s">
        <v>31</v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8"/>
      <c r="S73" s="48"/>
      <c r="T73" s="48"/>
      <c r="U73" s="48"/>
      <c r="V73" s="59"/>
      <c r="W73" s="31"/>
    </row>
    <row r="74" spans="1:23" ht="15" customHeight="1">
      <c r="A74" s="31"/>
      <c r="B74" s="32"/>
      <c r="C74" s="33"/>
      <c r="D74" s="200" t="s">
        <v>32</v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8"/>
      <c r="S74" s="48"/>
      <c r="T74" s="48"/>
      <c r="U74" s="48"/>
      <c r="V74" s="59"/>
      <c r="W74" s="31"/>
    </row>
    <row r="75" spans="1:23" ht="15" customHeight="1">
      <c r="A75" s="31"/>
      <c r="B75" s="32"/>
      <c r="C75" s="33"/>
      <c r="D75" s="200" t="s">
        <v>33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59"/>
      <c r="W75" s="31"/>
    </row>
    <row r="76" spans="1:23" ht="15" customHeight="1">
      <c r="A76" s="31"/>
      <c r="B76" s="32"/>
      <c r="C76" s="33"/>
      <c r="D76" s="200" t="s">
        <v>18</v>
      </c>
      <c r="E76" s="45" t="s">
        <v>18</v>
      </c>
      <c r="F76" s="45" t="s">
        <v>18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59"/>
      <c r="W76" s="31"/>
    </row>
    <row r="77" spans="1:23" ht="15" customHeight="1">
      <c r="A77" s="31"/>
      <c r="B77" s="32"/>
      <c r="C77" s="301" t="s">
        <v>117</v>
      </c>
      <c r="D77" s="301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8"/>
      <c r="W77" s="31"/>
    </row>
    <row r="78" spans="1:23" ht="15" customHeight="1">
      <c r="A78" s="38"/>
      <c r="B78" s="39"/>
      <c r="C78" s="48"/>
      <c r="D78" s="205" t="s">
        <v>118</v>
      </c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8"/>
      <c r="W78" s="38"/>
    </row>
    <row r="79" spans="1:23" ht="15" customHeight="1">
      <c r="A79" s="31"/>
      <c r="B79" s="32"/>
      <c r="C79" s="42"/>
      <c r="D79" s="205" t="s">
        <v>35</v>
      </c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8"/>
      <c r="S79" s="48"/>
      <c r="T79" s="48"/>
      <c r="U79" s="45"/>
      <c r="V79" s="41"/>
      <c r="W79" s="31"/>
    </row>
    <row r="80" spans="1:23" ht="15" customHeight="1">
      <c r="A80" s="31"/>
      <c r="B80" s="32"/>
      <c r="C80" s="42"/>
      <c r="D80" s="205" t="s">
        <v>20</v>
      </c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8"/>
      <c r="S80" s="48"/>
      <c r="T80" s="48"/>
      <c r="U80" s="45"/>
      <c r="V80" s="41"/>
      <c r="W80" s="31"/>
    </row>
    <row r="81" spans="1:23" ht="15" customHeight="1">
      <c r="A81" s="38"/>
      <c r="B81" s="39"/>
      <c r="C81" s="42"/>
      <c r="D81" s="205" t="s">
        <v>36</v>
      </c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8"/>
      <c r="R81" s="48"/>
      <c r="S81" s="48"/>
      <c r="T81" s="48"/>
      <c r="U81" s="45"/>
      <c r="V81" s="41"/>
      <c r="W81" s="38"/>
    </row>
    <row r="82" spans="1:23" ht="15" customHeight="1">
      <c r="A82" s="31"/>
      <c r="B82" s="32"/>
      <c r="C82" s="42"/>
      <c r="D82" s="205" t="s">
        <v>18</v>
      </c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8"/>
      <c r="S82" s="48"/>
      <c r="T82" s="48"/>
      <c r="U82" s="45"/>
      <c r="V82" s="41"/>
      <c r="W82" s="31"/>
    </row>
    <row r="83" spans="1:23" ht="15">
      <c r="A83" s="31"/>
      <c r="B83" s="32"/>
      <c r="C83" s="42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41"/>
      <c r="W83" s="31"/>
    </row>
    <row r="84" spans="1:23" ht="15">
      <c r="A84" s="49"/>
      <c r="B84" s="50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8"/>
    </row>
    <row r="85" spans="1:23" ht="15">
      <c r="A85" s="49"/>
      <c r="B85" s="50"/>
      <c r="C85" s="53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8"/>
    </row>
    <row r="86" spans="1:23">
      <c r="A86" s="54"/>
      <c r="B86" s="55"/>
      <c r="C86" s="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64"/>
    </row>
    <row r="87" spans="1:23" ht="15">
      <c r="A87" s="310" t="s">
        <v>48</v>
      </c>
      <c r="B87" s="312"/>
      <c r="C87" s="312"/>
      <c r="D87" s="312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2"/>
      <c r="S87" s="5"/>
      <c r="T87" s="5"/>
      <c r="U87" s="5"/>
      <c r="V87" s="64"/>
    </row>
    <row r="88" spans="1:23" ht="1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2"/>
      <c r="S88" s="5"/>
      <c r="T88" s="5"/>
      <c r="U88" s="5"/>
      <c r="V88" s="64"/>
    </row>
    <row r="89" spans="1:23" ht="15">
      <c r="A89" s="310" t="s">
        <v>49</v>
      </c>
      <c r="B89" s="312"/>
      <c r="C89" s="312"/>
      <c r="D89" s="312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2"/>
      <c r="S89" s="5"/>
      <c r="T89" s="5"/>
      <c r="U89" s="5"/>
      <c r="V89" s="64"/>
    </row>
    <row r="90" spans="1:23" ht="15">
      <c r="A90" s="51"/>
      <c r="B90" s="51"/>
      <c r="C90" s="310" t="s">
        <v>50</v>
      </c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</row>
    <row r="91" spans="1:23" ht="15">
      <c r="A91" s="51"/>
      <c r="B91" s="310" t="s">
        <v>42</v>
      </c>
      <c r="C91" s="310"/>
      <c r="D91" s="310"/>
      <c r="E91" s="310"/>
      <c r="F91" s="310"/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5"/>
      <c r="V91" s="64"/>
    </row>
    <row r="92" spans="1:23" ht="15">
      <c r="A92" s="51"/>
      <c r="B92" s="310" t="s">
        <v>43</v>
      </c>
      <c r="C92" s="310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57"/>
      <c r="R92" s="57"/>
      <c r="S92" s="57"/>
      <c r="T92" s="5"/>
      <c r="U92" s="5"/>
      <c r="V92" s="64"/>
    </row>
    <row r="93" spans="1:23" ht="15">
      <c r="A93" s="51"/>
      <c r="B93" s="57"/>
      <c r="C93" s="310" t="s">
        <v>44</v>
      </c>
      <c r="D93" s="310"/>
      <c r="E93" s="310"/>
      <c r="F93" s="310"/>
      <c r="G93" s="310"/>
      <c r="H93" s="310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"/>
      <c r="U93" s="5"/>
      <c r="V93" s="64"/>
    </row>
    <row r="94" spans="1:23" ht="15">
      <c r="A94" s="51"/>
      <c r="B94" s="57"/>
      <c r="C94" s="310" t="s">
        <v>45</v>
      </c>
      <c r="D94" s="310"/>
      <c r="E94" s="310"/>
      <c r="F94" s="310"/>
      <c r="G94" s="310"/>
      <c r="H94" s="310"/>
      <c r="I94" s="310"/>
      <c r="J94" s="310"/>
      <c r="K94" s="57"/>
      <c r="L94" s="57"/>
      <c r="M94" s="57"/>
      <c r="N94" s="57"/>
      <c r="O94" s="57"/>
      <c r="P94" s="57"/>
      <c r="Q94" s="57"/>
      <c r="R94" s="57"/>
      <c r="S94" s="57"/>
      <c r="T94" s="5"/>
      <c r="U94" s="5"/>
      <c r="V94" s="64"/>
    </row>
    <row r="95" spans="1:23" ht="15">
      <c r="A95" s="51"/>
      <c r="B95" s="57"/>
      <c r="C95" s="57"/>
      <c r="D95" s="311" t="s">
        <v>46</v>
      </c>
      <c r="E95" s="311"/>
      <c r="F95" s="311"/>
      <c r="G95" s="311"/>
      <c r="H95" s="311"/>
      <c r="I95" s="311"/>
      <c r="J95" s="56"/>
      <c r="K95" s="56"/>
      <c r="L95" s="56"/>
      <c r="M95" s="56"/>
      <c r="N95" s="56"/>
      <c r="O95" s="56"/>
      <c r="P95" s="56"/>
      <c r="Q95" s="57"/>
      <c r="R95" s="57"/>
      <c r="S95" s="57"/>
      <c r="T95" s="5"/>
      <c r="U95" s="5"/>
      <c r="V95" s="64"/>
    </row>
    <row r="96" spans="1:23" ht="15">
      <c r="A96" s="51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"/>
      <c r="U96" s="5"/>
      <c r="V96" s="64"/>
    </row>
    <row r="97" spans="1:22" ht="15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2"/>
      <c r="S97" s="5"/>
      <c r="T97" s="5"/>
      <c r="U97" s="5"/>
      <c r="V97" s="64"/>
    </row>
    <row r="98" spans="1:22" ht="15">
      <c r="A98" s="310" t="s">
        <v>47</v>
      </c>
      <c r="B98" s="310"/>
      <c r="C98" s="310"/>
      <c r="D98" s="310"/>
      <c r="E98" s="310"/>
      <c r="F98" s="310"/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51"/>
      <c r="R98" s="52"/>
      <c r="S98" s="5"/>
      <c r="T98" s="5"/>
      <c r="U98" s="5"/>
      <c r="V98" s="64"/>
    </row>
    <row r="99" spans="1:22">
      <c r="A99" s="54"/>
      <c r="B99" s="55"/>
      <c r="C99" s="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64"/>
    </row>
    <row r="100" spans="1:22">
      <c r="A100" s="54"/>
      <c r="B100" s="55"/>
      <c r="C100" s="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64"/>
    </row>
    <row r="102" spans="1:22">
      <c r="E102" s="6"/>
    </row>
    <row r="103" spans="1:22" ht="15">
      <c r="E103" s="32" t="s">
        <v>134</v>
      </c>
      <c r="F103" s="246">
        <f>U46</f>
        <v>85632.92</v>
      </c>
    </row>
    <row r="104" spans="1:22" ht="15">
      <c r="E104" s="32" t="s">
        <v>133</v>
      </c>
      <c r="F104" s="246">
        <f>'219γ2'!U28</f>
        <v>7272.9</v>
      </c>
    </row>
    <row r="105" spans="1:22" ht="15">
      <c r="E105" s="32" t="s">
        <v>135</v>
      </c>
      <c r="F105" s="246"/>
    </row>
    <row r="106" spans="1:22" ht="15">
      <c r="E106" s="223" t="s">
        <v>148</v>
      </c>
      <c r="F106" s="246">
        <v>1181</v>
      </c>
    </row>
    <row r="107" spans="1:22" ht="15">
      <c r="E107" s="32" t="s">
        <v>136</v>
      </c>
      <c r="F107" s="246"/>
    </row>
    <row r="108" spans="1:22" ht="15.75">
      <c r="E108" s="223" t="s">
        <v>5</v>
      </c>
      <c r="F108" s="247">
        <f>SUM(F103:F107)</f>
        <v>94086.819999999992</v>
      </c>
    </row>
    <row r="109" spans="1:22" ht="15">
      <c r="E109" s="32"/>
      <c r="F109" s="222"/>
    </row>
    <row r="110" spans="1:22" ht="15">
      <c r="C110" s="278" t="s">
        <v>163</v>
      </c>
      <c r="D110" s="279"/>
      <c r="E110" s="32"/>
      <c r="F110" s="222"/>
    </row>
    <row r="111" spans="1:22" ht="15">
      <c r="C111" s="278"/>
      <c r="D111" s="279" t="s">
        <v>164</v>
      </c>
      <c r="E111" s="32"/>
      <c r="F111" s="222"/>
    </row>
    <row r="112" spans="1:22">
      <c r="E112" s="6"/>
      <c r="F112" s="5"/>
    </row>
    <row r="115" spans="3:7" ht="22.5" customHeight="1">
      <c r="C115" s="280" t="s">
        <v>166</v>
      </c>
      <c r="D115" s="281"/>
    </row>
    <row r="116" spans="3:7" ht="15">
      <c r="D116" s="280" t="s">
        <v>165</v>
      </c>
      <c r="E116" s="280"/>
      <c r="F116" s="280"/>
      <c r="G116" s="280"/>
    </row>
  </sheetData>
  <mergeCells count="44">
    <mergeCell ref="B13:B17"/>
    <mergeCell ref="R13:R17"/>
    <mergeCell ref="R22:R28"/>
    <mergeCell ref="R32:R36"/>
    <mergeCell ref="C22:C28"/>
    <mergeCell ref="D95:I95"/>
    <mergeCell ref="A98:P98"/>
    <mergeCell ref="A87:D87"/>
    <mergeCell ref="A89:D89"/>
    <mergeCell ref="C90:V90"/>
    <mergeCell ref="B91:T91"/>
    <mergeCell ref="B92:P92"/>
    <mergeCell ref="C14:C15"/>
    <mergeCell ref="E14:E15"/>
    <mergeCell ref="C68:D68"/>
    <mergeCell ref="C93:H93"/>
    <mergeCell ref="C94:J94"/>
    <mergeCell ref="C72:D72"/>
    <mergeCell ref="C77:D77"/>
    <mergeCell ref="D59:G59"/>
    <mergeCell ref="C61:G61"/>
    <mergeCell ref="C64:D64"/>
    <mergeCell ref="A46:F46"/>
    <mergeCell ref="E16:E17"/>
    <mergeCell ref="A16:A17"/>
    <mergeCell ref="C16:C17"/>
    <mergeCell ref="A22:A28"/>
    <mergeCell ref="H14:H15"/>
    <mergeCell ref="C115:D115"/>
    <mergeCell ref="D116:G116"/>
    <mergeCell ref="A5:A8"/>
    <mergeCell ref="B5:B8"/>
    <mergeCell ref="C5:C8"/>
    <mergeCell ref="C56:V56"/>
    <mergeCell ref="R37:R43"/>
    <mergeCell ref="A32:A36"/>
    <mergeCell ref="C32:C36"/>
    <mergeCell ref="A37:A43"/>
    <mergeCell ref="C37:C43"/>
    <mergeCell ref="B22:B43"/>
    <mergeCell ref="C50:J50"/>
    <mergeCell ref="D53:F53"/>
    <mergeCell ref="H16:H17"/>
    <mergeCell ref="A14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1"/>
  <sheetViews>
    <sheetView workbookViewId="0">
      <pane ySplit="1" topLeftCell="A2" activePane="bottomLeft" state="frozen"/>
      <selection pane="bottomLeft" activeCell="A18" sqref="A18"/>
    </sheetView>
  </sheetViews>
  <sheetFormatPr defaultRowHeight="11.25"/>
  <cols>
    <col min="1" max="1" width="7.5546875" style="6" bestFit="1" customWidth="1"/>
    <col min="2" max="2" width="7.88671875" style="7" bestFit="1" customWidth="1"/>
    <col min="3" max="3" width="44.44140625" style="1" bestFit="1" customWidth="1"/>
    <col min="4" max="4" width="9.6640625" style="4" bestFit="1" customWidth="1"/>
    <col min="5" max="5" width="9.6640625" style="4" customWidth="1"/>
    <col min="6" max="6" width="14.88671875" style="4" customWidth="1"/>
    <col min="7" max="7" width="22.21875" style="4" customWidth="1"/>
    <col min="8" max="8" width="27.33203125" style="4" customWidth="1"/>
    <col min="9" max="9" width="9.77734375" style="4" customWidth="1"/>
    <col min="10" max="10" width="8.44140625" style="4" customWidth="1"/>
    <col min="11" max="11" width="11.109375" style="4" customWidth="1"/>
    <col min="12" max="12" width="8.44140625" style="4" customWidth="1"/>
    <col min="13" max="13" width="13.33203125" style="4" customWidth="1"/>
    <col min="14" max="14" width="8" style="4" customWidth="1"/>
    <col min="15" max="15" width="12.21875" style="7" customWidth="1"/>
    <col min="16" max="16" width="11.21875" style="7" customWidth="1"/>
    <col min="17" max="17" width="10.33203125" style="7" customWidth="1"/>
    <col min="18" max="19" width="8.88671875" style="4" customWidth="1"/>
    <col min="20" max="20" width="8.88671875" style="4"/>
    <col min="21" max="21" width="14" style="4" bestFit="1" customWidth="1"/>
    <col min="22" max="22" width="42.77734375" style="4" bestFit="1" customWidth="1"/>
    <col min="23" max="16384" width="8.88671875" style="4"/>
  </cols>
  <sheetData>
    <row r="1" spans="1:22" ht="36.75" thickBot="1">
      <c r="A1" s="74" t="s">
        <v>8</v>
      </c>
      <c r="B1" s="75" t="s">
        <v>7</v>
      </c>
      <c r="C1" s="76" t="s">
        <v>0</v>
      </c>
      <c r="D1" s="77" t="s">
        <v>51</v>
      </c>
      <c r="E1" s="76" t="s">
        <v>52</v>
      </c>
      <c r="F1" s="76" t="s">
        <v>53</v>
      </c>
      <c r="G1" s="77" t="s">
        <v>54</v>
      </c>
      <c r="H1" s="77" t="s">
        <v>55</v>
      </c>
      <c r="I1" s="78" t="s">
        <v>1</v>
      </c>
      <c r="J1" s="79" t="s">
        <v>2</v>
      </c>
      <c r="K1" s="80" t="s">
        <v>56</v>
      </c>
      <c r="L1" s="81" t="s">
        <v>3</v>
      </c>
      <c r="M1" s="82" t="s">
        <v>57</v>
      </c>
      <c r="N1" s="83" t="s">
        <v>58</v>
      </c>
      <c r="O1" s="81" t="s">
        <v>3</v>
      </c>
      <c r="P1" s="82" t="s">
        <v>10</v>
      </c>
      <c r="Q1" s="81" t="s">
        <v>3</v>
      </c>
      <c r="R1" s="74" t="s">
        <v>59</v>
      </c>
      <c r="S1" s="84" t="s">
        <v>6</v>
      </c>
      <c r="T1" s="81" t="s">
        <v>3</v>
      </c>
      <c r="U1" s="77" t="s">
        <v>5</v>
      </c>
      <c r="V1" s="214" t="s">
        <v>60</v>
      </c>
    </row>
    <row r="2" spans="1:22" ht="12.75">
      <c r="A2" s="85"/>
      <c r="B2" s="86"/>
      <c r="C2" s="87"/>
      <c r="D2" s="88"/>
      <c r="E2" s="88"/>
      <c r="F2" s="88"/>
      <c r="G2" s="87"/>
      <c r="H2" s="87"/>
      <c r="I2" s="89"/>
      <c r="J2" s="90"/>
      <c r="K2" s="89"/>
      <c r="L2" s="89"/>
      <c r="M2" s="89"/>
      <c r="N2" s="89"/>
      <c r="O2" s="90"/>
      <c r="P2" s="90"/>
      <c r="Q2" s="90"/>
      <c r="R2" s="90"/>
      <c r="S2" s="90"/>
      <c r="T2" s="90"/>
      <c r="U2" s="90"/>
      <c r="V2" s="91"/>
    </row>
    <row r="3" spans="1:22" ht="12.75">
      <c r="A3" s="85"/>
      <c r="B3" s="86"/>
      <c r="C3" s="87"/>
      <c r="D3" s="88"/>
      <c r="E3" s="88"/>
      <c r="F3" s="88"/>
      <c r="G3" s="87"/>
      <c r="H3" s="87"/>
      <c r="I3" s="89"/>
      <c r="J3" s="90"/>
      <c r="K3" s="89"/>
      <c r="L3" s="89"/>
      <c r="M3" s="89"/>
      <c r="N3" s="89"/>
      <c r="O3" s="90"/>
      <c r="P3" s="90"/>
      <c r="Q3" s="90"/>
      <c r="R3" s="90"/>
      <c r="S3" s="90"/>
      <c r="T3" s="90"/>
      <c r="U3" s="90"/>
      <c r="V3" s="91"/>
    </row>
    <row r="4" spans="1:22" ht="13.5" thickBot="1">
      <c r="A4" s="92"/>
      <c r="B4" s="93"/>
      <c r="C4" s="94"/>
      <c r="D4" s="95"/>
      <c r="E4" s="95"/>
      <c r="F4" s="95"/>
      <c r="G4" s="95"/>
      <c r="H4" s="94"/>
      <c r="I4" s="96"/>
      <c r="J4" s="97"/>
      <c r="K4" s="96"/>
      <c r="L4" s="96"/>
      <c r="M4" s="96"/>
      <c r="N4" s="96"/>
      <c r="O4" s="97"/>
      <c r="P4" s="97"/>
      <c r="Q4" s="97"/>
      <c r="R4" s="97"/>
      <c r="S4" s="97"/>
      <c r="T4" s="97"/>
      <c r="U4" s="97"/>
      <c r="V4" s="91"/>
    </row>
    <row r="5" spans="1:22" ht="12.75">
      <c r="A5" s="98"/>
      <c r="B5" s="99">
        <v>34962</v>
      </c>
      <c r="C5" s="100" t="s">
        <v>119</v>
      </c>
      <c r="D5" s="101"/>
      <c r="E5" s="101"/>
      <c r="F5" s="101"/>
      <c r="G5" s="102"/>
      <c r="H5" s="102"/>
      <c r="I5" s="103"/>
      <c r="J5" s="104"/>
      <c r="K5" s="103"/>
      <c r="L5" s="103"/>
      <c r="M5" s="103"/>
      <c r="N5" s="103"/>
      <c r="O5" s="104"/>
      <c r="P5" s="104"/>
      <c r="Q5" s="104"/>
      <c r="R5" s="104"/>
      <c r="S5" s="104"/>
      <c r="T5" s="104"/>
      <c r="U5" s="104"/>
      <c r="V5" s="105"/>
    </row>
    <row r="6" spans="1:22" ht="12.75">
      <c r="A6" s="106"/>
      <c r="B6" s="107">
        <v>36136</v>
      </c>
      <c r="C6" s="100" t="s">
        <v>120</v>
      </c>
      <c r="D6" s="108">
        <v>3892.11</v>
      </c>
      <c r="E6" s="108"/>
      <c r="F6" s="108"/>
      <c r="G6" s="65"/>
      <c r="H6" s="102"/>
      <c r="I6" s="103"/>
      <c r="J6" s="104"/>
      <c r="K6" s="103"/>
      <c r="L6" s="103"/>
      <c r="M6" s="109"/>
      <c r="N6" s="109"/>
      <c r="O6" s="110"/>
      <c r="P6" s="110"/>
      <c r="Q6" s="110"/>
      <c r="R6" s="110"/>
      <c r="S6" s="110"/>
      <c r="T6" s="110"/>
      <c r="U6" s="110"/>
      <c r="V6" s="105"/>
    </row>
    <row r="7" spans="1:22" ht="12.75">
      <c r="A7" s="106"/>
      <c r="B7" s="107">
        <v>37222</v>
      </c>
      <c r="C7" s="100" t="s">
        <v>121</v>
      </c>
      <c r="D7" s="101">
        <v>3892.11</v>
      </c>
      <c r="E7" s="108"/>
      <c r="F7" s="108"/>
      <c r="G7" s="65"/>
      <c r="H7" s="102"/>
      <c r="I7" s="103"/>
      <c r="J7" s="104"/>
      <c r="K7" s="103"/>
      <c r="L7" s="103"/>
      <c r="M7" s="109"/>
      <c r="N7" s="109"/>
      <c r="O7" s="110"/>
      <c r="P7" s="110"/>
      <c r="Q7" s="110"/>
      <c r="R7" s="110"/>
      <c r="S7" s="110"/>
      <c r="T7" s="110"/>
      <c r="U7" s="110"/>
      <c r="V7" s="105"/>
    </row>
    <row r="8" spans="1:22" ht="12.75">
      <c r="A8" s="106"/>
      <c r="B8" s="107">
        <v>38247</v>
      </c>
      <c r="C8" s="100" t="s">
        <v>122</v>
      </c>
      <c r="D8" s="101">
        <v>5304.96</v>
      </c>
      <c r="E8" s="108"/>
      <c r="F8" s="108"/>
      <c r="G8" s="65"/>
      <c r="H8" s="102"/>
      <c r="I8" s="103"/>
      <c r="J8" s="104"/>
      <c r="K8" s="103"/>
      <c r="L8" s="103"/>
      <c r="M8" s="109"/>
      <c r="N8" s="109"/>
      <c r="O8" s="110"/>
      <c r="P8" s="110"/>
      <c r="Q8" s="110"/>
      <c r="R8" s="110"/>
      <c r="S8" s="110"/>
      <c r="T8" s="255"/>
      <c r="U8" s="255"/>
      <c r="V8" s="105"/>
    </row>
    <row r="9" spans="1:22" ht="12.75">
      <c r="A9" s="111" t="s">
        <v>85</v>
      </c>
      <c r="B9" s="112">
        <v>39122</v>
      </c>
      <c r="C9" s="113" t="s">
        <v>123</v>
      </c>
      <c r="D9" s="114">
        <v>5304.96</v>
      </c>
      <c r="E9" s="115"/>
      <c r="F9" s="115"/>
      <c r="G9" s="329" t="s">
        <v>127</v>
      </c>
      <c r="H9" s="331" t="s">
        <v>151</v>
      </c>
      <c r="I9" s="116"/>
      <c r="J9" s="117"/>
      <c r="K9" s="116"/>
      <c r="L9" s="116"/>
      <c r="M9" s="118"/>
      <c r="N9" s="118"/>
      <c r="O9" s="119"/>
      <c r="P9" s="119"/>
      <c r="Q9" s="119"/>
      <c r="R9" s="119"/>
      <c r="S9" s="119"/>
      <c r="T9" s="256"/>
      <c r="U9" s="256"/>
      <c r="V9" s="105"/>
    </row>
    <row r="10" spans="1:22" ht="13.5" thickBot="1">
      <c r="A10" s="120" t="s">
        <v>85</v>
      </c>
      <c r="B10" s="121">
        <v>40423</v>
      </c>
      <c r="C10" s="122" t="s">
        <v>124</v>
      </c>
      <c r="D10" s="123">
        <v>26524.799999999999</v>
      </c>
      <c r="E10" s="124">
        <v>0</v>
      </c>
      <c r="F10" s="124">
        <v>0</v>
      </c>
      <c r="G10" s="330"/>
      <c r="H10" s="332"/>
      <c r="I10" s="123">
        <v>295.95999999999998</v>
      </c>
      <c r="J10" s="125">
        <v>26.1</v>
      </c>
      <c r="K10" s="123">
        <v>614.67999999999995</v>
      </c>
      <c r="L10" s="123">
        <v>2563.8000000000002</v>
      </c>
      <c r="M10" s="124">
        <v>0</v>
      </c>
      <c r="N10" s="123">
        <v>344.82</v>
      </c>
      <c r="O10" s="123">
        <v>1438.23</v>
      </c>
      <c r="P10" s="123">
        <v>42.65</v>
      </c>
      <c r="Q10" s="123">
        <v>177.89</v>
      </c>
      <c r="R10" s="126" t="s">
        <v>14</v>
      </c>
      <c r="S10" s="123">
        <v>328.1</v>
      </c>
      <c r="T10" s="257">
        <v>1368.49</v>
      </c>
      <c r="U10" s="257">
        <f>L10+O10+Q10+T10</f>
        <v>5548.41</v>
      </c>
      <c r="V10" s="105"/>
    </row>
    <row r="11" spans="1:22" ht="12.75">
      <c r="A11" s="85"/>
      <c r="B11" s="86"/>
      <c r="C11" s="87"/>
      <c r="D11" s="88"/>
      <c r="E11" s="88"/>
      <c r="F11" s="88"/>
      <c r="G11" s="87"/>
      <c r="H11" s="87"/>
      <c r="I11" s="89"/>
      <c r="J11" s="90"/>
      <c r="K11" s="89"/>
      <c r="L11" s="89"/>
      <c r="M11" s="89"/>
      <c r="N11" s="89"/>
      <c r="O11" s="90"/>
      <c r="P11" s="90"/>
      <c r="Q11" s="90"/>
      <c r="R11" s="90"/>
      <c r="S11" s="90"/>
      <c r="T11" s="258"/>
      <c r="U11" s="258"/>
      <c r="V11" s="206" t="s">
        <v>84</v>
      </c>
    </row>
    <row r="12" spans="1:22" ht="12.75">
      <c r="A12" s="85"/>
      <c r="B12" s="86"/>
      <c r="C12" s="87"/>
      <c r="D12" s="88"/>
      <c r="E12" s="88"/>
      <c r="F12" s="88"/>
      <c r="G12" s="87"/>
      <c r="H12" s="87"/>
      <c r="I12" s="89"/>
      <c r="J12" s="90"/>
      <c r="K12" s="89"/>
      <c r="L12" s="89"/>
      <c r="M12" s="89"/>
      <c r="N12" s="89"/>
      <c r="O12" s="90"/>
      <c r="P12" s="90"/>
      <c r="Q12" s="90"/>
      <c r="R12" s="90"/>
      <c r="S12" s="90"/>
      <c r="T12" s="258"/>
      <c r="U12" s="258"/>
      <c r="V12" s="91"/>
    </row>
    <row r="13" spans="1:22" ht="13.5" thickBot="1">
      <c r="A13" s="92"/>
      <c r="B13" s="93"/>
      <c r="C13" s="94"/>
      <c r="D13" s="95"/>
      <c r="E13" s="95"/>
      <c r="F13" s="95"/>
      <c r="G13" s="94"/>
      <c r="H13" s="94"/>
      <c r="I13" s="96"/>
      <c r="J13" s="97"/>
      <c r="K13" s="96"/>
      <c r="L13" s="96"/>
      <c r="M13" s="96"/>
      <c r="N13" s="96"/>
      <c r="O13" s="97"/>
      <c r="P13" s="97"/>
      <c r="Q13" s="97"/>
      <c r="R13" s="97"/>
      <c r="S13" s="97"/>
      <c r="T13" s="259"/>
      <c r="U13" s="259"/>
      <c r="V13" s="91"/>
    </row>
    <row r="14" spans="1:22" ht="12.75">
      <c r="A14" s="98"/>
      <c r="B14" s="127" t="s">
        <v>149</v>
      </c>
      <c r="C14" s="128" t="s">
        <v>125</v>
      </c>
      <c r="D14" s="101"/>
      <c r="E14" s="101">
        <v>8303.7199999999993</v>
      </c>
      <c r="F14" s="101"/>
      <c r="G14" s="339" t="s">
        <v>152</v>
      </c>
      <c r="H14" s="341" t="s">
        <v>150</v>
      </c>
      <c r="I14" s="103"/>
      <c r="J14" s="104"/>
      <c r="K14" s="103"/>
      <c r="L14" s="103"/>
      <c r="M14" s="129"/>
      <c r="N14" s="103"/>
      <c r="O14" s="104"/>
      <c r="P14" s="104"/>
      <c r="Q14" s="104"/>
      <c r="R14" s="104"/>
      <c r="S14" s="104"/>
      <c r="T14" s="260"/>
      <c r="U14" s="261"/>
      <c r="V14" s="130"/>
    </row>
    <row r="15" spans="1:22" ht="12.75">
      <c r="A15" s="132" t="s">
        <v>85</v>
      </c>
      <c r="B15" s="107" t="s">
        <v>149</v>
      </c>
      <c r="C15" s="100" t="s">
        <v>126</v>
      </c>
      <c r="D15" s="115">
        <v>8303.7199999999993</v>
      </c>
      <c r="E15" s="115">
        <v>8303.7199999999993</v>
      </c>
      <c r="F15" s="133" t="s">
        <v>61</v>
      </c>
      <c r="G15" s="339"/>
      <c r="H15" s="341"/>
      <c r="I15" s="134">
        <v>218.12</v>
      </c>
      <c r="J15" s="135">
        <v>180.99</v>
      </c>
      <c r="K15" s="134">
        <v>37.130000000000003</v>
      </c>
      <c r="L15" s="134">
        <v>105.11</v>
      </c>
      <c r="M15" s="133" t="s">
        <v>61</v>
      </c>
      <c r="N15" s="109">
        <v>107.95</v>
      </c>
      <c r="O15" s="103"/>
      <c r="P15" s="134">
        <v>20.49</v>
      </c>
      <c r="Q15" s="134">
        <v>58</v>
      </c>
      <c r="R15" s="136" t="s">
        <v>14</v>
      </c>
      <c r="S15" s="134">
        <v>16.64</v>
      </c>
      <c r="T15" s="262">
        <v>47.13</v>
      </c>
      <c r="U15" s="263">
        <f>L15+O15+Q15+T15</f>
        <v>210.24</v>
      </c>
      <c r="V15" s="105" t="s">
        <v>62</v>
      </c>
    </row>
    <row r="16" spans="1:22" ht="13.5" thickBot="1">
      <c r="A16" s="138" t="s">
        <v>85</v>
      </c>
      <c r="B16" s="139" t="s">
        <v>149</v>
      </c>
      <c r="C16" s="61" t="s">
        <v>123</v>
      </c>
      <c r="D16" s="123">
        <v>35397</v>
      </c>
      <c r="E16" s="140">
        <v>8303.7199999999993</v>
      </c>
      <c r="F16" s="141" t="s">
        <v>63</v>
      </c>
      <c r="G16" s="340"/>
      <c r="H16" s="342"/>
      <c r="I16" s="123">
        <v>453.56</v>
      </c>
      <c r="J16" s="142">
        <v>143.13</v>
      </c>
      <c r="K16" s="123">
        <v>310.43</v>
      </c>
      <c r="L16" s="123">
        <v>756.79</v>
      </c>
      <c r="M16" s="143"/>
      <c r="N16" s="143"/>
      <c r="O16" s="144"/>
      <c r="P16" s="123">
        <v>87.79</v>
      </c>
      <c r="Q16" s="123">
        <v>214.27</v>
      </c>
      <c r="R16" s="126" t="s">
        <v>14</v>
      </c>
      <c r="S16" s="123">
        <v>222.65</v>
      </c>
      <c r="T16" s="257">
        <v>542.79</v>
      </c>
      <c r="U16" s="264">
        <f>L16+O16+Q16+T16</f>
        <v>1513.85</v>
      </c>
      <c r="V16" s="105"/>
    </row>
    <row r="17" spans="1:22" ht="12.75">
      <c r="A17" s="85"/>
      <c r="B17" s="86"/>
      <c r="C17" s="87"/>
      <c r="D17" s="88"/>
      <c r="E17" s="88"/>
      <c r="F17" s="88"/>
      <c r="G17" s="87"/>
      <c r="H17" s="87"/>
      <c r="I17" s="89"/>
      <c r="J17" s="90"/>
      <c r="K17" s="89"/>
      <c r="L17" s="89"/>
      <c r="M17" s="89"/>
      <c r="N17" s="89"/>
      <c r="O17" s="90"/>
      <c r="P17" s="90"/>
      <c r="Q17" s="90"/>
      <c r="R17" s="90"/>
      <c r="S17" s="90"/>
      <c r="T17" s="258"/>
      <c r="U17" s="258"/>
      <c r="V17" s="206" t="s">
        <v>84</v>
      </c>
    </row>
    <row r="18" spans="1:22" ht="12.75">
      <c r="A18" s="85"/>
      <c r="B18" s="86"/>
      <c r="C18" s="87"/>
      <c r="D18" s="88"/>
      <c r="E18" s="88"/>
      <c r="F18" s="88"/>
      <c r="G18" s="87"/>
      <c r="H18" s="87"/>
      <c r="I18" s="89"/>
      <c r="J18" s="90"/>
      <c r="K18" s="89"/>
      <c r="L18" s="89"/>
      <c r="M18" s="89"/>
      <c r="N18" s="89"/>
      <c r="O18" s="90"/>
      <c r="P18" s="90"/>
      <c r="Q18" s="90"/>
      <c r="R18" s="90"/>
      <c r="S18" s="90"/>
      <c r="T18" s="258"/>
      <c r="U18" s="258"/>
      <c r="V18" s="91"/>
    </row>
    <row r="19" spans="1:22" ht="12.75">
      <c r="A19" s="85"/>
      <c r="B19" s="86"/>
      <c r="C19" s="87"/>
      <c r="D19" s="88"/>
      <c r="E19" s="88"/>
      <c r="F19" s="88"/>
      <c r="G19" s="87"/>
      <c r="H19" s="87"/>
      <c r="I19" s="89"/>
      <c r="J19" s="90"/>
      <c r="K19" s="89"/>
      <c r="L19" s="89"/>
      <c r="M19" s="89"/>
      <c r="N19" s="89"/>
      <c r="O19" s="90"/>
      <c r="P19" s="90"/>
      <c r="Q19" s="90"/>
      <c r="R19" s="90"/>
      <c r="S19" s="90"/>
      <c r="T19" s="258"/>
      <c r="U19" s="258"/>
      <c r="V19" s="91"/>
    </row>
    <row r="20" spans="1:22" ht="13.5" thickBot="1">
      <c r="A20" s="92"/>
      <c r="B20" s="93"/>
      <c r="C20" s="94"/>
      <c r="D20" s="95"/>
      <c r="E20" s="95"/>
      <c r="F20" s="95"/>
      <c r="G20" s="94"/>
      <c r="H20" s="94"/>
      <c r="I20" s="96"/>
      <c r="J20" s="97"/>
      <c r="K20" s="96"/>
      <c r="L20" s="96"/>
      <c r="M20" s="96"/>
      <c r="N20" s="96"/>
      <c r="O20" s="97"/>
      <c r="P20" s="97"/>
      <c r="Q20" s="97"/>
      <c r="R20" s="97"/>
      <c r="S20" s="97"/>
      <c r="T20" s="259"/>
      <c r="U20" s="259"/>
      <c r="V20" s="91"/>
    </row>
    <row r="21" spans="1:22" ht="12.75">
      <c r="A21" s="158" t="s">
        <v>85</v>
      </c>
      <c r="B21" s="285" t="s">
        <v>149</v>
      </c>
      <c r="C21" s="159" t="s">
        <v>24</v>
      </c>
      <c r="D21" s="20">
        <v>29425</v>
      </c>
      <c r="E21" s="20">
        <v>29425</v>
      </c>
      <c r="F21" s="20">
        <v>29425</v>
      </c>
      <c r="G21" s="160" t="s">
        <v>128</v>
      </c>
      <c r="H21" s="21"/>
      <c r="I21" s="20">
        <v>375.17</v>
      </c>
      <c r="J21" s="21">
        <v>374.98</v>
      </c>
      <c r="K21" s="21">
        <v>0.19</v>
      </c>
      <c r="L21" s="21">
        <v>0.41</v>
      </c>
      <c r="M21" s="21"/>
      <c r="N21" s="21"/>
      <c r="O21" s="21"/>
      <c r="P21" s="21">
        <v>3.4400000000005093E-2</v>
      </c>
      <c r="Q21" s="21">
        <v>0.06</v>
      </c>
      <c r="R21" s="21"/>
      <c r="S21" s="21">
        <v>0.16</v>
      </c>
      <c r="T21" s="265">
        <v>0.34</v>
      </c>
      <c r="U21" s="266">
        <f>O21+Q21+T21</f>
        <v>0.4</v>
      </c>
      <c r="V21" s="91"/>
    </row>
    <row r="22" spans="1:22" ht="13.5" thickBot="1">
      <c r="A22" s="138" t="s">
        <v>85</v>
      </c>
      <c r="B22" s="287"/>
      <c r="C22" s="14" t="s">
        <v>25</v>
      </c>
      <c r="D22" s="15">
        <v>25000</v>
      </c>
      <c r="E22" s="15">
        <v>25000</v>
      </c>
      <c r="F22" s="15">
        <v>25000</v>
      </c>
      <c r="G22" s="161" t="s">
        <v>129</v>
      </c>
      <c r="H22" s="16"/>
      <c r="I22" s="15">
        <v>331.08</v>
      </c>
      <c r="J22" s="16">
        <v>331.08</v>
      </c>
      <c r="K22" s="60"/>
      <c r="L22" s="60"/>
      <c r="M22" s="60"/>
      <c r="N22" s="60"/>
      <c r="O22" s="60"/>
      <c r="P22" s="60">
        <v>0</v>
      </c>
      <c r="Q22" s="60"/>
      <c r="R22" s="60"/>
      <c r="S22" s="60"/>
      <c r="T22" s="267"/>
      <c r="U22" s="267">
        <f t="shared" ref="U22" si="0">O22+Q22+T22</f>
        <v>0</v>
      </c>
      <c r="V22" s="91"/>
    </row>
    <row r="23" spans="1:22" ht="12.75">
      <c r="A23" s="85"/>
      <c r="B23" s="86"/>
      <c r="C23" s="87"/>
      <c r="D23" s="88"/>
      <c r="E23" s="88"/>
      <c r="F23" s="88"/>
      <c r="G23" s="87"/>
      <c r="H23" s="87"/>
      <c r="I23" s="89"/>
      <c r="J23" s="90"/>
      <c r="K23" s="89"/>
      <c r="L23" s="89"/>
      <c r="M23" s="89"/>
      <c r="N23" s="89"/>
      <c r="O23" s="90"/>
      <c r="P23" s="90"/>
      <c r="Q23" s="90"/>
      <c r="R23" s="90"/>
      <c r="S23" s="90"/>
      <c r="T23" s="90"/>
      <c r="U23" s="90"/>
      <c r="V23" s="206" t="s">
        <v>83</v>
      </c>
    </row>
    <row r="24" spans="1:22" ht="12.75">
      <c r="A24" s="85"/>
      <c r="B24" s="86"/>
      <c r="C24" s="87"/>
      <c r="D24" s="88"/>
      <c r="E24" s="88"/>
      <c r="F24" s="88"/>
      <c r="G24" s="87"/>
      <c r="H24" s="87"/>
      <c r="I24" s="89"/>
      <c r="J24" s="90"/>
      <c r="K24" s="89"/>
      <c r="L24" s="89"/>
      <c r="M24" s="89"/>
      <c r="N24" s="89"/>
      <c r="O24" s="90"/>
      <c r="P24" s="90"/>
      <c r="Q24" s="90"/>
      <c r="R24" s="90"/>
      <c r="S24" s="90"/>
      <c r="T24" s="90"/>
      <c r="U24" s="90"/>
      <c r="V24" s="91"/>
    </row>
    <row r="25" spans="1:22" ht="12.75">
      <c r="A25" s="85"/>
      <c r="B25" s="86"/>
      <c r="C25" s="87"/>
      <c r="D25" s="88"/>
      <c r="E25" s="88"/>
      <c r="F25" s="88"/>
      <c r="G25" s="87"/>
      <c r="H25" s="87"/>
      <c r="I25" s="89"/>
      <c r="J25" s="90"/>
      <c r="K25" s="89"/>
      <c r="L25" s="89"/>
      <c r="M25" s="89"/>
      <c r="N25" s="89"/>
      <c r="O25" s="90"/>
      <c r="P25" s="90"/>
      <c r="Q25" s="90"/>
      <c r="R25" s="90"/>
      <c r="S25" s="90"/>
      <c r="T25" s="90"/>
      <c r="U25" s="90"/>
      <c r="V25" s="91"/>
    </row>
    <row r="26" spans="1:22" ht="12.75">
      <c r="A26" s="85"/>
      <c r="B26" s="86"/>
      <c r="C26" s="87"/>
      <c r="D26" s="88"/>
      <c r="E26" s="88"/>
      <c r="F26" s="88"/>
      <c r="G26" s="87"/>
      <c r="H26" s="87"/>
      <c r="I26" s="89"/>
      <c r="J26" s="90"/>
      <c r="K26" s="89"/>
      <c r="L26" s="89"/>
      <c r="M26" s="89"/>
      <c r="N26" s="89"/>
      <c r="O26" s="90"/>
      <c r="P26" s="90"/>
      <c r="Q26" s="90"/>
      <c r="R26" s="90"/>
      <c r="S26" s="90"/>
      <c r="T26" s="90"/>
      <c r="U26" s="90"/>
      <c r="V26" s="91"/>
    </row>
    <row r="27" spans="1:22" ht="12.75">
      <c r="A27" s="85"/>
      <c r="B27" s="86"/>
      <c r="C27" s="87"/>
      <c r="D27" s="88"/>
      <c r="E27" s="88"/>
      <c r="F27" s="88"/>
      <c r="G27" s="87"/>
      <c r="H27" s="87"/>
      <c r="I27" s="89"/>
      <c r="J27" s="90"/>
      <c r="K27" s="89"/>
      <c r="L27" s="89"/>
      <c r="M27" s="89"/>
      <c r="N27" s="89"/>
      <c r="O27" s="90"/>
      <c r="P27" s="90"/>
      <c r="Q27" s="90"/>
      <c r="R27" s="90"/>
      <c r="S27" s="90"/>
      <c r="T27" s="90"/>
      <c r="U27" s="90"/>
      <c r="V27" s="91"/>
    </row>
    <row r="28" spans="1:22" ht="20.25">
      <c r="A28" s="343" t="s">
        <v>23</v>
      </c>
      <c r="B28" s="344"/>
      <c r="C28" s="344"/>
      <c r="D28" s="344"/>
      <c r="E28" s="344"/>
      <c r="F28" s="344"/>
      <c r="G28" s="344"/>
      <c r="H28" s="345"/>
      <c r="I28" s="145">
        <f>SUM(I2:I27)</f>
        <v>1673.8899999999999</v>
      </c>
      <c r="J28" s="145">
        <f>SUM(J2:J27)</f>
        <v>1056.28</v>
      </c>
      <c r="K28" s="145"/>
      <c r="L28" s="145"/>
      <c r="M28" s="145">
        <f>SUM(M2:M27)</f>
        <v>0</v>
      </c>
      <c r="N28" s="145">
        <f>SUM(N2:N27)</f>
        <v>452.77</v>
      </c>
      <c r="O28" s="145"/>
      <c r="P28" s="145">
        <f>SUM(P2:P27)</f>
        <v>150.96440000000001</v>
      </c>
      <c r="Q28" s="145"/>
      <c r="R28" s="146">
        <f>SUM(R2:R27)</f>
        <v>0</v>
      </c>
      <c r="S28" s="145">
        <f>SUM(S2:S27)</f>
        <v>567.54999999999995</v>
      </c>
      <c r="T28" s="145"/>
      <c r="U28" s="254">
        <f>SUM(U2:U27)</f>
        <v>7272.9</v>
      </c>
      <c r="V28" s="147"/>
    </row>
    <row r="29" spans="1:22" ht="12.75">
      <c r="A29" s="147"/>
      <c r="B29" s="147"/>
      <c r="D29" s="147"/>
      <c r="E29" s="147"/>
      <c r="F29" s="147"/>
      <c r="I29" s="147"/>
      <c r="J29" s="148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1:22" ht="12.75">
      <c r="A30" s="338"/>
      <c r="B30" s="338"/>
      <c r="C30" s="338"/>
      <c r="D30" s="338"/>
      <c r="E30" s="338"/>
      <c r="F30" s="338"/>
      <c r="G30" s="54"/>
      <c r="H30" s="54"/>
      <c r="I30" s="147"/>
      <c r="J30" s="148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</row>
    <row r="31" spans="1:22" ht="12.75">
      <c r="A31" s="334"/>
      <c r="B31" s="334"/>
      <c r="C31" s="334"/>
      <c r="D31" s="334"/>
      <c r="E31" s="334"/>
      <c r="F31" s="334"/>
      <c r="G31" s="5"/>
      <c r="H31" s="54"/>
      <c r="I31" s="147"/>
      <c r="J31" s="148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</row>
    <row r="32" spans="1:22" ht="12.75">
      <c r="A32" s="147"/>
      <c r="B32" s="147"/>
      <c r="C32" s="149" t="s">
        <v>64</v>
      </c>
      <c r="I32" s="147"/>
      <c r="J32" s="148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</row>
    <row r="33" spans="1:22" ht="12.75">
      <c r="A33" s="147"/>
      <c r="B33" s="147"/>
      <c r="C33" s="150"/>
      <c r="D33" s="151" t="s">
        <v>65</v>
      </c>
      <c r="E33" s="151"/>
      <c r="G33" s="152"/>
      <c r="H33" s="5"/>
      <c r="I33" s="147"/>
      <c r="J33" s="148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</row>
    <row r="34" spans="1:22" ht="12.75">
      <c r="A34" s="147"/>
      <c r="B34" s="147"/>
      <c r="D34" s="147"/>
      <c r="E34" s="147"/>
      <c r="F34" s="147"/>
      <c r="H34" s="152"/>
      <c r="I34" s="148"/>
      <c r="J34" s="148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</row>
    <row r="35" spans="1:22" ht="12.75">
      <c r="A35" s="131"/>
      <c r="B35" s="131"/>
      <c r="C35" s="153"/>
      <c r="D35" s="147"/>
      <c r="E35" s="147"/>
      <c r="F35" s="147"/>
      <c r="H35" s="152"/>
      <c r="I35" s="148"/>
      <c r="J35" s="148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ht="12.75">
      <c r="A36" s="147"/>
      <c r="B36" s="147"/>
      <c r="D36" s="147"/>
      <c r="E36" s="147"/>
      <c r="F36" s="147"/>
      <c r="H36" s="152"/>
      <c r="I36" s="148"/>
      <c r="J36" s="148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</row>
    <row r="37" spans="1:22" ht="12.75">
      <c r="A37" s="147"/>
      <c r="B37" s="147"/>
      <c r="D37" s="147"/>
      <c r="E37" s="147"/>
      <c r="F37" s="147"/>
      <c r="H37" s="152"/>
      <c r="I37" s="148"/>
      <c r="J37" s="148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</row>
    <row r="38" spans="1:22" ht="12.75">
      <c r="A38" s="147"/>
      <c r="B38" s="147"/>
      <c r="D38" s="147"/>
      <c r="E38" s="147"/>
      <c r="F38" s="147"/>
      <c r="I38" s="147"/>
      <c r="J38" s="148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</row>
    <row r="40" spans="1:22" ht="15">
      <c r="B40" s="315" t="s">
        <v>40</v>
      </c>
      <c r="C40" s="315"/>
      <c r="D40" s="315"/>
      <c r="E40" s="315"/>
      <c r="F40" s="315"/>
      <c r="G40" s="315"/>
      <c r="H40" s="315"/>
      <c r="I40" s="315"/>
      <c r="J40" s="315"/>
    </row>
    <row r="41" spans="1:22" ht="15">
      <c r="B41" s="42"/>
      <c r="C41" s="42"/>
      <c r="D41" s="337" t="s">
        <v>130</v>
      </c>
      <c r="E41" s="337"/>
      <c r="F41" s="337"/>
      <c r="G41" s="337"/>
      <c r="H41" s="337"/>
      <c r="I41" s="337"/>
      <c r="J41" s="42"/>
    </row>
    <row r="42" spans="1:22" ht="15">
      <c r="B42" s="42"/>
      <c r="C42" s="42"/>
      <c r="D42" s="337" t="s">
        <v>131</v>
      </c>
      <c r="E42" s="337"/>
      <c r="F42" s="337"/>
      <c r="G42" s="337"/>
      <c r="H42" s="337"/>
      <c r="I42" s="337"/>
      <c r="J42" s="337"/>
    </row>
    <row r="43" spans="1:22" ht="15">
      <c r="B43" s="42"/>
      <c r="C43" s="42"/>
      <c r="D43" s="337" t="s">
        <v>39</v>
      </c>
      <c r="E43" s="337"/>
      <c r="F43" s="337"/>
      <c r="G43" s="337"/>
      <c r="H43" s="337"/>
      <c r="I43" s="42"/>
      <c r="J43" s="42"/>
    </row>
    <row r="44" spans="1:22" ht="15">
      <c r="B44" s="335" t="s">
        <v>37</v>
      </c>
      <c r="C44" s="335"/>
      <c r="D44" s="335"/>
      <c r="E44" s="335"/>
      <c r="F44" s="335"/>
      <c r="G44" s="335"/>
      <c r="H44" s="335"/>
      <c r="I44" s="40"/>
      <c r="J44" s="40"/>
    </row>
    <row r="45" spans="1:22" ht="15">
      <c r="B45" s="47"/>
      <c r="C45" s="40"/>
      <c r="D45" s="336" t="s">
        <v>130</v>
      </c>
      <c r="E45" s="336"/>
      <c r="F45" s="336"/>
      <c r="G45" s="336"/>
      <c r="H45" s="336"/>
      <c r="I45" s="40"/>
      <c r="J45" s="40"/>
    </row>
    <row r="46" spans="1:22" ht="15">
      <c r="B46" s="40"/>
      <c r="C46" s="40"/>
      <c r="D46" s="336" t="s">
        <v>132</v>
      </c>
      <c r="E46" s="336"/>
      <c r="F46" s="336"/>
      <c r="G46" s="336"/>
      <c r="H46" s="336"/>
      <c r="I46" s="40"/>
      <c r="J46" s="40"/>
    </row>
    <row r="50" spans="3:8">
      <c r="C50" s="333" t="s">
        <v>66</v>
      </c>
      <c r="D50" s="333"/>
      <c r="E50" s="333"/>
      <c r="F50" s="333"/>
      <c r="G50" s="333"/>
      <c r="H50" s="333"/>
    </row>
    <row r="51" spans="3:8">
      <c r="C51" s="333"/>
      <c r="D51" s="333"/>
      <c r="E51" s="333"/>
      <c r="F51" s="333"/>
      <c r="G51" s="333"/>
      <c r="H51" s="333"/>
    </row>
    <row r="52" spans="3:8">
      <c r="C52" s="333"/>
      <c r="D52" s="333"/>
      <c r="E52" s="333"/>
      <c r="F52" s="333"/>
      <c r="G52" s="333"/>
      <c r="H52" s="333"/>
    </row>
    <row r="53" spans="3:8">
      <c r="C53" s="333"/>
      <c r="D53" s="333"/>
      <c r="E53" s="333"/>
      <c r="F53" s="333"/>
      <c r="G53" s="333"/>
      <c r="H53" s="333"/>
    </row>
    <row r="54" spans="3:8">
      <c r="C54" s="333"/>
      <c r="D54" s="333"/>
      <c r="E54" s="333"/>
      <c r="F54" s="333"/>
      <c r="G54" s="333"/>
      <c r="H54" s="333"/>
    </row>
    <row r="55" spans="3:8" ht="12.75">
      <c r="D55" s="147"/>
      <c r="E55" s="147"/>
      <c r="F55" s="147"/>
    </row>
    <row r="56" spans="3:8" ht="12.75">
      <c r="D56" s="147"/>
      <c r="E56" s="147"/>
      <c r="F56" s="147"/>
    </row>
    <row r="57" spans="3:8">
      <c r="C57" s="333" t="s">
        <v>67</v>
      </c>
      <c r="D57" s="333"/>
      <c r="E57" s="333"/>
      <c r="F57" s="333"/>
      <c r="G57" s="333"/>
      <c r="H57" s="333"/>
    </row>
    <row r="58" spans="3:8">
      <c r="C58" s="333"/>
      <c r="D58" s="333"/>
      <c r="E58" s="333"/>
      <c r="F58" s="333"/>
      <c r="G58" s="333"/>
      <c r="H58" s="333"/>
    </row>
    <row r="59" spans="3:8">
      <c r="C59" s="333"/>
      <c r="D59" s="333"/>
      <c r="E59" s="333"/>
      <c r="F59" s="333"/>
      <c r="G59" s="333"/>
      <c r="H59" s="333"/>
    </row>
    <row r="60" spans="3:8">
      <c r="C60" s="333"/>
      <c r="D60" s="333"/>
      <c r="E60" s="333"/>
      <c r="F60" s="333"/>
      <c r="G60" s="333"/>
      <c r="H60" s="333"/>
    </row>
    <row r="61" spans="3:8">
      <c r="C61" s="333"/>
      <c r="D61" s="333"/>
      <c r="E61" s="333"/>
      <c r="F61" s="333"/>
      <c r="G61" s="333"/>
      <c r="H61" s="333"/>
    </row>
  </sheetData>
  <mergeCells count="17">
    <mergeCell ref="A28:H28"/>
    <mergeCell ref="B21:B22"/>
    <mergeCell ref="G9:G10"/>
    <mergeCell ref="H9:H10"/>
    <mergeCell ref="C50:H54"/>
    <mergeCell ref="C57:H61"/>
    <mergeCell ref="A31:F31"/>
    <mergeCell ref="B44:H44"/>
    <mergeCell ref="D45:H45"/>
    <mergeCell ref="D46:H46"/>
    <mergeCell ref="B40:J40"/>
    <mergeCell ref="D41:I41"/>
    <mergeCell ref="D42:J42"/>
    <mergeCell ref="D43:H43"/>
    <mergeCell ref="A30:F30"/>
    <mergeCell ref="G14:G16"/>
    <mergeCell ref="H14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12" sqref="A12"/>
    </sheetView>
  </sheetViews>
  <sheetFormatPr defaultRowHeight="11.25"/>
  <cols>
    <col min="1" max="1" width="6.6640625" style="4" customWidth="1"/>
    <col min="2" max="2" width="7.88671875" style="6" bestFit="1" customWidth="1"/>
    <col min="3" max="3" width="26.33203125" style="7" bestFit="1" customWidth="1"/>
    <col min="4" max="5" width="9.6640625" style="4" bestFit="1" customWidth="1"/>
    <col min="6" max="6" width="9.6640625" style="4" customWidth="1"/>
    <col min="7" max="7" width="5.6640625" style="4" bestFit="1" customWidth="1"/>
    <col min="8" max="8" width="5.109375" style="4" bestFit="1" customWidth="1"/>
    <col min="9" max="9" width="6.6640625" style="4" customWidth="1"/>
    <col min="10" max="10" width="6.88671875" style="4" customWidth="1"/>
    <col min="11" max="11" width="6.6640625" style="4" customWidth="1"/>
    <col min="12" max="12" width="8" style="4" bestFit="1" customWidth="1"/>
    <col min="13" max="13" width="10.6640625" style="4" customWidth="1"/>
    <col min="14" max="14" width="6.6640625" style="4" customWidth="1"/>
    <col min="15" max="15" width="12.21875" style="4" bestFit="1" customWidth="1"/>
    <col min="16" max="16" width="42.77734375" style="62" bestFit="1" customWidth="1"/>
    <col min="17" max="17" width="24.6640625" style="4" bestFit="1" customWidth="1"/>
    <col min="18" max="18" width="59.88671875" style="4" bestFit="1" customWidth="1"/>
    <col min="19" max="16384" width="8.88671875" style="4"/>
  </cols>
  <sheetData>
    <row r="1" spans="1:18" s="1" customFormat="1" ht="24" thickBot="1">
      <c r="A1" s="76" t="s">
        <v>8</v>
      </c>
      <c r="B1" s="76" t="s">
        <v>7</v>
      </c>
      <c r="C1" s="76" t="s">
        <v>0</v>
      </c>
      <c r="D1" s="207" t="s">
        <v>13</v>
      </c>
      <c r="E1" s="207" t="s">
        <v>68</v>
      </c>
      <c r="F1" s="208" t="s">
        <v>1</v>
      </c>
      <c r="G1" s="209" t="s">
        <v>2</v>
      </c>
      <c r="H1" s="83" t="s">
        <v>14</v>
      </c>
      <c r="I1" s="210" t="s">
        <v>3</v>
      </c>
      <c r="J1" s="83" t="s">
        <v>10</v>
      </c>
      <c r="K1" s="210" t="s">
        <v>3</v>
      </c>
      <c r="L1" s="76" t="s">
        <v>4</v>
      </c>
      <c r="M1" s="83" t="s">
        <v>6</v>
      </c>
      <c r="N1" s="210" t="s">
        <v>3</v>
      </c>
      <c r="O1" s="76" t="s">
        <v>5</v>
      </c>
      <c r="P1" s="346" t="s">
        <v>9</v>
      </c>
      <c r="Q1" s="347"/>
      <c r="R1" s="348"/>
    </row>
    <row r="2" spans="1:18">
      <c r="P2" s="206"/>
    </row>
    <row r="5" spans="1:18" ht="12.75">
      <c r="A5" s="72" t="s">
        <v>85</v>
      </c>
      <c r="B5" s="157" t="s">
        <v>149</v>
      </c>
      <c r="C5" s="73" t="s">
        <v>11</v>
      </c>
      <c r="D5" s="155" t="s">
        <v>22</v>
      </c>
      <c r="E5" s="156">
        <v>0</v>
      </c>
      <c r="F5" s="155" t="s">
        <v>22</v>
      </c>
      <c r="G5" s="3">
        <v>55.8</v>
      </c>
      <c r="H5" s="155" t="s">
        <v>22</v>
      </c>
      <c r="I5" s="155" t="s">
        <v>22</v>
      </c>
      <c r="J5" s="155" t="s">
        <v>22</v>
      </c>
      <c r="K5" s="155" t="s">
        <v>22</v>
      </c>
      <c r="L5" s="155" t="s">
        <v>22</v>
      </c>
      <c r="M5" s="155" t="s">
        <v>22</v>
      </c>
      <c r="N5" s="155" t="s">
        <v>22</v>
      </c>
      <c r="O5" s="155" t="s">
        <v>22</v>
      </c>
      <c r="P5" s="8" t="s">
        <v>15</v>
      </c>
      <c r="Q5" s="13" t="s">
        <v>16</v>
      </c>
      <c r="R5" s="13" t="s">
        <v>17</v>
      </c>
    </row>
    <row r="6" spans="1:18">
      <c r="P6" s="206" t="s">
        <v>83</v>
      </c>
    </row>
    <row r="9" spans="1:18">
      <c r="A9" s="316" t="s">
        <v>23</v>
      </c>
      <c r="B9" s="316"/>
      <c r="C9" s="316"/>
      <c r="D9" s="316"/>
      <c r="E9" s="316"/>
      <c r="F9" s="186">
        <f t="shared" ref="F9:O9" si="0">SUM(F8:F8)</f>
        <v>0</v>
      </c>
      <c r="G9" s="211">
        <f t="shared" si="0"/>
        <v>0</v>
      </c>
      <c r="H9" s="212">
        <f t="shared" si="0"/>
        <v>0</v>
      </c>
      <c r="I9" s="212">
        <f t="shared" si="0"/>
        <v>0</v>
      </c>
      <c r="J9" s="212">
        <f t="shared" si="0"/>
        <v>0</v>
      </c>
      <c r="K9" s="212">
        <f t="shared" si="0"/>
        <v>0</v>
      </c>
      <c r="L9" s="212">
        <f t="shared" si="0"/>
        <v>0</v>
      </c>
      <c r="M9" s="212">
        <f t="shared" si="0"/>
        <v>0</v>
      </c>
      <c r="N9" s="212">
        <f t="shared" si="0"/>
        <v>0</v>
      </c>
      <c r="O9" s="212">
        <f t="shared" si="0"/>
        <v>0</v>
      </c>
    </row>
  </sheetData>
  <mergeCells count="2">
    <mergeCell ref="P1:R1"/>
    <mergeCell ref="A9:E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8"/>
  <sheetViews>
    <sheetView workbookViewId="0">
      <selection activeCell="D15" sqref="D15"/>
    </sheetView>
  </sheetViews>
  <sheetFormatPr defaultRowHeight="15"/>
  <cols>
    <col min="1" max="1" width="7.6640625" customWidth="1"/>
    <col min="2" max="2" width="7" customWidth="1"/>
    <col min="3" max="3" width="7.88671875" bestFit="1" customWidth="1"/>
    <col min="4" max="4" width="53.33203125" bestFit="1" customWidth="1"/>
    <col min="5" max="5" width="12.44140625" customWidth="1"/>
    <col min="6" max="6" width="11.44140625" bestFit="1" customWidth="1"/>
    <col min="7" max="7" width="10" bestFit="1" customWidth="1"/>
    <col min="8" max="8" width="8.6640625" bestFit="1" customWidth="1"/>
    <col min="9" max="9" width="10" bestFit="1" customWidth="1"/>
    <col min="10" max="10" width="8.44140625" bestFit="1" customWidth="1"/>
    <col min="11" max="11" width="11.5546875" customWidth="1"/>
    <col min="12" max="12" width="7.21875" bestFit="1" customWidth="1"/>
    <col min="13" max="13" width="11.77734375" customWidth="1"/>
    <col min="14" max="14" width="7.109375" customWidth="1"/>
    <col min="15" max="16" width="8.44140625" bestFit="1" customWidth="1"/>
    <col min="17" max="17" width="8.5546875" customWidth="1"/>
    <col min="18" max="19" width="8.44140625" bestFit="1" customWidth="1"/>
    <col min="20" max="20" width="9.21875" bestFit="1" customWidth="1"/>
  </cols>
  <sheetData>
    <row r="1" spans="1:21" ht="36.75" thickBot="1">
      <c r="A1" s="74" t="s">
        <v>137</v>
      </c>
      <c r="B1" s="74" t="s">
        <v>8</v>
      </c>
      <c r="C1" s="75" t="s">
        <v>7</v>
      </c>
      <c r="D1" s="77" t="s">
        <v>0</v>
      </c>
      <c r="E1" s="77" t="s">
        <v>51</v>
      </c>
      <c r="F1" s="77" t="s">
        <v>54</v>
      </c>
      <c r="G1" s="77" t="s">
        <v>55</v>
      </c>
      <c r="H1" s="224" t="s">
        <v>138</v>
      </c>
      <c r="I1" s="78" t="s">
        <v>1</v>
      </c>
      <c r="J1" s="225" t="s">
        <v>2</v>
      </c>
      <c r="K1" s="80" t="s">
        <v>56</v>
      </c>
      <c r="L1" s="226" t="s">
        <v>3</v>
      </c>
      <c r="M1" s="82" t="s">
        <v>139</v>
      </c>
      <c r="N1" s="83" t="s">
        <v>140</v>
      </c>
      <c r="O1" s="82" t="s">
        <v>10</v>
      </c>
      <c r="P1" s="226" t="s">
        <v>3</v>
      </c>
      <c r="Q1" s="74" t="s">
        <v>59</v>
      </c>
      <c r="R1" s="84" t="s">
        <v>6</v>
      </c>
      <c r="S1" s="226" t="s">
        <v>3</v>
      </c>
      <c r="T1" s="77" t="s">
        <v>5</v>
      </c>
    </row>
    <row r="4" spans="1:21" ht="15.75" thickBot="1">
      <c r="A4" s="85"/>
      <c r="B4" s="85"/>
      <c r="C4" s="86"/>
      <c r="D4" s="227"/>
      <c r="E4" s="88"/>
      <c r="F4" s="228"/>
      <c r="G4" s="227"/>
      <c r="H4" s="229"/>
      <c r="I4" s="89"/>
      <c r="J4" s="90"/>
      <c r="K4" s="89"/>
      <c r="L4" s="89"/>
      <c r="M4" s="89"/>
      <c r="N4" s="89"/>
      <c r="O4" s="90"/>
      <c r="P4" s="90"/>
      <c r="Q4" s="90"/>
      <c r="R4" s="90"/>
      <c r="S4" s="90"/>
      <c r="T4" s="90"/>
      <c r="U4" s="91"/>
    </row>
    <row r="5" spans="1:21">
      <c r="A5" s="349" t="s">
        <v>141</v>
      </c>
      <c r="B5" s="230" t="s">
        <v>149</v>
      </c>
      <c r="C5" s="231">
        <v>41725</v>
      </c>
      <c r="D5" s="232" t="s">
        <v>142</v>
      </c>
      <c r="E5" s="233">
        <v>88000</v>
      </c>
      <c r="F5" s="352" t="s">
        <v>143</v>
      </c>
      <c r="G5" s="352" t="s">
        <v>144</v>
      </c>
      <c r="H5" s="355" t="s">
        <v>145</v>
      </c>
      <c r="I5" s="234">
        <v>1068.22</v>
      </c>
      <c r="J5" s="235">
        <v>1210.8</v>
      </c>
      <c r="K5" s="236"/>
      <c r="L5" s="236"/>
      <c r="M5" s="237" t="s">
        <v>146</v>
      </c>
      <c r="N5" s="236"/>
      <c r="O5" s="238"/>
      <c r="P5" s="238"/>
      <c r="Q5" s="358" t="s">
        <v>14</v>
      </c>
      <c r="R5" s="238"/>
      <c r="S5" s="248"/>
      <c r="T5" s="249">
        <v>-0.03</v>
      </c>
      <c r="U5" s="361">
        <f>T5+T6+T7</f>
        <v>1180.98</v>
      </c>
    </row>
    <row r="6" spans="1:21">
      <c r="A6" s="350"/>
      <c r="B6" s="239" t="s">
        <v>149</v>
      </c>
      <c r="C6" s="240">
        <v>41725</v>
      </c>
      <c r="D6" s="241" t="s">
        <v>12</v>
      </c>
      <c r="E6" s="156">
        <v>0</v>
      </c>
      <c r="F6" s="353"/>
      <c r="G6" s="353"/>
      <c r="H6" s="356"/>
      <c r="I6" s="137">
        <v>53.69</v>
      </c>
      <c r="J6" s="242">
        <v>49.12</v>
      </c>
      <c r="K6" s="137">
        <v>4.57</v>
      </c>
      <c r="L6" s="137">
        <v>14.28</v>
      </c>
      <c r="M6" s="116" t="s">
        <v>146</v>
      </c>
      <c r="N6" s="137">
        <f>I6*9%</f>
        <v>4.8320999999999996</v>
      </c>
      <c r="O6" s="242">
        <v>4.57</v>
      </c>
      <c r="P6" s="242">
        <v>14.28</v>
      </c>
      <c r="Q6" s="359"/>
      <c r="R6" s="110"/>
      <c r="S6" s="250"/>
      <c r="T6" s="251">
        <f>L6+P6+S6</f>
        <v>28.56</v>
      </c>
      <c r="U6" s="362"/>
    </row>
    <row r="7" spans="1:21" ht="15.75" thickBot="1">
      <c r="A7" s="351"/>
      <c r="B7" s="243" t="s">
        <v>149</v>
      </c>
      <c r="C7" s="244">
        <v>41837</v>
      </c>
      <c r="D7" s="61" t="s">
        <v>147</v>
      </c>
      <c r="E7" s="140">
        <v>13754.51</v>
      </c>
      <c r="F7" s="354"/>
      <c r="G7" s="354"/>
      <c r="H7" s="357"/>
      <c r="I7" s="123">
        <v>478.2</v>
      </c>
      <c r="J7" s="142">
        <v>288.88</v>
      </c>
      <c r="K7" s="123">
        <v>189.32</v>
      </c>
      <c r="L7" s="123">
        <v>576.23</v>
      </c>
      <c r="M7" s="245" t="s">
        <v>146</v>
      </c>
      <c r="N7" s="123">
        <f>I7*9%</f>
        <v>43.037999999999997</v>
      </c>
      <c r="O7" s="142">
        <v>42.69</v>
      </c>
      <c r="P7" s="142">
        <v>129.93</v>
      </c>
      <c r="Q7" s="360"/>
      <c r="R7" s="142">
        <v>146.63</v>
      </c>
      <c r="S7" s="252">
        <v>446.29</v>
      </c>
      <c r="T7" s="253">
        <f>L7+P7+S7</f>
        <v>1152.45</v>
      </c>
      <c r="U7" s="363"/>
    </row>
    <row r="8" spans="1:21">
      <c r="A8" s="85"/>
      <c r="B8" s="85"/>
      <c r="C8" s="86"/>
      <c r="D8" s="227"/>
      <c r="E8" s="88"/>
      <c r="F8" s="228"/>
      <c r="G8" s="227"/>
      <c r="H8" s="229"/>
      <c r="I8" s="89"/>
      <c r="J8" s="90"/>
      <c r="K8" s="89"/>
      <c r="L8" s="89"/>
      <c r="M8" s="89"/>
      <c r="N8" s="89"/>
      <c r="O8" s="90"/>
      <c r="P8" s="90"/>
      <c r="Q8" s="90"/>
      <c r="R8" s="90"/>
      <c r="S8" s="90"/>
      <c r="T8" s="90"/>
      <c r="U8" s="91"/>
    </row>
  </sheetData>
  <mergeCells count="6">
    <mergeCell ref="U5:U7"/>
    <mergeCell ref="A5:A7"/>
    <mergeCell ref="F5:F7"/>
    <mergeCell ref="G5:G7"/>
    <mergeCell ref="H5:H7"/>
    <mergeCell ref="Q5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activeCell="E22" sqref="E22"/>
    </sheetView>
  </sheetViews>
  <sheetFormatPr defaultRowHeight="11.25"/>
  <cols>
    <col min="1" max="1" width="6.6640625" style="4" customWidth="1"/>
    <col min="2" max="2" width="7.88671875" style="6" bestFit="1" customWidth="1"/>
    <col min="3" max="3" width="26.33203125" style="7" bestFit="1" customWidth="1"/>
    <col min="4" max="5" width="9.6640625" style="4" bestFit="1" customWidth="1"/>
    <col min="6" max="6" width="9.6640625" style="4" customWidth="1"/>
    <col min="7" max="7" width="5.6640625" style="4" bestFit="1" customWidth="1"/>
    <col min="8" max="8" width="5.109375" style="4" bestFit="1" customWidth="1"/>
    <col min="9" max="9" width="6.6640625" style="4" customWidth="1"/>
    <col min="10" max="10" width="6.88671875" style="4" customWidth="1"/>
    <col min="11" max="11" width="6.6640625" style="4" customWidth="1"/>
    <col min="12" max="12" width="8" style="4" bestFit="1" customWidth="1"/>
    <col min="13" max="13" width="10.6640625" style="4" customWidth="1"/>
    <col min="14" max="14" width="6.6640625" style="4" customWidth="1"/>
    <col min="15" max="15" width="12.21875" style="4" bestFit="1" customWidth="1"/>
    <col min="16" max="16" width="42.77734375" style="62" bestFit="1" customWidth="1"/>
    <col min="17" max="17" width="24.6640625" style="4" bestFit="1" customWidth="1"/>
    <col min="18" max="18" width="59.88671875" style="4" bestFit="1" customWidth="1"/>
    <col min="19" max="16384" width="8.88671875" style="4"/>
  </cols>
  <sheetData>
    <row r="1" spans="1:18" s="1" customFormat="1" ht="24" thickBot="1">
      <c r="A1" s="76" t="s">
        <v>8</v>
      </c>
      <c r="B1" s="76" t="s">
        <v>7</v>
      </c>
      <c r="C1" s="76" t="s">
        <v>0</v>
      </c>
      <c r="D1" s="207" t="s">
        <v>13</v>
      </c>
      <c r="E1" s="207" t="s">
        <v>68</v>
      </c>
      <c r="F1" s="208" t="s">
        <v>1</v>
      </c>
      <c r="G1" s="209" t="s">
        <v>2</v>
      </c>
      <c r="H1" s="83" t="s">
        <v>14</v>
      </c>
      <c r="I1" s="210" t="s">
        <v>3</v>
      </c>
      <c r="J1" s="83" t="s">
        <v>10</v>
      </c>
      <c r="K1" s="210" t="s">
        <v>3</v>
      </c>
      <c r="L1" s="76" t="s">
        <v>4</v>
      </c>
      <c r="M1" s="83" t="s">
        <v>6</v>
      </c>
      <c r="N1" s="210" t="s">
        <v>3</v>
      </c>
      <c r="O1" s="76" t="s">
        <v>5</v>
      </c>
      <c r="P1" s="346" t="s">
        <v>9</v>
      </c>
      <c r="Q1" s="347"/>
      <c r="R1" s="348"/>
    </row>
    <row r="2" spans="1:18">
      <c r="P2" s="206"/>
    </row>
    <row r="4" spans="1:18" ht="12" thickBot="1"/>
    <row r="5" spans="1:18">
      <c r="A5" s="69" t="s">
        <v>149</v>
      </c>
      <c r="B5" s="154" t="s">
        <v>149</v>
      </c>
      <c r="C5" s="70" t="s">
        <v>12</v>
      </c>
      <c r="D5" s="71"/>
      <c r="E5" s="71"/>
      <c r="F5" s="20">
        <v>43.4</v>
      </c>
      <c r="G5" s="23">
        <v>43.4</v>
      </c>
      <c r="H5" s="68"/>
      <c r="I5" s="68"/>
      <c r="J5" s="68"/>
      <c r="K5" s="68"/>
      <c r="L5" s="68"/>
      <c r="M5" s="68"/>
      <c r="N5" s="68"/>
      <c r="O5" s="68">
        <f t="shared" ref="O5" si="0">I5+K5+N5</f>
        <v>0</v>
      </c>
      <c r="P5" s="221" t="s">
        <v>15</v>
      </c>
    </row>
    <row r="6" spans="1:18">
      <c r="P6" s="206" t="s">
        <v>83</v>
      </c>
    </row>
  </sheetData>
  <mergeCells count="1">
    <mergeCell ref="P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219γ1</vt:lpstr>
      <vt:lpstr>219γ2</vt:lpstr>
      <vt:lpstr>219γ5</vt:lpstr>
      <vt:lpstr>219γ7</vt:lpstr>
      <vt:lpstr>219γ8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2025-09-03T06:54:55Z</dcterms:modified>
</cp:coreProperties>
</file>