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0-φπα" sheetId="17" r:id="rId11"/>
    <sheet name="11-χαρτόσ" sheetId="15" r:id="rId12"/>
    <sheet name="12-πολλαπλές" sheetId="23" r:id="rId13"/>
    <sheet name="13-ντιΜιΧο" sheetId="24" r:id="rId14"/>
    <sheet name="14-βιβλΕσ" sheetId="9" r:id="rId15"/>
    <sheet name="15-φάκελ" sheetId="8" r:id="rId16"/>
    <sheet name="16-bSymb" sheetId="22" r:id="rId17"/>
    <sheet name="17-βιβλΣυμβ" sheetId="10" r:id="rId18"/>
    <sheet name="18-εθνΠλ" sheetId="28" r:id="rId19"/>
    <sheet name="19-πολ200" sheetId="5" r:id="rId20"/>
  </sheets>
  <calcPr calcId="125725"/>
</workbook>
</file>

<file path=xl/calcChain.xml><?xml version="1.0" encoding="utf-8"?>
<calcChain xmlns="http://schemas.openxmlformats.org/spreadsheetml/2006/main">
  <c r="X3" i="5"/>
  <c r="S3" i="9"/>
  <c r="W3" i="5" s="1"/>
  <c r="R4"/>
  <c r="J4"/>
  <c r="K4"/>
  <c r="L4"/>
  <c r="D3" i="26"/>
  <c r="H8" i="16"/>
  <c r="F3" i="13"/>
  <c r="N3" i="1"/>
  <c r="I3" i="16"/>
  <c r="AA3" i="5" l="1"/>
  <c r="BP3" i="24" l="1"/>
  <c r="BE3"/>
  <c r="BA3"/>
  <c r="AE3"/>
  <c r="I3"/>
  <c r="H3"/>
  <c r="G3"/>
  <c r="F3"/>
  <c r="E3"/>
  <c r="B3"/>
  <c r="A3"/>
  <c r="N3" i="9"/>
  <c r="I3" i="13"/>
  <c r="G3" i="12"/>
  <c r="F3"/>
  <c r="J24" i="1"/>
  <c r="I24"/>
  <c r="H24"/>
  <c r="AU3" i="24" l="1"/>
  <c r="Z4" i="9" l="1"/>
  <c r="N4" i="4"/>
  <c r="Q4" i="24"/>
  <c r="P4" l="1"/>
  <c r="AN3" i="16"/>
  <c r="C3" i="24" s="1"/>
  <c r="BQ3" s="1"/>
  <c r="U3" i="9" s="1"/>
  <c r="K3" i="5" s="1"/>
  <c r="AM3" i="16"/>
  <c r="D3" i="24" s="1"/>
  <c r="BR3" s="1"/>
  <c r="G3" i="5" s="1"/>
  <c r="O4" i="24" l="1"/>
  <c r="AQ4"/>
  <c r="AR4"/>
  <c r="U4"/>
  <c r="J3" i="1"/>
  <c r="T4" i="23"/>
  <c r="S4" i="24"/>
  <c r="T4"/>
  <c r="X4" i="9"/>
  <c r="Y4"/>
  <c r="AA4"/>
  <c r="AB4"/>
  <c r="AD4" i="16" l="1"/>
  <c r="AE4"/>
  <c r="AF4"/>
  <c r="AH4"/>
  <c r="AI4"/>
  <c r="AL4"/>
  <c r="AM4"/>
  <c r="M4" i="9"/>
  <c r="D4" i="15" l="1"/>
  <c r="E4"/>
  <c r="F4"/>
  <c r="G4" l="1"/>
  <c r="F3" i="1" l="1"/>
  <c r="T4" i="5" l="1"/>
  <c r="AA4" l="1"/>
  <c r="E3" l="1"/>
  <c r="D3"/>
  <c r="C3"/>
  <c r="B3"/>
  <c r="A3"/>
  <c r="C3" i="28"/>
  <c r="B3"/>
  <c r="A3"/>
  <c r="S4" i="10"/>
  <c r="G4" i="5" l="1"/>
  <c r="Q4" i="10"/>
  <c r="O4"/>
  <c r="L3"/>
  <c r="J3"/>
  <c r="H3"/>
  <c r="G3"/>
  <c r="E3"/>
  <c r="C3"/>
  <c r="A3"/>
  <c r="L4" l="1"/>
  <c r="A3" i="22"/>
  <c r="A3" i="8"/>
  <c r="W4" i="9" l="1"/>
  <c r="V4"/>
  <c r="N4" l="1"/>
  <c r="J4"/>
  <c r="I4"/>
  <c r="H4"/>
  <c r="G4"/>
  <c r="F4"/>
  <c r="E4"/>
  <c r="S4" l="1"/>
  <c r="D3" l="1"/>
  <c r="C3"/>
  <c r="B3"/>
  <c r="A3"/>
  <c r="BM4" i="24"/>
  <c r="BL4"/>
  <c r="BK4"/>
  <c r="BJ4"/>
  <c r="BI4"/>
  <c r="BH4"/>
  <c r="BG4"/>
  <c r="BF4"/>
  <c r="BD4"/>
  <c r="BC4"/>
  <c r="BB4"/>
  <c r="AZ4"/>
  <c r="AY4"/>
  <c r="AX4"/>
  <c r="AW4"/>
  <c r="AV4"/>
  <c r="AT4"/>
  <c r="AP4"/>
  <c r="AO4"/>
  <c r="AN4"/>
  <c r="AM4"/>
  <c r="AL4"/>
  <c r="AK4"/>
  <c r="AJ4"/>
  <c r="AI4"/>
  <c r="AH4"/>
  <c r="AG4"/>
  <c r="AD4"/>
  <c r="AC4"/>
  <c r="AB4"/>
  <c r="AA4"/>
  <c r="Z4"/>
  <c r="Y4"/>
  <c r="X4"/>
  <c r="W4"/>
  <c r="V4"/>
  <c r="R4"/>
  <c r="N4"/>
  <c r="M4"/>
  <c r="L4"/>
  <c r="K4"/>
  <c r="J4"/>
  <c r="BA4"/>
  <c r="C13" i="23"/>
  <c r="S4"/>
  <c r="R4"/>
  <c r="Q4"/>
  <c r="P4"/>
  <c r="O4"/>
  <c r="N4"/>
  <c r="M4"/>
  <c r="L4"/>
  <c r="K4"/>
  <c r="J4"/>
  <c r="I4"/>
  <c r="BE4" i="24" l="1"/>
  <c r="BP4"/>
  <c r="AU4"/>
  <c r="AE4"/>
  <c r="G4"/>
  <c r="F4" s="1"/>
  <c r="D4"/>
  <c r="I4"/>
  <c r="BR4" l="1"/>
  <c r="B3" i="23" l="1"/>
  <c r="A3"/>
  <c r="H4" i="15"/>
  <c r="C3" l="1"/>
  <c r="B3"/>
  <c r="A3"/>
  <c r="C10" i="17"/>
  <c r="D4"/>
  <c r="B3" l="1"/>
  <c r="A3"/>
  <c r="A168" i="27" l="1"/>
  <c r="D167"/>
  <c r="C167"/>
  <c r="B167"/>
  <c r="A167"/>
  <c r="D166"/>
  <c r="C166"/>
  <c r="B166"/>
  <c r="A166"/>
  <c r="D165"/>
  <c r="C165"/>
  <c r="B165"/>
  <c r="A165"/>
  <c r="D164"/>
  <c r="C164"/>
  <c r="B164"/>
  <c r="A164"/>
  <c r="D163"/>
  <c r="C163"/>
  <c r="B163"/>
  <c r="A163"/>
  <c r="D162"/>
  <c r="C162"/>
  <c r="B162"/>
  <c r="A162"/>
  <c r="D161"/>
  <c r="C161"/>
  <c r="B161"/>
  <c r="A161"/>
  <c r="D160"/>
  <c r="C160"/>
  <c r="B160"/>
  <c r="A160"/>
  <c r="D159"/>
  <c r="C159"/>
  <c r="B159"/>
  <c r="A159"/>
  <c r="D158"/>
  <c r="C158"/>
  <c r="B158"/>
  <c r="A158"/>
  <c r="D157"/>
  <c r="C157"/>
  <c r="B157"/>
  <c r="A157"/>
  <c r="D156"/>
  <c r="C156"/>
  <c r="B156"/>
  <c r="A156"/>
  <c r="D155"/>
  <c r="C155"/>
  <c r="B155"/>
  <c r="A155"/>
  <c r="D154"/>
  <c r="C154"/>
  <c r="B154"/>
  <c r="A154"/>
  <c r="D153"/>
  <c r="C153"/>
  <c r="B153"/>
  <c r="A153"/>
  <c r="D152"/>
  <c r="C152"/>
  <c r="B152"/>
  <c r="A152"/>
  <c r="D151"/>
  <c r="C151"/>
  <c r="B151"/>
  <c r="A151"/>
  <c r="D150"/>
  <c r="C150"/>
  <c r="B150"/>
  <c r="A150"/>
  <c r="D149"/>
  <c r="C149"/>
  <c r="B149"/>
  <c r="A149"/>
  <c r="D148"/>
  <c r="C148"/>
  <c r="B148"/>
  <c r="A148"/>
  <c r="D147"/>
  <c r="C147"/>
  <c r="B147"/>
  <c r="A147"/>
  <c r="D146"/>
  <c r="C146"/>
  <c r="B146"/>
  <c r="A146"/>
  <c r="D145"/>
  <c r="C145"/>
  <c r="B145"/>
  <c r="A145"/>
  <c r="D144"/>
  <c r="C144"/>
  <c r="B144"/>
  <c r="A144"/>
  <c r="D143"/>
  <c r="C143"/>
  <c r="B143"/>
  <c r="A143"/>
  <c r="D142"/>
  <c r="C142"/>
  <c r="B142"/>
  <c r="A142"/>
  <c r="D141"/>
  <c r="C141"/>
  <c r="B141"/>
  <c r="A141"/>
  <c r="D140"/>
  <c r="C140"/>
  <c r="B140"/>
  <c r="A140"/>
  <c r="D139"/>
  <c r="C139"/>
  <c r="B139"/>
  <c r="A139"/>
  <c r="D138"/>
  <c r="C138"/>
  <c r="B138"/>
  <c r="A138"/>
  <c r="D137"/>
  <c r="C137"/>
  <c r="B137"/>
  <c r="A137"/>
  <c r="D136"/>
  <c r="C136"/>
  <c r="B136"/>
  <c r="A136"/>
  <c r="D135"/>
  <c r="C135"/>
  <c r="B135"/>
  <c r="A135"/>
  <c r="D134"/>
  <c r="C134"/>
  <c r="B134"/>
  <c r="A134"/>
  <c r="D133"/>
  <c r="C133"/>
  <c r="B133"/>
  <c r="A133"/>
  <c r="D132"/>
  <c r="C132"/>
  <c r="B132"/>
  <c r="A132"/>
  <c r="D131"/>
  <c r="C131"/>
  <c r="B131"/>
  <c r="A131"/>
  <c r="D130"/>
  <c r="C130"/>
  <c r="B130"/>
  <c r="A130"/>
  <c r="D129"/>
  <c r="C129"/>
  <c r="B129"/>
  <c r="A129"/>
  <c r="D128"/>
  <c r="C128"/>
  <c r="B128"/>
  <c r="A128"/>
  <c r="D127"/>
  <c r="C127"/>
  <c r="B127"/>
  <c r="A127"/>
  <c r="D126"/>
  <c r="C126"/>
  <c r="B126"/>
  <c r="A126"/>
  <c r="D125"/>
  <c r="C125"/>
  <c r="B125"/>
  <c r="A125"/>
  <c r="D124"/>
  <c r="C124"/>
  <c r="B124"/>
  <c r="A124"/>
  <c r="D123"/>
  <c r="C123"/>
  <c r="B123"/>
  <c r="A123"/>
  <c r="D122"/>
  <c r="C122"/>
  <c r="B122"/>
  <c r="A122"/>
  <c r="D121"/>
  <c r="C121"/>
  <c r="B121"/>
  <c r="A121"/>
  <c r="D120"/>
  <c r="C120"/>
  <c r="B120"/>
  <c r="A120"/>
  <c r="D119"/>
  <c r="C119"/>
  <c r="B119"/>
  <c r="A119"/>
  <c r="D118"/>
  <c r="C118"/>
  <c r="B118"/>
  <c r="A118"/>
  <c r="D117"/>
  <c r="C117"/>
  <c r="B117"/>
  <c r="A117"/>
  <c r="D116"/>
  <c r="C116"/>
  <c r="B116"/>
  <c r="A116"/>
  <c r="D115"/>
  <c r="C115"/>
  <c r="B115"/>
  <c r="A115"/>
  <c r="D114"/>
  <c r="C114"/>
  <c r="B114"/>
  <c r="A114"/>
  <c r="D113"/>
  <c r="C113"/>
  <c r="B113"/>
  <c r="A113"/>
  <c r="D112"/>
  <c r="C112"/>
  <c r="B112"/>
  <c r="A112"/>
  <c r="D111"/>
  <c r="C111"/>
  <c r="B111"/>
  <c r="A111"/>
  <c r="D110"/>
  <c r="C110"/>
  <c r="B110"/>
  <c r="A110"/>
  <c r="D109"/>
  <c r="C109"/>
  <c r="B109"/>
  <c r="A109"/>
  <c r="D108"/>
  <c r="C108"/>
  <c r="B108"/>
  <c r="A108"/>
  <c r="D107"/>
  <c r="C107"/>
  <c r="B107"/>
  <c r="A107"/>
  <c r="D106"/>
  <c r="C106"/>
  <c r="B106"/>
  <c r="A106"/>
  <c r="D105"/>
  <c r="C105"/>
  <c r="B105"/>
  <c r="A105"/>
  <c r="D104"/>
  <c r="C104"/>
  <c r="B104"/>
  <c r="A104"/>
  <c r="D103"/>
  <c r="C103"/>
  <c r="B103"/>
  <c r="A103"/>
  <c r="D102"/>
  <c r="C102"/>
  <c r="B102"/>
  <c r="A102"/>
  <c r="D101"/>
  <c r="C101"/>
  <c r="B101"/>
  <c r="A101"/>
  <c r="D100"/>
  <c r="C100"/>
  <c r="B100"/>
  <c r="A100"/>
  <c r="D99"/>
  <c r="C99"/>
  <c r="B99"/>
  <c r="A99"/>
  <c r="D98"/>
  <c r="C98"/>
  <c r="B98"/>
  <c r="A98"/>
  <c r="D97"/>
  <c r="C97"/>
  <c r="B97"/>
  <c r="A97"/>
  <c r="D96"/>
  <c r="C96"/>
  <c r="B96"/>
  <c r="A96"/>
  <c r="D95"/>
  <c r="C95"/>
  <c r="B95"/>
  <c r="A95"/>
  <c r="D94"/>
  <c r="C94"/>
  <c r="B94"/>
  <c r="A94"/>
  <c r="D93"/>
  <c r="C93"/>
  <c r="B93"/>
  <c r="A93"/>
  <c r="D92"/>
  <c r="C92"/>
  <c r="B92"/>
  <c r="A92"/>
  <c r="D91"/>
  <c r="C91"/>
  <c r="B91"/>
  <c r="A91"/>
  <c r="D90"/>
  <c r="C90"/>
  <c r="B90"/>
  <c r="A90"/>
  <c r="D89"/>
  <c r="C89"/>
  <c r="B89"/>
  <c r="A89"/>
  <c r="D88"/>
  <c r="C88"/>
  <c r="B88"/>
  <c r="A88"/>
  <c r="D87"/>
  <c r="C87"/>
  <c r="B87"/>
  <c r="A87"/>
  <c r="D86"/>
  <c r="C86"/>
  <c r="B86"/>
  <c r="A86"/>
  <c r="D85"/>
  <c r="C85"/>
  <c r="B85"/>
  <c r="A85"/>
  <c r="D84"/>
  <c r="C84"/>
  <c r="B84"/>
  <c r="A84"/>
  <c r="D83"/>
  <c r="C83"/>
  <c r="B83"/>
  <c r="A83"/>
  <c r="D82"/>
  <c r="C82"/>
  <c r="B82"/>
  <c r="A82"/>
  <c r="D81"/>
  <c r="C81"/>
  <c r="B81"/>
  <c r="A81"/>
  <c r="D80"/>
  <c r="C80"/>
  <c r="B80"/>
  <c r="A80"/>
  <c r="D79"/>
  <c r="C79"/>
  <c r="B79"/>
  <c r="A79"/>
  <c r="D78"/>
  <c r="C78"/>
  <c r="B78"/>
  <c r="A78"/>
  <c r="D77"/>
  <c r="C77"/>
  <c r="B77"/>
  <c r="A77"/>
  <c r="D76"/>
  <c r="C76"/>
  <c r="B76"/>
  <c r="A76"/>
  <c r="D75"/>
  <c r="C75"/>
  <c r="B75"/>
  <c r="A75"/>
  <c r="D74"/>
  <c r="C74"/>
  <c r="B74"/>
  <c r="A74"/>
  <c r="D73"/>
  <c r="C73"/>
  <c r="B73"/>
  <c r="A73"/>
  <c r="D72"/>
  <c r="C72"/>
  <c r="B72"/>
  <c r="A72"/>
  <c r="D71"/>
  <c r="C71"/>
  <c r="B71"/>
  <c r="A71"/>
  <c r="D70"/>
  <c r="C70"/>
  <c r="B70"/>
  <c r="A70"/>
  <c r="D69"/>
  <c r="C69"/>
  <c r="B69"/>
  <c r="A69"/>
  <c r="D68"/>
  <c r="C68"/>
  <c r="B68"/>
  <c r="A68"/>
  <c r="D67"/>
  <c r="C67"/>
  <c r="B67"/>
  <c r="A67"/>
  <c r="D66"/>
  <c r="C66"/>
  <c r="B66"/>
  <c r="A66"/>
  <c r="D65"/>
  <c r="C65"/>
  <c r="B65"/>
  <c r="A65"/>
  <c r="D64"/>
  <c r="C64"/>
  <c r="B64"/>
  <c r="A64"/>
  <c r="D63"/>
  <c r="C63"/>
  <c r="B63"/>
  <c r="A63"/>
  <c r="D62"/>
  <c r="C62"/>
  <c r="B62"/>
  <c r="A62"/>
  <c r="D61"/>
  <c r="C61"/>
  <c r="B61"/>
  <c r="A61"/>
  <c r="D60"/>
  <c r="C60"/>
  <c r="B60"/>
  <c r="A60"/>
  <c r="D59"/>
  <c r="C59"/>
  <c r="B59"/>
  <c r="A59"/>
  <c r="D58"/>
  <c r="C58"/>
  <c r="B58"/>
  <c r="A58"/>
  <c r="D57"/>
  <c r="C57"/>
  <c r="B57"/>
  <c r="A57"/>
  <c r="D56"/>
  <c r="C56"/>
  <c r="B56"/>
  <c r="A56"/>
  <c r="D55"/>
  <c r="C55"/>
  <c r="B55"/>
  <c r="A55"/>
  <c r="D54"/>
  <c r="C54"/>
  <c r="B54"/>
  <c r="A54"/>
  <c r="D53"/>
  <c r="C53"/>
  <c r="B53"/>
  <c r="A53"/>
  <c r="D52"/>
  <c r="C52"/>
  <c r="B52"/>
  <c r="A52"/>
  <c r="D51"/>
  <c r="C51"/>
  <c r="B51"/>
  <c r="A51"/>
  <c r="D50"/>
  <c r="C50"/>
  <c r="B50"/>
  <c r="A50"/>
  <c r="D49"/>
  <c r="C49"/>
  <c r="B49"/>
  <c r="A49"/>
  <c r="D48"/>
  <c r="C48"/>
  <c r="B48"/>
  <c r="A48"/>
  <c r="D47"/>
  <c r="C47"/>
  <c r="B47"/>
  <c r="A47"/>
  <c r="D46"/>
  <c r="C46"/>
  <c r="B46"/>
  <c r="A46"/>
  <c r="D45"/>
  <c r="C45"/>
  <c r="B45"/>
  <c r="A45"/>
  <c r="D44"/>
  <c r="C44"/>
  <c r="B44"/>
  <c r="A44"/>
  <c r="D43"/>
  <c r="C43"/>
  <c r="B43"/>
  <c r="A43"/>
  <c r="D42"/>
  <c r="C42"/>
  <c r="B42"/>
  <c r="A42"/>
  <c r="D41"/>
  <c r="C41"/>
  <c r="B41"/>
  <c r="A41"/>
  <c r="D40"/>
  <c r="C40"/>
  <c r="B40"/>
  <c r="A40"/>
  <c r="D39"/>
  <c r="C39"/>
  <c r="B39"/>
  <c r="A39"/>
  <c r="D38"/>
  <c r="C38"/>
  <c r="B38"/>
  <c r="A38"/>
  <c r="D37"/>
  <c r="C37"/>
  <c r="B37"/>
  <c r="A37"/>
  <c r="D36"/>
  <c r="C36"/>
  <c r="B36"/>
  <c r="A36"/>
  <c r="D35"/>
  <c r="C35"/>
  <c r="B35"/>
  <c r="A35"/>
  <c r="D34"/>
  <c r="C34"/>
  <c r="B34"/>
  <c r="A34"/>
  <c r="D33"/>
  <c r="C33"/>
  <c r="B33"/>
  <c r="A33"/>
  <c r="D32"/>
  <c r="C32"/>
  <c r="B32"/>
  <c r="A32"/>
  <c r="D31"/>
  <c r="C31"/>
  <c r="B31"/>
  <c r="A31"/>
  <c r="D30"/>
  <c r="C30"/>
  <c r="B30"/>
  <c r="A30"/>
  <c r="D29"/>
  <c r="C29"/>
  <c r="B29"/>
  <c r="A29"/>
  <c r="D28"/>
  <c r="C28"/>
  <c r="B28"/>
  <c r="A28"/>
  <c r="D27"/>
  <c r="C27"/>
  <c r="B27"/>
  <c r="A27"/>
  <c r="D26"/>
  <c r="C26"/>
  <c r="B26"/>
  <c r="A26"/>
  <c r="D25"/>
  <c r="C25"/>
  <c r="B25"/>
  <c r="A25"/>
  <c r="D24"/>
  <c r="C24"/>
  <c r="B24"/>
  <c r="A24"/>
  <c r="D23"/>
  <c r="C23"/>
  <c r="B23"/>
  <c r="A23"/>
  <c r="D22"/>
  <c r="C22"/>
  <c r="B22"/>
  <c r="A22"/>
  <c r="D21"/>
  <c r="C21"/>
  <c r="B21"/>
  <c r="A21"/>
  <c r="D20"/>
  <c r="C20"/>
  <c r="B20"/>
  <c r="A20"/>
  <c r="D19"/>
  <c r="C19"/>
  <c r="B19"/>
  <c r="A19"/>
  <c r="D18"/>
  <c r="C18"/>
  <c r="B18"/>
  <c r="A18"/>
  <c r="D17"/>
  <c r="C17"/>
  <c r="B17"/>
  <c r="A17"/>
  <c r="D16"/>
  <c r="C16"/>
  <c r="B16"/>
  <c r="A16"/>
  <c r="D15"/>
  <c r="C15"/>
  <c r="B15"/>
  <c r="A15"/>
  <c r="D14"/>
  <c r="C14"/>
  <c r="B14"/>
  <c r="A14"/>
  <c r="D13"/>
  <c r="C13"/>
  <c r="B13"/>
  <c r="A13"/>
  <c r="D12"/>
  <c r="C12"/>
  <c r="B12"/>
  <c r="A12"/>
  <c r="D11"/>
  <c r="C11"/>
  <c r="B11"/>
  <c r="A11"/>
  <c r="D10"/>
  <c r="C10"/>
  <c r="B10"/>
  <c r="A10"/>
  <c r="D9"/>
  <c r="C9"/>
  <c r="B9"/>
  <c r="A9"/>
  <c r="D8"/>
  <c r="C8"/>
  <c r="B8"/>
  <c r="A8"/>
  <c r="D7"/>
  <c r="C7"/>
  <c r="B7"/>
  <c r="A7"/>
  <c r="D6"/>
  <c r="C6"/>
  <c r="B6"/>
  <c r="A6"/>
  <c r="D5"/>
  <c r="C5"/>
  <c r="B5"/>
  <c r="A5"/>
  <c r="D3"/>
  <c r="C3"/>
  <c r="B3"/>
  <c r="A3"/>
  <c r="AH4" i="26"/>
  <c r="A4"/>
  <c r="E167" i="27" l="1"/>
  <c r="E162"/>
  <c r="G163"/>
  <c r="G167"/>
  <c r="E166"/>
  <c r="E164"/>
  <c r="G143"/>
  <c r="G135"/>
  <c r="E134"/>
  <c r="E120"/>
  <c r="E139" l="1"/>
  <c r="E130"/>
  <c r="F163"/>
  <c r="E118"/>
  <c r="E158"/>
  <c r="G158"/>
  <c r="E122"/>
  <c r="E144"/>
  <c r="F167"/>
  <c r="G127"/>
  <c r="F135"/>
  <c r="G155"/>
  <c r="E146"/>
  <c r="F143"/>
  <c r="G159"/>
  <c r="E143"/>
  <c r="E127"/>
  <c r="E138"/>
  <c r="E150"/>
  <c r="E155"/>
  <c r="E126"/>
  <c r="E131"/>
  <c r="E136"/>
  <c r="E142"/>
  <c r="E154"/>
  <c r="E159"/>
  <c r="G118"/>
  <c r="E132"/>
  <c r="E140"/>
  <c r="E147"/>
  <c r="E148"/>
  <c r="E119"/>
  <c r="E123"/>
  <c r="E124"/>
  <c r="E128"/>
  <c r="E151"/>
  <c r="E152"/>
  <c r="E156"/>
  <c r="E160"/>
  <c r="E163"/>
  <c r="G123"/>
  <c r="G147"/>
  <c r="G142"/>
  <c r="F142" s="1"/>
  <c r="G115"/>
  <c r="G95"/>
  <c r="E80"/>
  <c r="G79"/>
  <c r="G75"/>
  <c r="G63"/>
  <c r="G59"/>
  <c r="E48"/>
  <c r="G47"/>
  <c r="G43"/>
  <c r="G27"/>
  <c r="E16"/>
  <c r="G15"/>
  <c r="G11"/>
  <c r="E42" l="1"/>
  <c r="E106"/>
  <c r="G6"/>
  <c r="E10"/>
  <c r="G70"/>
  <c r="F118"/>
  <c r="F158"/>
  <c r="G38"/>
  <c r="E74"/>
  <c r="E26"/>
  <c r="E58"/>
  <c r="E90"/>
  <c r="E32"/>
  <c r="E64"/>
  <c r="F95"/>
  <c r="E94"/>
  <c r="F15"/>
  <c r="F47"/>
  <c r="F79"/>
  <c r="F115"/>
  <c r="E15"/>
  <c r="E24"/>
  <c r="E47"/>
  <c r="E56"/>
  <c r="E79"/>
  <c r="E88"/>
  <c r="E114"/>
  <c r="G7"/>
  <c r="E34"/>
  <c r="G39"/>
  <c r="E66"/>
  <c r="G71"/>
  <c r="G86"/>
  <c r="E92"/>
  <c r="G111"/>
  <c r="E7"/>
  <c r="F11"/>
  <c r="F27"/>
  <c r="E39"/>
  <c r="F43"/>
  <c r="F59"/>
  <c r="E71"/>
  <c r="F75"/>
  <c r="E104"/>
  <c r="G110"/>
  <c r="G31"/>
  <c r="F31" s="1"/>
  <c r="G103"/>
  <c r="F103" s="1"/>
  <c r="F159"/>
  <c r="F63"/>
  <c r="E8"/>
  <c r="E18"/>
  <c r="E23"/>
  <c r="E31"/>
  <c r="E40"/>
  <c r="E50"/>
  <c r="E55"/>
  <c r="E63"/>
  <c r="E72"/>
  <c r="E82"/>
  <c r="E87"/>
  <c r="E99"/>
  <c r="E103"/>
  <c r="G126"/>
  <c r="F126" s="1"/>
  <c r="G23"/>
  <c r="G55"/>
  <c r="G87"/>
  <c r="E6"/>
  <c r="E20"/>
  <c r="E52"/>
  <c r="E70"/>
  <c r="E83"/>
  <c r="E84"/>
  <c r="E91"/>
  <c r="E110"/>
  <c r="E12"/>
  <c r="G18"/>
  <c r="E30"/>
  <c r="E44"/>
  <c r="G50"/>
  <c r="E62"/>
  <c r="E76"/>
  <c r="E98"/>
  <c r="E102"/>
  <c r="E19"/>
  <c r="E38"/>
  <c r="E51"/>
  <c r="E22"/>
  <c r="E35"/>
  <c r="E36"/>
  <c r="E54"/>
  <c r="E67"/>
  <c r="E68"/>
  <c r="E86"/>
  <c r="E107"/>
  <c r="E108"/>
  <c r="E112"/>
  <c r="E14"/>
  <c r="E28"/>
  <c r="E46"/>
  <c r="E60"/>
  <c r="E78"/>
  <c r="E96"/>
  <c r="E100"/>
  <c r="E111"/>
  <c r="E116"/>
  <c r="E135"/>
  <c r="F71"/>
  <c r="F86"/>
  <c r="F87"/>
  <c r="F147"/>
  <c r="F155"/>
  <c r="G19"/>
  <c r="G35"/>
  <c r="G51"/>
  <c r="G67"/>
  <c r="G83"/>
  <c r="G107"/>
  <c r="F127"/>
  <c r="F23"/>
  <c r="F39"/>
  <c r="F55"/>
  <c r="G14"/>
  <c r="F14" s="1"/>
  <c r="G30"/>
  <c r="F30" s="1"/>
  <c r="G102"/>
  <c r="F102" s="1"/>
  <c r="F123"/>
  <c r="G94"/>
  <c r="F7"/>
  <c r="F70"/>
  <c r="AF3" i="26"/>
  <c r="C3"/>
  <c r="B3"/>
  <c r="A3"/>
  <c r="Q4" i="20"/>
  <c r="O4"/>
  <c r="N4"/>
  <c r="M4"/>
  <c r="L4"/>
  <c r="K4"/>
  <c r="J4"/>
  <c r="I4"/>
  <c r="E4"/>
  <c r="D3"/>
  <c r="C3"/>
  <c r="B3"/>
  <c r="A3"/>
  <c r="BI4" i="4"/>
  <c r="BH4"/>
  <c r="BG4"/>
  <c r="BF4"/>
  <c r="BE4"/>
  <c r="BD4"/>
  <c r="BC4"/>
  <c r="BB4"/>
  <c r="BA4"/>
  <c r="AZ4"/>
  <c r="AY4"/>
  <c r="AX4"/>
  <c r="AW4"/>
  <c r="AV4"/>
  <c r="AU4"/>
  <c r="AT4"/>
  <c r="AS4"/>
  <c r="AR4"/>
  <c r="AQ4"/>
  <c r="AP4"/>
  <c r="AN4"/>
  <c r="AM4"/>
  <c r="AL4"/>
  <c r="AJ4"/>
  <c r="AI4"/>
  <c r="AH4"/>
  <c r="AG4"/>
  <c r="AF4"/>
  <c r="AE4"/>
  <c r="AD4"/>
  <c r="AC4"/>
  <c r="AB4"/>
  <c r="AA4"/>
  <c r="Z4"/>
  <c r="Y4"/>
  <c r="W4"/>
  <c r="U4"/>
  <c r="R4"/>
  <c r="Q4"/>
  <c r="P4"/>
  <c r="M4"/>
  <c r="L4"/>
  <c r="K4"/>
  <c r="G4"/>
  <c r="F4"/>
  <c r="E4"/>
  <c r="D3"/>
  <c r="C3"/>
  <c r="X4" i="5" l="1"/>
  <c r="G3" i="27"/>
  <c r="F83"/>
  <c r="F35"/>
  <c r="F6"/>
  <c r="F110"/>
  <c r="F50"/>
  <c r="F18"/>
  <c r="F111"/>
  <c r="F19"/>
  <c r="H4" i="24"/>
  <c r="P4" i="20"/>
  <c r="E4" i="24"/>
  <c r="O4" i="4"/>
  <c r="H4"/>
  <c r="F3" i="27"/>
  <c r="G78"/>
  <c r="E95"/>
  <c r="E75"/>
  <c r="E11"/>
  <c r="E59"/>
  <c r="F94"/>
  <c r="F107"/>
  <c r="F67"/>
  <c r="E115"/>
  <c r="E43"/>
  <c r="F51"/>
  <c r="E27"/>
  <c r="F38"/>
  <c r="B3" i="4"/>
  <c r="A3"/>
  <c r="AC4" i="16"/>
  <c r="AB4"/>
  <c r="AA4"/>
  <c r="Y4"/>
  <c r="W4"/>
  <c r="V4"/>
  <c r="U4"/>
  <c r="T4"/>
  <c r="S4"/>
  <c r="R4"/>
  <c r="F78" i="27" l="1"/>
  <c r="E3"/>
  <c r="D4" i="26"/>
  <c r="AE3"/>
  <c r="M4"/>
  <c r="AG3" l="1"/>
  <c r="I3" i="5" l="1"/>
  <c r="Q3" i="9"/>
  <c r="E3" i="16"/>
  <c r="D3"/>
  <c r="H3" s="1"/>
  <c r="C3"/>
  <c r="B3"/>
  <c r="A3"/>
  <c r="B3" i="14"/>
  <c r="A3"/>
  <c r="G4" i="12"/>
  <c r="L3" i="16" l="1"/>
  <c r="J3"/>
  <c r="K3"/>
  <c r="P3"/>
  <c r="N3" s="1"/>
  <c r="AN4"/>
  <c r="O3" l="1"/>
  <c r="J4"/>
  <c r="L4"/>
  <c r="K4"/>
  <c r="I4"/>
  <c r="C4" i="24"/>
  <c r="H4" i="16"/>
  <c r="F4" i="12"/>
  <c r="C3"/>
  <c r="B3"/>
  <c r="A3"/>
  <c r="F3" i="17" l="1"/>
  <c r="T3" i="9"/>
  <c r="T4" s="1"/>
  <c r="Q3" i="16"/>
  <c r="M3"/>
  <c r="H3" i="1" s="1"/>
  <c r="P4" i="16"/>
  <c r="O4"/>
  <c r="BQ4" i="24"/>
  <c r="E4" i="13"/>
  <c r="D4"/>
  <c r="N4" i="16" l="1"/>
  <c r="Q4"/>
  <c r="R3" i="10"/>
  <c r="R4" s="1"/>
  <c r="M4" i="16"/>
  <c r="M3" i="13" l="1"/>
  <c r="P3" i="14" s="1"/>
  <c r="C3" i="13"/>
  <c r="H3" s="1"/>
  <c r="B3"/>
  <c r="A3"/>
  <c r="D3" i="25"/>
  <c r="A3"/>
  <c r="C2"/>
  <c r="B2"/>
  <c r="A2"/>
  <c r="M4" i="1"/>
  <c r="K4"/>
  <c r="G3" i="13" l="1"/>
  <c r="P4" i="14"/>
  <c r="I3" i="1" l="1"/>
  <c r="F4"/>
  <c r="I4" l="1"/>
  <c r="J4"/>
  <c r="G3"/>
  <c r="M3" i="5" l="1"/>
  <c r="F4" i="17" l="1"/>
  <c r="U4" i="9" l="1"/>
  <c r="G4" i="1" l="1"/>
  <c r="H4" l="1"/>
  <c r="I15" i="27" l="1"/>
  <c r="I25"/>
  <c r="I36"/>
  <c r="I38"/>
  <c r="I48"/>
  <c r="I56"/>
  <c r="I78"/>
  <c r="I94"/>
  <c r="I110"/>
  <c r="I126"/>
  <c r="I133"/>
  <c r="I141"/>
  <c r="I149"/>
  <c r="I151"/>
  <c r="I157"/>
  <c r="I161"/>
  <c r="I165"/>
  <c r="M4" i="13"/>
  <c r="G13" i="27"/>
  <c r="G21"/>
  <c r="G26"/>
  <c r="G40"/>
  <c r="G45"/>
  <c r="G52"/>
  <c r="G53"/>
  <c r="G62"/>
  <c r="G68"/>
  <c r="G74"/>
  <c r="G76"/>
  <c r="G88"/>
  <c r="G92"/>
  <c r="G98"/>
  <c r="G99"/>
  <c r="G109"/>
  <c r="G116"/>
  <c r="G121"/>
  <c r="G131"/>
  <c r="G132"/>
  <c r="G137"/>
  <c r="G141"/>
  <c r="G144"/>
  <c r="G152"/>
  <c r="G157"/>
  <c r="AF4" i="26"/>
  <c r="E5" i="27"/>
  <c r="E9"/>
  <c r="E13"/>
  <c r="E17"/>
  <c r="E21"/>
  <c r="E25"/>
  <c r="E29"/>
  <c r="E33"/>
  <c r="E37"/>
  <c r="E41"/>
  <c r="E45"/>
  <c r="E49"/>
  <c r="E53"/>
  <c r="E57"/>
  <c r="E61"/>
  <c r="E65"/>
  <c r="E69"/>
  <c r="E73"/>
  <c r="E77"/>
  <c r="E81"/>
  <c r="E85"/>
  <c r="E89"/>
  <c r="E93"/>
  <c r="E97"/>
  <c r="E101"/>
  <c r="E105"/>
  <c r="E109"/>
  <c r="E113"/>
  <c r="E117"/>
  <c r="E121"/>
  <c r="E125"/>
  <c r="E129"/>
  <c r="E133"/>
  <c r="E137"/>
  <c r="E141"/>
  <c r="E145"/>
  <c r="E149"/>
  <c r="E153"/>
  <c r="E157"/>
  <c r="E161"/>
  <c r="E165"/>
  <c r="F5"/>
  <c r="F8"/>
  <c r="F9"/>
  <c r="F10"/>
  <c r="F12"/>
  <c r="F13"/>
  <c r="F16"/>
  <c r="F17"/>
  <c r="F20"/>
  <c r="F21"/>
  <c r="F22"/>
  <c r="F24"/>
  <c r="F25"/>
  <c r="F26"/>
  <c r="F28"/>
  <c r="F29"/>
  <c r="F32"/>
  <c r="F33"/>
  <c r="F34"/>
  <c r="F36"/>
  <c r="F37"/>
  <c r="F40"/>
  <c r="F41"/>
  <c r="F42"/>
  <c r="F44"/>
  <c r="F45"/>
  <c r="F46"/>
  <c r="F48"/>
  <c r="F49"/>
  <c r="F52"/>
  <c r="F53"/>
  <c r="F54"/>
  <c r="F56"/>
  <c r="F57"/>
  <c r="F58"/>
  <c r="F60"/>
  <c r="F61"/>
  <c r="F62"/>
  <c r="F64"/>
  <c r="F65"/>
  <c r="F66"/>
  <c r="F68"/>
  <c r="F69"/>
  <c r="F72"/>
  <c r="F73"/>
  <c r="F74"/>
  <c r="F76"/>
  <c r="F77"/>
  <c r="F80"/>
  <c r="F81"/>
  <c r="F82"/>
  <c r="F84"/>
  <c r="F85"/>
  <c r="F88"/>
  <c r="F89"/>
  <c r="F90"/>
  <c r="F91"/>
  <c r="F92"/>
  <c r="F93"/>
  <c r="F96"/>
  <c r="F97"/>
  <c r="F98"/>
  <c r="F99"/>
  <c r="F100"/>
  <c r="F101"/>
  <c r="F104"/>
  <c r="F105"/>
  <c r="F106"/>
  <c r="F108"/>
  <c r="F109"/>
  <c r="F112"/>
  <c r="F113"/>
  <c r="F114"/>
  <c r="F116"/>
  <c r="F117"/>
  <c r="F119"/>
  <c r="F120"/>
  <c r="F121"/>
  <c r="F122"/>
  <c r="F124"/>
  <c r="F125"/>
  <c r="F128"/>
  <c r="F129"/>
  <c r="F130"/>
  <c r="F131"/>
  <c r="F132"/>
  <c r="F133"/>
  <c r="F134"/>
  <c r="F136"/>
  <c r="F137"/>
  <c r="F138"/>
  <c r="F139"/>
  <c r="F140"/>
  <c r="F141"/>
  <c r="F144"/>
  <c r="F145"/>
  <c r="F146"/>
  <c r="F148"/>
  <c r="F149"/>
  <c r="F150"/>
  <c r="F151"/>
  <c r="F152"/>
  <c r="F153"/>
  <c r="F154"/>
  <c r="F156"/>
  <c r="F157"/>
  <c r="F160"/>
  <c r="F161"/>
  <c r="F162"/>
  <c r="F164"/>
  <c r="F165"/>
  <c r="F166"/>
  <c r="G89" l="1"/>
  <c r="G82"/>
  <c r="G129"/>
  <c r="G9"/>
  <c r="G106"/>
  <c r="G17"/>
  <c r="G66"/>
  <c r="G149"/>
  <c r="G93"/>
  <c r="G108"/>
  <c r="Y47"/>
  <c r="G156"/>
  <c r="G114"/>
  <c r="G34"/>
  <c r="G124"/>
  <c r="G58"/>
  <c r="Y111"/>
  <c r="K37"/>
  <c r="Y37"/>
  <c r="K103"/>
  <c r="Y103"/>
  <c r="K79"/>
  <c r="Y79"/>
  <c r="J135"/>
  <c r="X135"/>
  <c r="K60"/>
  <c r="Y60"/>
  <c r="H156"/>
  <c r="K123"/>
  <c r="Y123"/>
  <c r="J108"/>
  <c r="X108"/>
  <c r="J87"/>
  <c r="X87"/>
  <c r="H138"/>
  <c r="J128"/>
  <c r="X128"/>
  <c r="J120"/>
  <c r="X120"/>
  <c r="J112"/>
  <c r="X112"/>
  <c r="K95"/>
  <c r="Y95"/>
  <c r="J84"/>
  <c r="X84"/>
  <c r="J18"/>
  <c r="X18"/>
  <c r="H162"/>
  <c r="H154"/>
  <c r="J147"/>
  <c r="X147"/>
  <c r="J143"/>
  <c r="X143"/>
  <c r="J129"/>
  <c r="X129"/>
  <c r="J121"/>
  <c r="X121"/>
  <c r="J113"/>
  <c r="X113"/>
  <c r="K106"/>
  <c r="Y106"/>
  <c r="J100"/>
  <c r="X100"/>
  <c r="J96"/>
  <c r="X96"/>
  <c r="J92"/>
  <c r="X92"/>
  <c r="J88"/>
  <c r="X88"/>
  <c r="J76"/>
  <c r="X76"/>
  <c r="J57"/>
  <c r="X57"/>
  <c r="J47"/>
  <c r="X47"/>
  <c r="I135"/>
  <c r="H164"/>
  <c r="K152"/>
  <c r="Y152"/>
  <c r="K127"/>
  <c r="Y127"/>
  <c r="K119"/>
  <c r="Y119"/>
  <c r="J104"/>
  <c r="X104"/>
  <c r="K90"/>
  <c r="Y90"/>
  <c r="K83"/>
  <c r="Y83"/>
  <c r="J80"/>
  <c r="X80"/>
  <c r="H62"/>
  <c r="H146"/>
  <c r="K132"/>
  <c r="Y132"/>
  <c r="J124"/>
  <c r="X124"/>
  <c r="J116"/>
  <c r="X116"/>
  <c r="J105"/>
  <c r="X105"/>
  <c r="K99"/>
  <c r="Y99"/>
  <c r="K91"/>
  <c r="Y91"/>
  <c r="J81"/>
  <c r="X81"/>
  <c r="K53"/>
  <c r="Y53"/>
  <c r="K14"/>
  <c r="Y14"/>
  <c r="J167"/>
  <c r="X167"/>
  <c r="J159"/>
  <c r="X159"/>
  <c r="J155"/>
  <c r="X155"/>
  <c r="K148"/>
  <c r="Y148"/>
  <c r="H140"/>
  <c r="K122"/>
  <c r="Y122"/>
  <c r="J111"/>
  <c r="X111"/>
  <c r="K107"/>
  <c r="Y107"/>
  <c r="J97"/>
  <c r="X97"/>
  <c r="J89"/>
  <c r="X89"/>
  <c r="J73"/>
  <c r="X73"/>
  <c r="K69"/>
  <c r="Y69"/>
  <c r="J41"/>
  <c r="X41"/>
  <c r="J24"/>
  <c r="X24"/>
  <c r="K7"/>
  <c r="Y7"/>
  <c r="M4" i="5"/>
  <c r="E168" i="27"/>
  <c r="G164"/>
  <c r="G150"/>
  <c r="G151"/>
  <c r="G77"/>
  <c r="G37"/>
  <c r="I167"/>
  <c r="G154"/>
  <c r="G133"/>
  <c r="G46"/>
  <c r="G12"/>
  <c r="G113"/>
  <c r="G60"/>
  <c r="I159"/>
  <c r="I143"/>
  <c r="F168"/>
  <c r="G138"/>
  <c r="G85"/>
  <c r="G65"/>
  <c r="G29"/>
  <c r="G10"/>
  <c r="G105"/>
  <c r="G61"/>
  <c r="G41"/>
  <c r="G20"/>
  <c r="I42"/>
  <c r="I66"/>
  <c r="I32"/>
  <c r="I74"/>
  <c r="I34"/>
  <c r="G160"/>
  <c r="G81"/>
  <c r="I52"/>
  <c r="H52"/>
  <c r="I10"/>
  <c r="I82"/>
  <c r="I44"/>
  <c r="I30"/>
  <c r="I8"/>
  <c r="G104"/>
  <c r="G122"/>
  <c r="I128"/>
  <c r="I116"/>
  <c r="I100"/>
  <c r="G165"/>
  <c r="G128"/>
  <c r="G117"/>
  <c r="G69"/>
  <c r="G33"/>
  <c r="G22"/>
  <c r="I64"/>
  <c r="I54"/>
  <c r="I40"/>
  <c r="G134"/>
  <c r="G90"/>
  <c r="G42"/>
  <c r="I130"/>
  <c r="I114"/>
  <c r="I98"/>
  <c r="G162"/>
  <c r="G148"/>
  <c r="G120"/>
  <c r="G73"/>
  <c r="G57"/>
  <c r="G25"/>
  <c r="G8"/>
  <c r="I72"/>
  <c r="I21"/>
  <c r="I19"/>
  <c r="I6"/>
  <c r="I13"/>
  <c r="I122"/>
  <c r="I106"/>
  <c r="I90"/>
  <c r="I62"/>
  <c r="W56"/>
  <c r="I17"/>
  <c r="I12"/>
  <c r="G28"/>
  <c r="V4" i="26"/>
  <c r="I112" i="27"/>
  <c r="I96"/>
  <c r="I84"/>
  <c r="I80"/>
  <c r="I46"/>
  <c r="I28"/>
  <c r="I23"/>
  <c r="I118"/>
  <c r="I102"/>
  <c r="I86"/>
  <c r="I70"/>
  <c r="I68"/>
  <c r="H44"/>
  <c r="G140"/>
  <c r="G97"/>
  <c r="G49"/>
  <c r="I124"/>
  <c r="I120"/>
  <c r="I108"/>
  <c r="I104"/>
  <c r="I92"/>
  <c r="I88"/>
  <c r="I76"/>
  <c r="I60"/>
  <c r="I58"/>
  <c r="W48"/>
  <c r="W25"/>
  <c r="G153"/>
  <c r="G145"/>
  <c r="G136"/>
  <c r="G130"/>
  <c r="G112"/>
  <c r="G100"/>
  <c r="G91"/>
  <c r="G84"/>
  <c r="G64"/>
  <c r="G54"/>
  <c r="G44"/>
  <c r="G36"/>
  <c r="G16"/>
  <c r="I67"/>
  <c r="I35"/>
  <c r="I11"/>
  <c r="H166"/>
  <c r="H158"/>
  <c r="I51"/>
  <c r="I160"/>
  <c r="I144"/>
  <c r="I136"/>
  <c r="I115"/>
  <c r="I75"/>
  <c r="I20"/>
  <c r="J3" i="13"/>
  <c r="X3" i="27" s="1"/>
  <c r="K3" i="13"/>
  <c r="Y3" i="27" s="1"/>
  <c r="I150"/>
  <c r="I142"/>
  <c r="I134"/>
  <c r="I125"/>
  <c r="I117"/>
  <c r="I109"/>
  <c r="I101"/>
  <c r="I93"/>
  <c r="I85"/>
  <c r="I77"/>
  <c r="I71"/>
  <c r="I65"/>
  <c r="I61"/>
  <c r="I55"/>
  <c r="I49"/>
  <c r="I45"/>
  <c r="I39"/>
  <c r="I33"/>
  <c r="I29"/>
  <c r="I26"/>
  <c r="I22"/>
  <c r="I16"/>
  <c r="I9"/>
  <c r="I5"/>
  <c r="W164"/>
  <c r="W156"/>
  <c r="W151"/>
  <c r="W140"/>
  <c r="I127"/>
  <c r="I119"/>
  <c r="I111"/>
  <c r="I103"/>
  <c r="I95"/>
  <c r="I87"/>
  <c r="I79"/>
  <c r="F4" i="13"/>
  <c r="I155" i="27"/>
  <c r="I147"/>
  <c r="I139"/>
  <c r="I131"/>
  <c r="G166"/>
  <c r="G161"/>
  <c r="G146"/>
  <c r="G139"/>
  <c r="G125"/>
  <c r="G119"/>
  <c r="G101"/>
  <c r="G96"/>
  <c r="G80"/>
  <c r="G72"/>
  <c r="G56"/>
  <c r="G48"/>
  <c r="G32"/>
  <c r="G24"/>
  <c r="G5"/>
  <c r="I153"/>
  <c r="I145"/>
  <c r="I137"/>
  <c r="I152"/>
  <c r="W147"/>
  <c r="I123"/>
  <c r="I107"/>
  <c r="I99"/>
  <c r="I91"/>
  <c r="I83"/>
  <c r="I59"/>
  <c r="I43"/>
  <c r="I166"/>
  <c r="W161"/>
  <c r="I158"/>
  <c r="W165"/>
  <c r="I162"/>
  <c r="W157"/>
  <c r="I154"/>
  <c r="W149"/>
  <c r="I146"/>
  <c r="W141"/>
  <c r="I138"/>
  <c r="W133"/>
  <c r="I129"/>
  <c r="I121"/>
  <c r="I113"/>
  <c r="I105"/>
  <c r="I97"/>
  <c r="I89"/>
  <c r="I81"/>
  <c r="I73"/>
  <c r="I69"/>
  <c r="I63"/>
  <c r="I57"/>
  <c r="I53"/>
  <c r="I50"/>
  <c r="I47"/>
  <c r="I41"/>
  <c r="I37"/>
  <c r="I31"/>
  <c r="I27"/>
  <c r="I24"/>
  <c r="I18"/>
  <c r="I14"/>
  <c r="H12"/>
  <c r="I7"/>
  <c r="G4" i="13"/>
  <c r="I163" i="27"/>
  <c r="W126"/>
  <c r="W110"/>
  <c r="W94"/>
  <c r="W78"/>
  <c r="W72" l="1"/>
  <c r="W40"/>
  <c r="K47"/>
  <c r="K111"/>
  <c r="W92"/>
  <c r="W100"/>
  <c r="W98"/>
  <c r="W114"/>
  <c r="W130"/>
  <c r="W124"/>
  <c r="W81"/>
  <c r="W97"/>
  <c r="W113"/>
  <c r="W129"/>
  <c r="W91"/>
  <c r="W107"/>
  <c r="W150"/>
  <c r="W136"/>
  <c r="W152"/>
  <c r="W79"/>
  <c r="W95"/>
  <c r="W111"/>
  <c r="W127"/>
  <c r="W102"/>
  <c r="W135"/>
  <c r="W76"/>
  <c r="W84"/>
  <c r="W108"/>
  <c r="W116"/>
  <c r="W134"/>
  <c r="W142"/>
  <c r="W86"/>
  <c r="W118"/>
  <c r="W139"/>
  <c r="W14"/>
  <c r="W31"/>
  <c r="W5"/>
  <c r="W90"/>
  <c r="W122"/>
  <c r="W88"/>
  <c r="W96"/>
  <c r="W120"/>
  <c r="W128"/>
  <c r="W89"/>
  <c r="W105"/>
  <c r="W121"/>
  <c r="W83"/>
  <c r="W99"/>
  <c r="W123"/>
  <c r="W144"/>
  <c r="W167"/>
  <c r="W77"/>
  <c r="W93"/>
  <c r="W109"/>
  <c r="W125"/>
  <c r="W75"/>
  <c r="W23"/>
  <c r="W153"/>
  <c r="W47"/>
  <c r="W22"/>
  <c r="W82"/>
  <c r="W106"/>
  <c r="W155"/>
  <c r="W55"/>
  <c r="W71"/>
  <c r="W20"/>
  <c r="W163"/>
  <c r="W51"/>
  <c r="W17"/>
  <c r="W12"/>
  <c r="W3"/>
  <c r="K16"/>
  <c r="Y16"/>
  <c r="J137"/>
  <c r="X137"/>
  <c r="K155"/>
  <c r="Y155"/>
  <c r="K22"/>
  <c r="Y22"/>
  <c r="J77"/>
  <c r="X77"/>
  <c r="J131"/>
  <c r="X131"/>
  <c r="J75"/>
  <c r="X75"/>
  <c r="J132"/>
  <c r="X132"/>
  <c r="J148"/>
  <c r="X148"/>
  <c r="J156"/>
  <c r="X156"/>
  <c r="J134"/>
  <c r="X134"/>
  <c r="J150"/>
  <c r="X150"/>
  <c r="J136"/>
  <c r="X136"/>
  <c r="K11"/>
  <c r="Y11"/>
  <c r="K67"/>
  <c r="Y67"/>
  <c r="H58"/>
  <c r="W58"/>
  <c r="K98"/>
  <c r="Y98"/>
  <c r="K162"/>
  <c r="Y162"/>
  <c r="J12"/>
  <c r="X12"/>
  <c r="K27"/>
  <c r="Y27"/>
  <c r="J94"/>
  <c r="X94"/>
  <c r="J126"/>
  <c r="X126"/>
  <c r="K21"/>
  <c r="Y21"/>
  <c r="J98"/>
  <c r="X98"/>
  <c r="J114"/>
  <c r="X114"/>
  <c r="K40"/>
  <c r="Y40"/>
  <c r="K31"/>
  <c r="Y31"/>
  <c r="K108"/>
  <c r="Y108"/>
  <c r="J165"/>
  <c r="X165"/>
  <c r="K38"/>
  <c r="Y38"/>
  <c r="K156"/>
  <c r="Y156"/>
  <c r="K101"/>
  <c r="Y101"/>
  <c r="K150"/>
  <c r="Y150"/>
  <c r="K166"/>
  <c r="Y166"/>
  <c r="J146"/>
  <c r="X146"/>
  <c r="J162"/>
  <c r="X162"/>
  <c r="J158"/>
  <c r="X158"/>
  <c r="J166"/>
  <c r="X166"/>
  <c r="J16"/>
  <c r="X16"/>
  <c r="J33"/>
  <c r="X33"/>
  <c r="K75"/>
  <c r="Y75"/>
  <c r="J125"/>
  <c r="X125"/>
  <c r="J163"/>
  <c r="X163"/>
  <c r="J99"/>
  <c r="X99"/>
  <c r="K143"/>
  <c r="Y143"/>
  <c r="K151"/>
  <c r="Y151"/>
  <c r="K167"/>
  <c r="Y167"/>
  <c r="J5"/>
  <c r="X5"/>
  <c r="J22"/>
  <c r="X22"/>
  <c r="K137"/>
  <c r="Y137"/>
  <c r="K153"/>
  <c r="Y153"/>
  <c r="H13"/>
  <c r="W13"/>
  <c r="K70"/>
  <c r="Y70"/>
  <c r="K46"/>
  <c r="Y46"/>
  <c r="K80"/>
  <c r="Y80"/>
  <c r="K112"/>
  <c r="Y112"/>
  <c r="J15"/>
  <c r="X15"/>
  <c r="J38"/>
  <c r="X38"/>
  <c r="K78"/>
  <c r="Y78"/>
  <c r="K126"/>
  <c r="Y126"/>
  <c r="H19"/>
  <c r="W19"/>
  <c r="J25"/>
  <c r="X25"/>
  <c r="K63"/>
  <c r="Y63"/>
  <c r="H70"/>
  <c r="W70"/>
  <c r="K146"/>
  <c r="Y146"/>
  <c r="H132"/>
  <c r="W132"/>
  <c r="J8"/>
  <c r="X8"/>
  <c r="J82"/>
  <c r="X82"/>
  <c r="J52"/>
  <c r="X52"/>
  <c r="H34"/>
  <c r="W34"/>
  <c r="H74"/>
  <c r="W74"/>
  <c r="H66"/>
  <c r="W66"/>
  <c r="H42"/>
  <c r="W42"/>
  <c r="K92"/>
  <c r="Y92"/>
  <c r="K105"/>
  <c r="Y105"/>
  <c r="K154"/>
  <c r="Y154"/>
  <c r="K24"/>
  <c r="Y24"/>
  <c r="J119"/>
  <c r="X119"/>
  <c r="J95"/>
  <c r="X95"/>
  <c r="K129"/>
  <c r="Y129"/>
  <c r="J151"/>
  <c r="X151"/>
  <c r="J103"/>
  <c r="X103"/>
  <c r="K55"/>
  <c r="Y55"/>
  <c r="K93"/>
  <c r="Y93"/>
  <c r="K125"/>
  <c r="Y125"/>
  <c r="J145"/>
  <c r="X145"/>
  <c r="J161"/>
  <c r="X161"/>
  <c r="K141"/>
  <c r="Y141"/>
  <c r="K149"/>
  <c r="Y149"/>
  <c r="K165"/>
  <c r="Y165"/>
  <c r="K161"/>
  <c r="Y161"/>
  <c r="J59"/>
  <c r="X59"/>
  <c r="K29"/>
  <c r="Y29"/>
  <c r="J71"/>
  <c r="X71"/>
  <c r="J93"/>
  <c r="X93"/>
  <c r="J117"/>
  <c r="X117"/>
  <c r="K144"/>
  <c r="Y144"/>
  <c r="K160"/>
  <c r="Y160"/>
  <c r="J123"/>
  <c r="X123"/>
  <c r="K39"/>
  <c r="Y39"/>
  <c r="K85"/>
  <c r="Y85"/>
  <c r="K117"/>
  <c r="Y117"/>
  <c r="K142"/>
  <c r="Y142"/>
  <c r="K158"/>
  <c r="Y158"/>
  <c r="K41"/>
  <c r="Y41"/>
  <c r="J53"/>
  <c r="X53"/>
  <c r="J69"/>
  <c r="X69"/>
  <c r="K43"/>
  <c r="Y43"/>
  <c r="K59"/>
  <c r="Y59"/>
  <c r="J152"/>
  <c r="X152"/>
  <c r="K5"/>
  <c r="Y5"/>
  <c r="J26"/>
  <c r="X26"/>
  <c r="K45"/>
  <c r="Y45"/>
  <c r="J65"/>
  <c r="X65"/>
  <c r="J85"/>
  <c r="X85"/>
  <c r="K115"/>
  <c r="Y115"/>
  <c r="J83"/>
  <c r="X83"/>
  <c r="J115"/>
  <c r="X115"/>
  <c r="J29"/>
  <c r="X29"/>
  <c r="K49"/>
  <c r="Y49"/>
  <c r="K65"/>
  <c r="Y65"/>
  <c r="K163"/>
  <c r="Y163"/>
  <c r="J11"/>
  <c r="X11"/>
  <c r="J35"/>
  <c r="X35"/>
  <c r="J67"/>
  <c r="X67"/>
  <c r="K19"/>
  <c r="Y19"/>
  <c r="K84"/>
  <c r="Y84"/>
  <c r="K100"/>
  <c r="Y100"/>
  <c r="H54"/>
  <c r="W54"/>
  <c r="K15"/>
  <c r="Y15"/>
  <c r="J27"/>
  <c r="X27"/>
  <c r="J50"/>
  <c r="X50"/>
  <c r="K62"/>
  <c r="Y62"/>
  <c r="K6"/>
  <c r="Y6"/>
  <c r="J19"/>
  <c r="X19"/>
  <c r="J21"/>
  <c r="X21"/>
  <c r="J36"/>
  <c r="X36"/>
  <c r="J60"/>
  <c r="X60"/>
  <c r="K72"/>
  <c r="Y72"/>
  <c r="K58"/>
  <c r="Y58"/>
  <c r="K86"/>
  <c r="Y86"/>
  <c r="K102"/>
  <c r="Y102"/>
  <c r="K118"/>
  <c r="Y118"/>
  <c r="J40"/>
  <c r="X40"/>
  <c r="K54"/>
  <c r="Y54"/>
  <c r="J64"/>
  <c r="X64"/>
  <c r="K30"/>
  <c r="Y30"/>
  <c r="J44"/>
  <c r="X44"/>
  <c r="J34"/>
  <c r="X34"/>
  <c r="J74"/>
  <c r="X74"/>
  <c r="J32"/>
  <c r="X32"/>
  <c r="J66"/>
  <c r="X66"/>
  <c r="J42"/>
  <c r="X42"/>
  <c r="K124"/>
  <c r="Y124"/>
  <c r="K138"/>
  <c r="Y138"/>
  <c r="K88"/>
  <c r="Y88"/>
  <c r="H50"/>
  <c r="W50"/>
  <c r="K140"/>
  <c r="Y140"/>
  <c r="K120"/>
  <c r="Y120"/>
  <c r="J79"/>
  <c r="X79"/>
  <c r="W158"/>
  <c r="W138"/>
  <c r="W18"/>
  <c r="W37"/>
  <c r="W59"/>
  <c r="W45"/>
  <c r="W6"/>
  <c r="W64"/>
  <c r="W62"/>
  <c r="W80"/>
  <c r="W104"/>
  <c r="W112"/>
  <c r="W41"/>
  <c r="W53"/>
  <c r="W69"/>
  <c r="W159"/>
  <c r="W24"/>
  <c r="W57"/>
  <c r="W73"/>
  <c r="W87"/>
  <c r="W103"/>
  <c r="W119"/>
  <c r="W16"/>
  <c r="W33"/>
  <c r="W85"/>
  <c r="W101"/>
  <c r="W117"/>
  <c r="W115"/>
  <c r="W30"/>
  <c r="W28"/>
  <c r="W8"/>
  <c r="W52"/>
  <c r="W146"/>
  <c r="W166"/>
  <c r="K77"/>
  <c r="Y77"/>
  <c r="K109"/>
  <c r="Y109"/>
  <c r="J153"/>
  <c r="X153"/>
  <c r="K57"/>
  <c r="Y57"/>
  <c r="K73"/>
  <c r="Y73"/>
  <c r="K147"/>
  <c r="Y147"/>
  <c r="J39"/>
  <c r="X39"/>
  <c r="K61"/>
  <c r="Y61"/>
  <c r="J109"/>
  <c r="X109"/>
  <c r="J139"/>
  <c r="X139"/>
  <c r="J107"/>
  <c r="X107"/>
  <c r="J140"/>
  <c r="X140"/>
  <c r="J164"/>
  <c r="X164"/>
  <c r="K33"/>
  <c r="Y33"/>
  <c r="J142"/>
  <c r="X142"/>
  <c r="J144"/>
  <c r="X144"/>
  <c r="K35"/>
  <c r="Y35"/>
  <c r="K28"/>
  <c r="Y28"/>
  <c r="K82"/>
  <c r="Y82"/>
  <c r="K114"/>
  <c r="Y114"/>
  <c r="K50"/>
  <c r="Y50"/>
  <c r="J78"/>
  <c r="X78"/>
  <c r="J110"/>
  <c r="X110"/>
  <c r="K36"/>
  <c r="Y36"/>
  <c r="H60"/>
  <c r="W60"/>
  <c r="J70"/>
  <c r="X70"/>
  <c r="J130"/>
  <c r="X130"/>
  <c r="J23"/>
  <c r="X23"/>
  <c r="K164"/>
  <c r="Y164"/>
  <c r="H148"/>
  <c r="W148"/>
  <c r="K44"/>
  <c r="Y44"/>
  <c r="H10"/>
  <c r="W10"/>
  <c r="J133"/>
  <c r="X133"/>
  <c r="K113"/>
  <c r="Y113"/>
  <c r="K97"/>
  <c r="Y97"/>
  <c r="K87"/>
  <c r="Y87"/>
  <c r="K71"/>
  <c r="Y71"/>
  <c r="K134"/>
  <c r="Y134"/>
  <c r="J14"/>
  <c r="X14"/>
  <c r="J138"/>
  <c r="X138"/>
  <c r="J154"/>
  <c r="X154"/>
  <c r="J55"/>
  <c r="X55"/>
  <c r="J101"/>
  <c r="X101"/>
  <c r="K135"/>
  <c r="Y135"/>
  <c r="K159"/>
  <c r="Y159"/>
  <c r="K145"/>
  <c r="Y145"/>
  <c r="J20"/>
  <c r="X20"/>
  <c r="K131"/>
  <c r="Y131"/>
  <c r="K139"/>
  <c r="Y139"/>
  <c r="J51"/>
  <c r="X51"/>
  <c r="H36"/>
  <c r="W36"/>
  <c r="K23"/>
  <c r="Y23"/>
  <c r="K96"/>
  <c r="Y96"/>
  <c r="K130"/>
  <c r="Y130"/>
  <c r="H68"/>
  <c r="W68"/>
  <c r="K12"/>
  <c r="Y12"/>
  <c r="J17"/>
  <c r="X17"/>
  <c r="J56"/>
  <c r="X56"/>
  <c r="K94"/>
  <c r="Y94"/>
  <c r="K110"/>
  <c r="Y110"/>
  <c r="J13"/>
  <c r="X13"/>
  <c r="J48"/>
  <c r="X48"/>
  <c r="J46"/>
  <c r="X46"/>
  <c r="J68"/>
  <c r="X68"/>
  <c r="K52"/>
  <c r="Y52"/>
  <c r="J31"/>
  <c r="X31"/>
  <c r="J157"/>
  <c r="X157"/>
  <c r="K104"/>
  <c r="Y104"/>
  <c r="K18"/>
  <c r="Y18"/>
  <c r="J37"/>
  <c r="X37"/>
  <c r="K133"/>
  <c r="Y133"/>
  <c r="K157"/>
  <c r="Y157"/>
  <c r="J43"/>
  <c r="X43"/>
  <c r="J9"/>
  <c r="X9"/>
  <c r="J49"/>
  <c r="X49"/>
  <c r="K136"/>
  <c r="Y136"/>
  <c r="J91"/>
  <c r="X91"/>
  <c r="K9"/>
  <c r="Y9"/>
  <c r="K26"/>
  <c r="Y26"/>
  <c r="J45"/>
  <c r="X45"/>
  <c r="J61"/>
  <c r="X61"/>
  <c r="K20"/>
  <c r="Y20"/>
  <c r="J160"/>
  <c r="X160"/>
  <c r="K51"/>
  <c r="Y51"/>
  <c r="J7"/>
  <c r="X7"/>
  <c r="K8"/>
  <c r="Y8"/>
  <c r="K128"/>
  <c r="Y128"/>
  <c r="K64"/>
  <c r="Y64"/>
  <c r="H15"/>
  <c r="W15"/>
  <c r="K17"/>
  <c r="Y17"/>
  <c r="H38"/>
  <c r="W38"/>
  <c r="J62"/>
  <c r="X62"/>
  <c r="J90"/>
  <c r="X90"/>
  <c r="J106"/>
  <c r="X106"/>
  <c r="J122"/>
  <c r="X122"/>
  <c r="K13"/>
  <c r="Y13"/>
  <c r="J6"/>
  <c r="X6"/>
  <c r="H21"/>
  <c r="W21"/>
  <c r="K25"/>
  <c r="Y25"/>
  <c r="K48"/>
  <c r="Y48"/>
  <c r="J63"/>
  <c r="X63"/>
  <c r="J72"/>
  <c r="X72"/>
  <c r="J58"/>
  <c r="X58"/>
  <c r="J86"/>
  <c r="X86"/>
  <c r="J102"/>
  <c r="X102"/>
  <c r="J118"/>
  <c r="X118"/>
  <c r="J28"/>
  <c r="X28"/>
  <c r="J54"/>
  <c r="X54"/>
  <c r="K68"/>
  <c r="Y68"/>
  <c r="K116"/>
  <c r="Y116"/>
  <c r="K10"/>
  <c r="Y10"/>
  <c r="J30"/>
  <c r="X30"/>
  <c r="J10"/>
  <c r="X10"/>
  <c r="K34"/>
  <c r="Y34"/>
  <c r="K74"/>
  <c r="Y74"/>
  <c r="K32"/>
  <c r="Y32"/>
  <c r="K66"/>
  <c r="Y66"/>
  <c r="K42"/>
  <c r="Y42"/>
  <c r="K76"/>
  <c r="Y76"/>
  <c r="J141"/>
  <c r="X141"/>
  <c r="K89"/>
  <c r="Y89"/>
  <c r="J149"/>
  <c r="X149"/>
  <c r="K121"/>
  <c r="Y121"/>
  <c r="K56"/>
  <c r="Y56"/>
  <c r="H27"/>
  <c r="W27"/>
  <c r="J127"/>
  <c r="X127"/>
  <c r="K81"/>
  <c r="Y81"/>
  <c r="W162"/>
  <c r="W7"/>
  <c r="W63"/>
  <c r="W43"/>
  <c r="W9"/>
  <c r="W26"/>
  <c r="W39"/>
  <c r="W61"/>
  <c r="W32"/>
  <c r="W160"/>
  <c r="W143"/>
  <c r="W29"/>
  <c r="W49"/>
  <c r="W65"/>
  <c r="W137"/>
  <c r="W145"/>
  <c r="W131"/>
  <c r="W11"/>
  <c r="W35"/>
  <c r="W67"/>
  <c r="W44"/>
  <c r="W46"/>
  <c r="W154"/>
  <c r="H28"/>
  <c r="H25"/>
  <c r="H30"/>
  <c r="H17"/>
  <c r="H23"/>
  <c r="H32"/>
  <c r="H8"/>
  <c r="H6"/>
  <c r="H64"/>
  <c r="H48"/>
  <c r="H72"/>
  <c r="H40"/>
  <c r="H56"/>
  <c r="H46"/>
  <c r="AG4" i="26"/>
  <c r="H7" i="27"/>
  <c r="H14"/>
  <c r="H18"/>
  <c r="H31"/>
  <c r="H37"/>
  <c r="H41"/>
  <c r="H105"/>
  <c r="H149"/>
  <c r="H161"/>
  <c r="H91"/>
  <c r="H144"/>
  <c r="H160"/>
  <c r="H103"/>
  <c r="I132"/>
  <c r="H159"/>
  <c r="I164"/>
  <c r="H77"/>
  <c r="H153"/>
  <c r="I3"/>
  <c r="I4" i="13"/>
  <c r="H75" i="27"/>
  <c r="H51"/>
  <c r="H84"/>
  <c r="H104"/>
  <c r="H47"/>
  <c r="H53"/>
  <c r="H57"/>
  <c r="H113"/>
  <c r="H141"/>
  <c r="H79"/>
  <c r="H39"/>
  <c r="H45"/>
  <c r="H49"/>
  <c r="H85"/>
  <c r="H117"/>
  <c r="H20"/>
  <c r="H115"/>
  <c r="H67"/>
  <c r="H78"/>
  <c r="H82"/>
  <c r="H86"/>
  <c r="H90"/>
  <c r="H94"/>
  <c r="H98"/>
  <c r="H102"/>
  <c r="H106"/>
  <c r="H110"/>
  <c r="H114"/>
  <c r="H118"/>
  <c r="H122"/>
  <c r="H126"/>
  <c r="H130"/>
  <c r="H97"/>
  <c r="H129"/>
  <c r="H157"/>
  <c r="H83"/>
  <c r="H123"/>
  <c r="H95"/>
  <c r="H127"/>
  <c r="H135"/>
  <c r="I140"/>
  <c r="H167"/>
  <c r="H71"/>
  <c r="H101"/>
  <c r="J3"/>
  <c r="J4" i="13"/>
  <c r="H139" i="27"/>
  <c r="H163"/>
  <c r="H11"/>
  <c r="AE4" i="26"/>
  <c r="H59" i="27"/>
  <c r="H29"/>
  <c r="H33"/>
  <c r="H109"/>
  <c r="K3"/>
  <c r="K4" i="13"/>
  <c r="H131" i="27"/>
  <c r="H76"/>
  <c r="H80"/>
  <c r="H88"/>
  <c r="H92"/>
  <c r="H96"/>
  <c r="H100"/>
  <c r="H108"/>
  <c r="H112"/>
  <c r="H116"/>
  <c r="H120"/>
  <c r="H124"/>
  <c r="H128"/>
  <c r="H24"/>
  <c r="H81"/>
  <c r="H43"/>
  <c r="H99"/>
  <c r="H155"/>
  <c r="H142"/>
  <c r="H150"/>
  <c r="H111"/>
  <c r="H151"/>
  <c r="I156"/>
  <c r="H5"/>
  <c r="H9"/>
  <c r="H145"/>
  <c r="H63"/>
  <c r="H69"/>
  <c r="H73"/>
  <c r="H89"/>
  <c r="H121"/>
  <c r="H133"/>
  <c r="H165"/>
  <c r="H107"/>
  <c r="H147"/>
  <c r="H134"/>
  <c r="H136"/>
  <c r="H152"/>
  <c r="H87"/>
  <c r="H119"/>
  <c r="H143"/>
  <c r="I148"/>
  <c r="H16"/>
  <c r="H22"/>
  <c r="H26"/>
  <c r="H55"/>
  <c r="H61"/>
  <c r="H65"/>
  <c r="H93"/>
  <c r="H125"/>
  <c r="H137"/>
  <c r="H3"/>
  <c r="N3" i="13"/>
  <c r="L3" i="9" s="1"/>
  <c r="C3" i="17" s="1"/>
  <c r="E3" s="1"/>
  <c r="H4" i="13"/>
  <c r="H35" i="27"/>
  <c r="G168"/>
  <c r="C4" i="17" l="1"/>
  <c r="Q4" i="9"/>
  <c r="I4" i="5"/>
  <c r="P3" i="9"/>
  <c r="F3" i="5"/>
  <c r="H3" s="1"/>
  <c r="J168" i="27"/>
  <c r="K168"/>
  <c r="I168"/>
  <c r="N4" i="13"/>
  <c r="L3"/>
  <c r="H168" i="27"/>
  <c r="E4" i="17"/>
  <c r="R3" i="9"/>
  <c r="J3" i="5" s="1"/>
  <c r="L3" s="1"/>
  <c r="K3" i="9" l="1"/>
  <c r="L4"/>
  <c r="R4"/>
  <c r="E3" i="1"/>
  <c r="L3" s="1"/>
  <c r="L4" i="13"/>
  <c r="P3" i="10" l="1"/>
  <c r="P4" i="9"/>
  <c r="F4" i="5"/>
  <c r="N4" i="1"/>
  <c r="E4"/>
  <c r="L4"/>
  <c r="K4" i="9" l="1"/>
  <c r="H4" i="5"/>
  <c r="D4" i="23"/>
  <c r="Y3" i="5"/>
  <c r="O3" i="1"/>
  <c r="Q3" i="5" l="1"/>
  <c r="Q4" s="1"/>
  <c r="P4" i="10"/>
  <c r="W4" i="5"/>
  <c r="E4" i="23"/>
  <c r="C4"/>
  <c r="O3" i="9"/>
  <c r="O4" i="1"/>
  <c r="S3" i="5" l="1"/>
  <c r="O4" i="9"/>
  <c r="R3" i="5"/>
  <c r="Y4"/>
  <c r="S4" l="1"/>
</calcChain>
</file>

<file path=xl/sharedStrings.xml><?xml version="1.0" encoding="utf-8"?>
<sst xmlns="http://schemas.openxmlformats.org/spreadsheetml/2006/main" count="802" uniqueCount="509">
  <si>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</si>
  <si>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</si>
  <si>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</si>
  <si>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</si>
  <si>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</si>
  <si>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</si>
  <si>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</si>
  <si>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</si>
  <si>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</si>
  <si>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</si>
  <si>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</si>
  <si>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</si>
  <si>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</si>
  <si>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</si>
  <si>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</si>
  <si>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</si>
  <si>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</si>
  <si>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</si>
  <si>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</si>
  <si>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</si>
  <si>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</si>
  <si>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</si>
  <si>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</si>
  <si>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</si>
  <si>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</si>
  <si>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</si>
  <si>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</si>
  <si>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</si>
  <si>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</si>
  <si>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</si>
  <si>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</si>
  <si>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</si>
  <si>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</si>
  <si>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</si>
  <si>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</si>
  <si>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</si>
  <si>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</si>
  <si>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</si>
  <si>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</si>
  <si>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</si>
  <si>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</si>
  <si>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</si>
  <si>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</si>
  <si>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</si>
  <si>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</si>
  <si>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</si>
  <si>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</si>
  <si>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</si>
  <si>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</si>
  <si>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</si>
  <si>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</si>
  <si>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</si>
  <si>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</si>
  <si>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</si>
  <si>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</si>
  <si>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</si>
  <si>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</si>
  <si>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</si>
  <si>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</si>
  <si>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</si>
  <si>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</si>
  <si>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</si>
  <si>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</si>
  <si>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</si>
  <si>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</si>
  <si>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</si>
  <si>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</si>
  <si>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</si>
  <si>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</si>
  <si>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</si>
  <si>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</si>
  <si>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</si>
  <si>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</si>
  <si>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</si>
  <si>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</si>
  <si>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</si>
  <si>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</si>
  <si>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</si>
  <si>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</si>
  <si>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</si>
  <si>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</si>
  <si>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</si>
  <si>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</si>
  <si>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</si>
  <si>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</si>
  <si>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</si>
  <si>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</si>
  <si>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</si>
  <si>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</si>
  <si>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</si>
  <si>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</si>
  <si>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</si>
  <si>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</si>
  <si>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</si>
  <si>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</si>
  <si>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</si>
  <si>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</si>
  <si>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</si>
  <si>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</si>
  <si>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</si>
  <si>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</si>
  <si>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</si>
  <si>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</si>
  <si>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</si>
  <si>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</si>
  <si>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</si>
  <si>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</si>
  <si>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</si>
  <si>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</si>
  <si>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</si>
  <si>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</si>
  <si>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</si>
  <si>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</si>
  <si>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</si>
  <si>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</si>
  <si>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</si>
  <si>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</si>
  <si>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</si>
  <si>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</si>
  <si>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</si>
  <si>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</si>
  <si>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</si>
  <si>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</si>
  <si>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</si>
  <si>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</si>
  <si>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</si>
  <si>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</si>
  <si>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</si>
  <si>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</si>
  <si>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</si>
  <si>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</si>
  <si>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</si>
  <si>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</si>
  <si>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</si>
  <si>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</si>
  <si>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διαθήκη</t>
  </si>
  <si>
    <t>κληρονομιάςΑποδοχή</t>
  </si>
  <si>
    <t>οριζόντιος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</si>
  <si>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</si>
  <si>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</si>
  <si>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</si>
  <si>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</si>
  <si>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</si>
  <si>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</si>
  <si>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</si>
  <si>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</si>
  <si>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</si>
  <si>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</si>
  <si>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</si>
  <si>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</si>
  <si>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</si>
  <si>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</si>
  <si>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</si>
  <si>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</si>
  <si>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</si>
  <si>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</si>
  <si>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</si>
  <si>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</si>
  <si>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</si>
  <si>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</si>
  <si>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</si>
  <si>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</si>
  <si>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</si>
  <si>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</si>
  <si>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</si>
  <si>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</si>
  <si>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</si>
  <si>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</si>
  <si>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</si>
  <si>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</si>
  <si>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</si>
  <si>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</si>
  <si>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</si>
  <si>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</si>
  <si>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</si>
  <si>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</si>
  <si>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</si>
  <si>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</si>
  <si>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</si>
  <si>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</si>
  <si>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</si>
  <si>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</si>
  <si>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</si>
  <si>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</si>
  <si>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</si>
  <si>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</si>
  <si>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</si>
  <si>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</si>
  <si>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</si>
  <si>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</si>
  <si>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</si>
  <si>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</si>
  <si>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</si>
  <si>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</si>
  <si>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</si>
  <si>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</si>
  <si>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</si>
  <si>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</si>
  <si>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</si>
  <si>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</si>
  <si>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</si>
  <si>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</si>
  <si>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</si>
  <si>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</si>
  <si>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</si>
  <si>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</si>
  <si>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</si>
  <si>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</si>
  <si>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</si>
  <si>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</si>
  <si>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</si>
  <si>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</si>
  <si>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</si>
  <si>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</si>
  <si>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</si>
  <si>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</si>
  <si>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</si>
  <si>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</si>
  <si>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</si>
  <si>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</si>
  <si>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</si>
  <si>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</si>
  <si>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</si>
  <si>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</si>
  <si>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</si>
  <si>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</si>
  <si>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</si>
  <si>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</si>
  <si>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</si>
  <si>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</si>
  <si>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</si>
  <si>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</si>
  <si>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</si>
  <si>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</si>
  <si>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</si>
  <si>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</si>
  <si>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</si>
  <si>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</si>
  <si>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</si>
  <si>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</si>
  <si>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</si>
  <si>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</si>
  <si>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</si>
  <si>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</si>
  <si>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</si>
  <si>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</si>
  <si>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</si>
  <si>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</si>
  <si>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</si>
  <si>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</si>
  <si>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</si>
  <si>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</si>
  <si>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</si>
  <si>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</si>
  <si>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</si>
  <si>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</si>
  <si>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</si>
  <si>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</si>
  <si>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</si>
  <si>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</si>
  <si>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</si>
  <si>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</si>
  <si>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</si>
  <si>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</si>
  <si>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</si>
  <si>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</si>
  <si>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</si>
  <si>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</si>
  <si>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</si>
  <si>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</si>
  <si>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</si>
  <si>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</si>
  <si>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</si>
  <si>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</si>
  <si>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</si>
  <si>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</si>
  <si>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</si>
  <si>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</si>
  <si>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</si>
  <si>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</si>
  <si>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</si>
  <si>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</si>
  <si>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</si>
  <si>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</si>
  <si>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</si>
  <si>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</si>
  <si>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</si>
  <si>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</si>
  <si>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</si>
  <si>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</si>
  <si>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</si>
  <si>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</si>
  <si>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</si>
  <si>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</si>
  <si>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</si>
  <si>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</si>
  <si>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</si>
  <si>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</si>
  <si>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</si>
  <si>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</si>
  <si>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</si>
  <si>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</si>
  <si>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</si>
  <si>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</si>
  <si>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</si>
  <si>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</si>
  <si>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</si>
  <si>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</si>
  <si>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</si>
  <si>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</si>
  <si>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</si>
  <si>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</si>
  <si>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</si>
  <si>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</si>
  <si>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</si>
  <si>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</si>
  <si>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</si>
  <si>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</si>
  <si>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</si>
  <si>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</si>
  <si>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</si>
  <si>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</si>
  <si>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</si>
  <si>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</si>
  <si>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</si>
  <si>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</si>
  <si>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</si>
  <si>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</si>
  <si>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</si>
  <si>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</si>
  <si>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</si>
  <si>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</si>
  <si>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</si>
  <si>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</si>
  <si>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</si>
  <si>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</si>
  <si>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</si>
  <si>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</si>
  <si>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</si>
  <si>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</si>
  <si>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</si>
  <si>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</si>
  <si>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</si>
  <si>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</si>
  <si>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</si>
  <si>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</si>
  <si>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</si>
  <si>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</si>
  <si>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</si>
  <si>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</si>
  <si>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</si>
  <si>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</si>
  <si>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</si>
  <si>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</si>
  <si>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</si>
  <si>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</si>
  <si>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</si>
  <si>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</si>
  <si>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</si>
  <si>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</si>
  <si>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</si>
  <si>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</si>
  <si>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</si>
  <si>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</si>
  <si>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</si>
  <si>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</si>
  <si>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</si>
  <si>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</si>
  <si>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</si>
  <si>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</si>
  <si>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</si>
  <si>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</si>
  <si>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</si>
  <si>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</si>
  <si>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</si>
  <si>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</si>
  <si>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</si>
  <si>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</si>
  <si>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</si>
  <si>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</si>
  <si>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</si>
  <si>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</si>
  <si>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</si>
  <si>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</si>
  <si>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</si>
  <si>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</si>
  <si>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</si>
  <si>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</si>
  <si>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υπερβάλων</t>
  </si>
  <si>
    <t>πολίτης-200</t>
  </si>
  <si>
    <t>αντιγράφων</t>
  </si>
  <si>
    <t>μαντενιωτου</t>
  </si>
  <si>
    <t>στο συμβόλαιο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</si>
  <si>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</si>
  <si>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</si>
  <si>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</si>
  <si>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</si>
  <si>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</si>
  <si>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</si>
  <si>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</si>
  <si>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</si>
  <si>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</si>
  <si>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</si>
  <si>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</si>
  <si>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</si>
  <si>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</si>
  <si>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</si>
  <si>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</si>
  <si>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</si>
  <si>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</si>
  <si>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</si>
  <si>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</si>
  <si>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</si>
  <si>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</si>
  <si>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</si>
  <si>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</si>
  <si>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</si>
  <si>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</si>
  <si>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</si>
  <si>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</si>
  <si>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</si>
  <si>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</si>
  <si>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</si>
  <si>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</si>
  <si>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</si>
  <si>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</si>
  <si>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</si>
  <si>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</si>
  <si>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</si>
  <si>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</si>
  <si>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</si>
  <si>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</si>
  <si>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</si>
  <si>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</si>
  <si>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</si>
  <si>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</si>
  <si>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</si>
  <si>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</si>
  <si>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</si>
  <si>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</si>
  <si>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</si>
  <si>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</si>
  <si>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</si>
  <si>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</si>
  <si>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</si>
  <si>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</si>
  <si>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</si>
  <si>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</si>
  <si>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</si>
  <si>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</si>
  <si>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</si>
  <si>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</si>
  <si>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</si>
  <si>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</si>
  <si>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</si>
  <si>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</si>
  <si>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</si>
  <si>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</si>
  <si>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</si>
  <si>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</si>
  <si>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</si>
  <si>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</si>
  <si>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</si>
  <si>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</si>
  <si>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10 + 15</t>
  </si>
  <si>
    <t>ΕΠΙ ΠΑΝΤΟΣ συμβολαιογραφικού εγγράφου ο Συμβολαιογράφος παίρνει ως αμοιβή = 20€ ( 3/8/2009 έως σήμερα )</t>
  </si>
  <si>
    <t>1% ( 3/8/2009 έως 18/9/2011 )</t>
  </si>
  <si>
    <t>ΤΑΝ = πάγιες = 5%  --- διαθήκες = 0,73 ( έως ???</t>
  </si>
  <si>
    <t>ΤΑΣπρονείας = 5% πάγιες = 0,03 --- διαθήκες = 0,15</t>
  </si>
  <si>
    <t>2'+κλπ φύλλα = 6€</t>
  </si>
  <si>
    <t>6€ για υπόλοιπα φύλλα {{{ 3/8/2009 έως 20/1/2012 }}}</t>
  </si>
  <si>
    <t>αντίγραφα = 5€</t>
  </si>
  <si>
    <t>5€ {{{ 3/8/2009 έως 23/01/2012 }}}</t>
  </si>
  <si>
    <t>10 ή 25</t>
  </si>
  <si>
    <t>δικαιώματα επί μεταγραφής = 10</t>
  </si>
  <si>
    <t>10/φύλο</t>
  </si>
  <si>
    <t>10 ή 15</t>
  </si>
  <si>
    <t>10 ανά φύλλο</t>
  </si>
  <si>
    <t>ΦΠΑ = 16% [από 1/7/2010</t>
  </si>
  <si>
    <t>**71α** = δημοςΓη = αίτηση-πήγαινε-έλα = 10+10+10 = 30</t>
  </si>
  <si>
    <t>**71β** = δημοςΔηλΙδικτησίας = αίτηση-πήγαινε-έλα = 10+10+10 = 30</t>
  </si>
  <si>
    <t>ΤΟΓΚΑ</t>
  </si>
  <si>
    <t>ΔΟΛΟΣ</t>
  </si>
  <si>
    <t>δικαιώματα = 20 ή 20 + D*1%</t>
  </si>
  <si>
    <t>έπρεπε ΝΑ χρεώσει</t>
  </si>
  <si>
    <t>χρέωσε</t>
  </si>
  <si>
    <t>διαφυγόντα ταμεία + χαρτόσημα</t>
  </si>
  <si>
    <t>διαφυγόντα κ-15-17</t>
  </si>
  <si>
    <t>διαφυγών ΦΠΑ</t>
  </si>
  <si>
    <t>διαφυγών φόρος εισοδήματος</t>
  </si>
  <si>
    <t>έπρεπε</t>
  </si>
  <si>
    <t>παγιοΑναλ</t>
  </si>
  <si>
    <t>δικαιωματαΑναλ</t>
  </si>
  <si>
    <t>2α φυλα</t>
  </si>
  <si>
    <t>λάθος = 12</t>
  </si>
  <si>
    <t>συμβολαιογραφος προ ταμεία &amp; ΦΠΑ</t>
  </si>
  <si>
    <t>ΦΠΑ = 16%</t>
  </si>
  <si>
    <t>**81** = υπΔηλ - αιγιαλο-ρεμα = 10</t>
  </si>
  <si>
    <t>**83** = υπΔηλ-μόνιμη κατοικία = 10</t>
  </si>
  <si>
    <t>**84** = υπΔηλ-κτησίματος οικίας = 10</t>
  </si>
  <si>
    <t>**85** = υπΔηλ-μετάθεσης του χρόνου γένεσης φορολογικής υποχρέωσης = 10</t>
  </si>
  <si>
    <t>**86** = υπΔηλ-τακτοποίησης η ΜΗ = 10</t>
  </si>
  <si>
    <t>**87** = υπΔηλ-ΟΧΙμεσίτης = 10</t>
  </si>
  <si>
    <t>γραμματίου Τ.Π.Δ.  ΚΑΤΑΘΕΣΗ</t>
  </si>
  <si>
    <t>για μισθώματα 01/09/2010 έως 21/08/2011</t>
  </si>
  <si>
    <t>Τ.Π.Δ.</t>
  </si>
  <si>
    <t>Κ-15</t>
  </si>
  <si>
    <t>219-142</t>
  </si>
  <si>
    <t>???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</si>
</sst>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</cellStyleXfs>
  <cellXfs count="712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43" fontId="20" fillId="0" borderId="1" xfId="1" applyFont="1" applyBorder="1"/>
    <xf numFmtId="0" fontId="21" fillId="0" borderId="0" xfId="0" applyFont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43" fontId="22" fillId="7" borderId="1" xfId="1" applyFont="1" applyFill="1" applyBorder="1"/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4" borderId="9" xfId="1" applyFont="1" applyFill="1" applyBorder="1" applyAlignment="1">
      <alignment horizontal="center" vertical="center" wrapText="1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0" fontId="22" fillId="0" borderId="1" xfId="0" applyFont="1" applyBorder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0" borderId="0" xfId="0" applyFont="1" applyAlignment="1">
      <alignment horizontal="center" wrapText="1"/>
    </xf>
    <xf numFmtId="43" fontId="21" fillId="0" borderId="13" xfId="1" applyFont="1" applyFill="1" applyBorder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0" fontId="22" fillId="0" borderId="0" xfId="0" applyFont="1" applyFill="1" applyAlignment="1">
      <alignment horizont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43" fontId="29" fillId="0" borderId="1" xfId="1" applyFont="1" applyFill="1" applyBorder="1" applyAlignment="1"/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43" fontId="39" fillId="0" borderId="1" xfId="1" applyFont="1" applyFill="1" applyBorder="1" applyAlignment="1"/>
    <xf numFmtId="43" fontId="30" fillId="6" borderId="9" xfId="1" applyFont="1" applyFill="1" applyBorder="1" applyAlignment="1">
      <alignment horizontal="center" vertical="center" wrapText="1"/>
    </xf>
    <xf numFmtId="43" fontId="32" fillId="0" borderId="0" xfId="1" applyFont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42" fillId="0" borderId="0" xfId="0" applyFont="1" applyAlignment="1"/>
    <xf numFmtId="0" fontId="11" fillId="0" borderId="0" xfId="0" applyFont="1"/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43" fontId="19" fillId="7" borderId="14" xfId="1" applyFont="1" applyFill="1" applyBorder="1" applyAlignment="1">
      <alignment horizontal="center" vertical="center" wrapText="1"/>
    </xf>
    <xf numFmtId="0" fontId="22" fillId="7" borderId="14" xfId="0" applyFont="1" applyFill="1" applyBorder="1" applyAlignment="1">
      <alignment horizontal="center" wrapText="1"/>
    </xf>
    <xf numFmtId="0" fontId="22" fillId="7" borderId="14" xfId="0" applyFont="1" applyFill="1" applyBorder="1"/>
    <xf numFmtId="0" fontId="10" fillId="0" borderId="0" xfId="0" applyFont="1"/>
    <xf numFmtId="0" fontId="18" fillId="0" borderId="0" xfId="0" applyFont="1" applyAlignment="1"/>
    <xf numFmtId="0" fontId="42" fillId="0" borderId="0" xfId="0" applyFont="1" applyFill="1" applyAlignment="1"/>
    <xf numFmtId="0" fontId="27" fillId="0" borderId="0" xfId="0" applyFont="1"/>
    <xf numFmtId="0" fontId="29" fillId="0" borderId="0" xfId="0" applyFont="1" applyFill="1" applyAlignment="1"/>
    <xf numFmtId="0" fontId="27" fillId="0" borderId="0" xfId="0" applyFont="1" applyAlignment="1">
      <alignment horizontal="left"/>
    </xf>
    <xf numFmtId="0" fontId="27" fillId="0" borderId="0" xfId="0" applyFont="1" applyAlignment="1"/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35" fillId="0" borderId="0" xfId="1" applyFont="1" applyAlignment="1">
      <alignment horizontal="right"/>
    </xf>
    <xf numFmtId="43" fontId="25" fillId="0" borderId="0" xfId="1" applyFont="1" applyAlignment="1">
      <alignment horizontal="right"/>
    </xf>
    <xf numFmtId="43" fontId="35" fillId="0" borderId="0" xfId="1" applyFont="1"/>
    <xf numFmtId="43" fontId="22" fillId="0" borderId="0" xfId="1" applyFont="1" applyAlignment="1">
      <alignment horizontal="right"/>
    </xf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43" fontId="43" fillId="0" borderId="0" xfId="1" applyFont="1" applyAlignment="1"/>
    <xf numFmtId="43" fontId="19" fillId="7" borderId="0" xfId="1" applyFont="1" applyFill="1" applyAlignment="1"/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0" fontId="8" fillId="0" borderId="0" xfId="0" applyFont="1" applyAlignment="1">
      <alignment horizontal="center" wrapText="1"/>
    </xf>
    <xf numFmtId="43" fontId="43" fillId="0" borderId="0" xfId="1" applyFont="1" applyFill="1"/>
    <xf numFmtId="0" fontId="28" fillId="0" borderId="0" xfId="0" applyFont="1" applyFill="1" applyAlignment="1">
      <alignment wrapText="1"/>
    </xf>
    <xf numFmtId="0" fontId="27" fillId="0" borderId="0" xfId="0" applyFont="1" applyFill="1" applyAlignment="1">
      <alignment wrapText="1"/>
    </xf>
    <xf numFmtId="43" fontId="8" fillId="7" borderId="0" xfId="1" applyFont="1" applyFill="1"/>
    <xf numFmtId="0" fontId="8" fillId="0" borderId="0" xfId="0" applyFont="1" applyFill="1" applyAlignment="1">
      <alignment horizontal="center" wrapText="1"/>
    </xf>
    <xf numFmtId="43" fontId="42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7" fillId="2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0" fontId="22" fillId="7" borderId="0" xfId="0" applyFont="1" applyFill="1" applyAlignment="1">
      <alignment horizontal="center" wrapText="1"/>
    </xf>
    <xf numFmtId="0" fontId="43" fillId="0" borderId="0" xfId="0" applyFont="1" applyFill="1" applyAlignment="1">
      <alignment horizontal="center" wrapText="1"/>
    </xf>
    <xf numFmtId="43" fontId="22" fillId="0" borderId="21" xfId="1" applyFont="1" applyFill="1" applyBorder="1" applyAlignment="1">
      <alignment horizontal="center" vertical="center" wrapText="1"/>
    </xf>
    <xf numFmtId="43" fontId="22" fillId="7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164" fontId="22" fillId="0" borderId="1" xfId="1" applyNumberFormat="1" applyFont="1" applyBorder="1"/>
    <xf numFmtId="43" fontId="22" fillId="0" borderId="1" xfId="0" applyNumberFormat="1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43" fontId="21" fillId="6" borderId="10" xfId="1" applyFont="1" applyFill="1" applyBorder="1" applyAlignment="1">
      <alignment horizontal="center" vertical="center" wrapText="1"/>
    </xf>
    <xf numFmtId="43" fontId="25" fillId="0" borderId="0" xfId="1" applyFont="1" applyFill="1" applyAlignment="1">
      <alignment horizontal="right"/>
    </xf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164" fontId="38" fillId="0" borderId="1" xfId="1" applyNumberFormat="1" applyFont="1" applyFill="1" applyBorder="1" applyAlignment="1"/>
    <xf numFmtId="0" fontId="5" fillId="0" borderId="0" xfId="0" applyFont="1"/>
    <xf numFmtId="0" fontId="5" fillId="0" borderId="0" xfId="0" applyFont="1" applyFill="1"/>
    <xf numFmtId="0" fontId="27" fillId="0" borderId="0" xfId="0" applyFont="1" applyFill="1" applyAlignment="1"/>
    <xf numFmtId="0" fontId="29" fillId="0" borderId="0" xfId="0" applyFont="1" applyFill="1" applyBorder="1" applyAlignment="1">
      <alignment horizontal="left" wrapText="1"/>
    </xf>
    <xf numFmtId="43" fontId="20" fillId="12" borderId="1" xfId="1" applyFont="1" applyFill="1" applyBorder="1" applyAlignment="1"/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43" fontId="20" fillId="9" borderId="1" xfId="1" applyFont="1" applyFill="1" applyBorder="1" applyAlignment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2" fillId="7" borderId="14" xfId="1" applyNumberFormat="1" applyFont="1" applyFill="1" applyBorder="1" applyAlignment="1">
      <alignment wrapText="1"/>
    </xf>
    <xf numFmtId="0" fontId="22" fillId="7" borderId="14" xfId="0" applyFont="1" applyFill="1" applyBorder="1" applyAlignment="1">
      <alignment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3" borderId="17" xfId="0" applyFont="1" applyFill="1" applyBorder="1" applyAlignment="1">
      <alignment wrapText="1"/>
    </xf>
    <xf numFmtId="164" fontId="22" fillId="12" borderId="14" xfId="1" applyNumberFormat="1" applyFont="1" applyFill="1" applyBorder="1"/>
    <xf numFmtId="164" fontId="34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43" fontId="22" fillId="0" borderId="14" xfId="0" applyNumberFormat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164" fontId="35" fillId="0" borderId="1" xfId="1" applyNumberFormat="1" applyFont="1" applyBorder="1" applyAlignment="1">
      <alignment horizontal="center" wrapText="1"/>
    </xf>
    <xf numFmtId="164" fontId="20" fillId="0" borderId="1" xfId="1" applyNumberFormat="1" applyFont="1" applyBorder="1" applyAlignment="1">
      <alignment horizont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2" fillId="0" borderId="0" xfId="0" applyFont="1" applyFill="1" applyAlignment="1">
      <alignment horizontal="center" wrapText="1"/>
    </xf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2" fillId="0" borderId="0" xfId="1" applyFont="1"/>
    <xf numFmtId="43" fontId="27" fillId="0" borderId="0" xfId="1" applyFont="1" applyFill="1" applyAlignme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2" fillId="0" borderId="0" xfId="1" applyFont="1" applyFill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0" fontId="43" fillId="7" borderId="0" xfId="0" applyFont="1" applyFill="1" applyAlignment="1">
      <alignment horizontal="left"/>
    </xf>
    <xf numFmtId="43" fontId="22" fillId="0" borderId="14" xfId="1" applyFont="1" applyFill="1" applyBorder="1" applyAlignment="1">
      <alignment horizontal="center" wrapText="1"/>
    </xf>
    <xf numFmtId="43" fontId="21" fillId="12" borderId="14" xfId="1" applyFont="1" applyFill="1" applyBorder="1"/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8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4" fillId="5" borderId="9" xfId="1" applyNumberFormat="1" applyFont="1" applyFill="1" applyBorder="1" applyAlignment="1">
      <alignment vertical="center" wrapText="1"/>
    </xf>
    <xf numFmtId="43" fontId="31" fillId="4" borderId="10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0" fontId="19" fillId="0" borderId="1" xfId="0" applyFont="1" applyFill="1" applyBorder="1"/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164" fontId="22" fillId="3" borderId="0" xfId="1" applyNumberFormat="1" applyFont="1" applyFill="1"/>
    <xf numFmtId="0" fontId="22" fillId="3" borderId="0" xfId="0" applyFont="1" applyFill="1"/>
    <xf numFmtId="9" fontId="22" fillId="3" borderId="0" xfId="1" applyNumberFormat="1" applyFont="1" applyFill="1"/>
    <xf numFmtId="0" fontId="2" fillId="3" borderId="0" xfId="0" applyFont="1" applyFill="1"/>
    <xf numFmtId="3" fontId="22" fillId="3" borderId="0" xfId="0" applyNumberFormat="1" applyFont="1" applyFill="1"/>
    <xf numFmtId="9" fontId="22" fillId="0" borderId="0" xfId="1" applyNumberFormat="1" applyFont="1" applyFill="1"/>
    <xf numFmtId="43" fontId="28" fillId="6" borderId="0" xfId="1" applyFont="1" applyFill="1" applyAlignment="1"/>
    <xf numFmtId="43" fontId="29" fillId="6" borderId="0" xfId="1" applyFont="1" applyFill="1" applyAlignment="1"/>
    <xf numFmtId="43" fontId="29" fillId="5" borderId="0" xfId="1" applyFont="1" applyFill="1" applyAlignment="1"/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0" fontId="18" fillId="0" borderId="1" xfId="0" applyFont="1" applyFill="1" applyBorder="1" applyAlignment="1">
      <alignment horizontal="left"/>
    </xf>
    <xf numFmtId="164" fontId="18" fillId="0" borderId="1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43" fontId="43" fillId="0" borderId="1" xfId="1" applyFont="1" applyFill="1" applyBorder="1" applyAlignment="1">
      <alignment horizontal="center" wrapText="1"/>
    </xf>
    <xf numFmtId="43" fontId="43" fillId="0" borderId="14" xfId="1" applyFont="1" applyFill="1" applyBorder="1" applyAlignment="1">
      <alignment horizontal="center" wrapText="1"/>
    </xf>
    <xf numFmtId="43" fontId="21" fillId="0" borderId="9" xfId="1" applyFont="1" applyFill="1" applyBorder="1" applyAlignment="1">
      <alignment wrapText="1"/>
    </xf>
    <xf numFmtId="43" fontId="21" fillId="12" borderId="9" xfId="1" applyFont="1" applyFill="1" applyBorder="1" applyAlignment="1">
      <alignment wrapText="1"/>
    </xf>
    <xf numFmtId="43" fontId="21" fillId="3" borderId="9" xfId="1" applyFont="1" applyFill="1" applyBorder="1" applyAlignment="1">
      <alignment wrapText="1"/>
    </xf>
    <xf numFmtId="43" fontId="21" fillId="7" borderId="9" xfId="1" applyFont="1" applyFill="1" applyBorder="1" applyAlignment="1">
      <alignment wrapText="1"/>
    </xf>
    <xf numFmtId="43" fontId="43" fillId="12" borderId="14" xfId="1" applyFont="1" applyFill="1" applyBorder="1" applyAlignment="1">
      <alignment horizontal="center" wrapText="1"/>
    </xf>
    <xf numFmtId="43" fontId="19" fillId="0" borderId="0" xfId="1" applyFont="1" applyFill="1" applyAlignment="1">
      <alignment horizontal="center" wrapText="1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0" fontId="22" fillId="0" borderId="14" xfId="1" applyNumberFormat="1" applyFont="1" applyFill="1" applyBorder="1" applyAlignment="1">
      <alignment horizontal="left" wrapText="1"/>
    </xf>
    <xf numFmtId="14" fontId="22" fillId="0" borderId="1" xfId="0" applyNumberFormat="1" applyFont="1" applyFill="1" applyBorder="1"/>
    <xf numFmtId="165" fontId="22" fillId="0" borderId="1" xfId="1" applyNumberFormat="1" applyFont="1" applyFill="1" applyBorder="1" applyAlignment="1">
      <alignment wrapText="1"/>
    </xf>
    <xf numFmtId="43" fontId="43" fillId="0" borderId="14" xfId="1" applyFont="1" applyFill="1" applyBorder="1"/>
    <xf numFmtId="165" fontId="43" fillId="0" borderId="1" xfId="1" applyNumberFormat="1" applyFont="1" applyFill="1" applyBorder="1" applyAlignment="1">
      <alignment horizontal="center" wrapText="1"/>
    </xf>
    <xf numFmtId="0" fontId="22" fillId="0" borderId="14" xfId="0" applyFont="1" applyFill="1" applyBorder="1"/>
    <xf numFmtId="0" fontId="41" fillId="0" borderId="1" xfId="0" applyFont="1" applyFill="1" applyBorder="1" applyAlignment="1">
      <alignment horizontal="left"/>
    </xf>
    <xf numFmtId="164" fontId="36" fillId="0" borderId="14" xfId="1" applyNumberFormat="1" applyFont="1" applyFill="1" applyBorder="1"/>
    <xf numFmtId="0" fontId="36" fillId="0" borderId="0" xfId="0" applyFont="1" applyFill="1"/>
    <xf numFmtId="43" fontId="41" fillId="0" borderId="14" xfId="1" applyFont="1" applyFill="1" applyBorder="1"/>
    <xf numFmtId="43" fontId="36" fillId="0" borderId="14" xfId="1" applyFont="1" applyFill="1" applyBorder="1"/>
    <xf numFmtId="43" fontId="38" fillId="0" borderId="1" xfId="1" applyFont="1" applyFill="1" applyBorder="1" applyAlignment="1"/>
    <xf numFmtId="164" fontId="37" fillId="0" borderId="1" xfId="1" applyNumberFormat="1" applyFont="1" applyFill="1" applyBorder="1" applyAlignment="1">
      <alignment horizontal="center" vertical="center"/>
    </xf>
    <xf numFmtId="0" fontId="37" fillId="0" borderId="1" xfId="1" applyNumberFormat="1" applyFont="1" applyFill="1" applyBorder="1" applyAlignment="1">
      <alignment horizontal="left" vertical="center"/>
    </xf>
    <xf numFmtId="43" fontId="18" fillId="0" borderId="14" xfId="1" applyFont="1" applyFill="1" applyBorder="1" applyAlignment="1">
      <alignment horizontal="right" vertical="center"/>
    </xf>
    <xf numFmtId="0" fontId="24" fillId="0" borderId="1" xfId="1" applyNumberFormat="1" applyFont="1" applyFill="1" applyBorder="1" applyAlignment="1">
      <alignment horizontal="left" vertical="center"/>
    </xf>
    <xf numFmtId="14" fontId="19" fillId="0" borderId="1" xfId="1" applyNumberFormat="1" applyFont="1" applyFill="1" applyBorder="1" applyAlignment="1">
      <alignment horizontal="center" vertical="center"/>
    </xf>
    <xf numFmtId="43" fontId="24" fillId="0" borderId="1" xfId="1" applyFont="1" applyFill="1" applyBorder="1" applyAlignment="1">
      <alignment horizontal="right" vertical="center"/>
    </xf>
    <xf numFmtId="0" fontId="19" fillId="0" borderId="14" xfId="0" applyFont="1" applyFill="1" applyBorder="1" applyAlignment="1">
      <alignment horizontal="left"/>
    </xf>
    <xf numFmtId="164" fontId="22" fillId="0" borderId="1" xfId="1" applyNumberFormat="1" applyFont="1" applyFill="1" applyBorder="1" applyAlignment="1">
      <alignment horizontal="center"/>
    </xf>
    <xf numFmtId="14" fontId="24" fillId="0" borderId="14" xfId="1" applyNumberFormat="1" applyFont="1" applyFill="1" applyBorder="1" applyAlignment="1">
      <alignment horizontal="center" vertical="center"/>
    </xf>
    <xf numFmtId="14" fontId="19" fillId="0" borderId="14" xfId="1" applyNumberFormat="1" applyFont="1" applyFill="1" applyBorder="1" applyAlignment="1">
      <alignment horizontal="center" vertical="center"/>
    </xf>
    <xf numFmtId="164" fontId="24" fillId="0" borderId="2" xfId="1" applyNumberFormat="1" applyFont="1" applyFill="1" applyBorder="1" applyAlignment="1">
      <alignment horizontal="center" vertical="center"/>
    </xf>
    <xf numFmtId="0" fontId="43" fillId="0" borderId="14" xfId="0" applyFont="1" applyFill="1" applyBorder="1"/>
    <xf numFmtId="43" fontId="22" fillId="0" borderId="0" xfId="1" applyFont="1" applyAlignment="1">
      <alignment horizontal="center"/>
    </xf>
    <xf numFmtId="164" fontId="25" fillId="0" borderId="0" xfId="1" applyNumberFormat="1" applyFont="1"/>
    <xf numFmtId="164" fontId="37" fillId="0" borderId="2" xfId="1" applyNumberFormat="1" applyFont="1" applyFill="1" applyBorder="1" applyAlignment="1">
      <alignment horizontal="center" vertical="center"/>
    </xf>
    <xf numFmtId="164" fontId="24" fillId="0" borderId="1" xfId="1" applyNumberFormat="1" applyFont="1" applyFill="1" applyBorder="1" applyAlignment="1">
      <alignment horizontal="center" vertical="center" wrapText="1"/>
    </xf>
    <xf numFmtId="164" fontId="40" fillId="0" borderId="2" xfId="1" applyNumberFormat="1" applyFont="1" applyFill="1" applyBorder="1" applyAlignment="1">
      <alignment horizontal="center" vertical="center"/>
    </xf>
    <xf numFmtId="164" fontId="21" fillId="0" borderId="9" xfId="1" applyNumberFormat="1" applyFont="1" applyBorder="1" applyAlignment="1">
      <alignment horizontal="center" vertical="center" wrapText="1"/>
    </xf>
    <xf numFmtId="43" fontId="36" fillId="0" borderId="1" xfId="1" applyFont="1" applyFill="1" applyBorder="1"/>
    <xf numFmtId="43" fontId="42" fillId="0" borderId="1" xfId="1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wrapText="1"/>
    </xf>
    <xf numFmtId="14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 applyAlignment="1">
      <alignment wrapText="1"/>
    </xf>
    <xf numFmtId="43" fontId="22" fillId="0" borderId="9" xfId="1" applyFont="1" applyFill="1" applyBorder="1" applyAlignment="1">
      <alignment wrapText="1"/>
    </xf>
    <xf numFmtId="43" fontId="43" fillId="0" borderId="1" xfId="1" applyFont="1" applyFill="1" applyBorder="1"/>
    <xf numFmtId="0" fontId="43" fillId="3" borderId="1" xfId="0" applyFont="1" applyFill="1" applyBorder="1"/>
    <xf numFmtId="164" fontId="24" fillId="0" borderId="18" xfId="1" applyNumberFormat="1" applyFont="1" applyFill="1" applyBorder="1" applyAlignment="1">
      <alignment horizontal="center" vertical="center"/>
    </xf>
    <xf numFmtId="43" fontId="0" fillId="0" borderId="10" xfId="1" applyFont="1" applyBorder="1" applyAlignment="1"/>
    <xf numFmtId="43" fontId="0" fillId="5" borderId="10" xfId="1" applyFont="1" applyFill="1" applyBorder="1" applyAlignment="1"/>
    <xf numFmtId="43" fontId="22" fillId="12" borderId="14" xfId="1" applyFont="1" applyFill="1" applyBorder="1"/>
    <xf numFmtId="0" fontId="13" fillId="0" borderId="14" xfId="0" applyFont="1" applyFill="1" applyBorder="1" applyAlignment="1">
      <alignment horizontal="center" wrapText="1"/>
    </xf>
    <xf numFmtId="164" fontId="9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43" fontId="20" fillId="0" borderId="1" xfId="1" applyFont="1" applyFill="1" applyBorder="1"/>
    <xf numFmtId="164" fontId="20" fillId="0" borderId="1" xfId="1" applyNumberFormat="1" applyFont="1" applyFill="1" applyBorder="1"/>
    <xf numFmtId="43" fontId="13" fillId="0" borderId="1" xfId="1" applyFont="1" applyFill="1" applyBorder="1"/>
    <xf numFmtId="43" fontId="22" fillId="4" borderId="0" xfId="1" applyFont="1" applyFill="1"/>
    <xf numFmtId="43" fontId="22" fillId="0" borderId="1" xfId="1" applyFont="1" applyFill="1" applyBorder="1"/>
    <xf numFmtId="164" fontId="36" fillId="0" borderId="1" xfId="1" applyNumberFormat="1" applyFont="1" applyFill="1" applyBorder="1"/>
    <xf numFmtId="0" fontId="22" fillId="4" borderId="0" xfId="0" applyFont="1" applyFill="1" applyAlignment="1">
      <alignment horizontal="center" wrapText="1"/>
    </xf>
    <xf numFmtId="164" fontId="21" fillId="0" borderId="14" xfId="1" applyNumberFormat="1" applyFont="1" applyBorder="1"/>
    <xf numFmtId="164" fontId="22" fillId="12" borderId="1" xfId="1" applyNumberFormat="1" applyFont="1" applyFill="1" applyBorder="1"/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164" fontId="22" fillId="0" borderId="3" xfId="1" applyNumberFormat="1" applyFont="1" applyBorder="1" applyAlignment="1">
      <alignment horizontal="right"/>
    </xf>
    <xf numFmtId="164" fontId="22" fillId="0" borderId="12" xfId="1" applyNumberFormat="1" applyFont="1" applyBorder="1" applyAlignment="1">
      <alignment horizontal="right"/>
    </xf>
    <xf numFmtId="164" fontId="22" fillId="0" borderId="13" xfId="1" applyNumberFormat="1" applyFont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5" xfId="0" applyFont="1" applyFill="1" applyBorder="1" applyAlignment="1">
      <alignment horizontal="center" wrapText="1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3" xfId="0" applyFont="1" applyFill="1" applyBorder="1" applyAlignment="1">
      <alignment horizontal="right"/>
    </xf>
    <xf numFmtId="0" fontId="29" fillId="2" borderId="12" xfId="0" applyFont="1" applyFill="1" applyBorder="1" applyAlignment="1">
      <alignment horizontal="right"/>
    </xf>
    <xf numFmtId="0" fontId="29" fillId="2" borderId="13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right"/>
    </xf>
    <xf numFmtId="43" fontId="21" fillId="2" borderId="12" xfId="1" applyFont="1" applyFill="1" applyBorder="1" applyAlignment="1">
      <alignment horizontal="right"/>
    </xf>
    <xf numFmtId="43" fontId="21" fillId="2" borderId="13" xfId="1" applyFont="1" applyFill="1" applyBorder="1" applyAlignment="1">
      <alignment horizontal="right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2" fillId="0" borderId="3" xfId="0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13" xfId="0" applyFont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164" fontId="21" fillId="0" borderId="15" xfId="1" applyNumberFormat="1" applyFont="1" applyBorder="1" applyAlignment="1">
      <alignment horizontal="center"/>
    </xf>
    <xf numFmtId="164" fontId="21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2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7" borderId="15" xfId="1" applyFont="1" applyFill="1" applyBorder="1" applyAlignment="1">
      <alignment horizontal="center" vertical="center" wrapText="1"/>
    </xf>
    <xf numFmtId="43" fontId="27" fillId="7" borderId="10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1" fillId="7" borderId="1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3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6" borderId="15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7" fillId="0" borderId="0" xfId="0" applyFont="1" applyAlignment="1">
      <alignment horizontal="left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43" fontId="27" fillId="5" borderId="1" xfId="1" applyFont="1" applyFill="1" applyBorder="1" applyAlignment="1">
      <alignment horizontal="center" vertic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0" fontId="21" fillId="5" borderId="25" xfId="0" applyFont="1" applyFill="1" applyBorder="1" applyAlignment="1">
      <alignment horizontal="center" vertical="center" wrapText="1"/>
    </xf>
    <xf numFmtId="0" fontId="21" fillId="5" borderId="28" xfId="0" applyFont="1" applyFill="1" applyBorder="1" applyAlignment="1">
      <alignment horizontal="center" vertical="center" wrapText="1"/>
    </xf>
    <xf numFmtId="164" fontId="21" fillId="4" borderId="15" xfId="1" applyNumberFormat="1" applyFont="1" applyFill="1" applyBorder="1" applyAlignment="1">
      <alignment horizontal="center" vertical="center" wrapText="1"/>
    </xf>
    <xf numFmtId="0" fontId="28" fillId="7" borderId="0" xfId="0" applyFont="1" applyFill="1" applyAlignment="1">
      <alignment horizontal="left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4" borderId="13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14" fontId="30" fillId="6" borderId="19" xfId="0" applyNumberFormat="1" applyFont="1" applyFill="1" applyBorder="1" applyAlignment="1">
      <alignment horizontal="center" textRotation="11" wrapText="1"/>
    </xf>
    <xf numFmtId="14" fontId="30" fillId="6" borderId="10" xfId="0" applyNumberFormat="1" applyFont="1" applyFill="1" applyBorder="1" applyAlignment="1">
      <alignment horizontal="center" textRotation="11" wrapText="1"/>
    </xf>
    <xf numFmtId="14" fontId="30" fillId="7" borderId="19" xfId="0" applyNumberFormat="1" applyFont="1" applyFill="1" applyBorder="1" applyAlignment="1">
      <alignment horizontal="center" textRotation="57" wrapText="1"/>
    </xf>
    <xf numFmtId="14" fontId="30" fillId="7" borderId="10" xfId="0" applyNumberFormat="1" applyFont="1" applyFill="1" applyBorder="1" applyAlignment="1">
      <alignment horizontal="center" textRotation="57" wrapText="1"/>
    </xf>
    <xf numFmtId="43" fontId="31" fillId="4" borderId="15" xfId="1" applyFont="1" applyFill="1" applyBorder="1" applyAlignment="1">
      <alignment horizontal="center" vertical="center" wrapText="1"/>
    </xf>
    <xf numFmtId="43" fontId="31" fillId="4" borderId="10" xfId="1" applyFont="1" applyFill="1" applyBorder="1" applyAlignment="1">
      <alignment horizontal="center" vertical="center" wrapText="1"/>
    </xf>
    <xf numFmtId="43" fontId="21" fillId="5" borderId="15" xfId="1" applyFont="1" applyFill="1" applyBorder="1" applyAlignment="1">
      <alignment horizontal="center" vertical="center" wrapText="1"/>
    </xf>
    <xf numFmtId="43" fontId="21" fillId="5" borderId="10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FF"/>
      <color rgb="FF00FF0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24"/>
  <sheetViews>
    <sheetView tabSelected="1" workbookViewId="0">
      <pane ySplit="2" topLeftCell="A3" activePane="bottomLeft" state="frozen"/>
      <selection pane="bottomLeft" activeCell="G27" sqref="G27"/>
    </sheetView>
  </sheetViews>
  <sheetFormatPr defaultRowHeight="11.25"/>
  <cols>
    <col min="1" max="1" width="9.28515625" style="8" customWidth="1"/>
    <col min="2" max="2" width="9" style="139" customWidth="1"/>
    <col min="3" max="3" width="30.7109375" style="3" bestFit="1" customWidth="1"/>
    <col min="4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8.140625" style="2" bestFit="1" customWidth="1"/>
    <col min="15" max="15" width="8.85546875" style="2" customWidth="1"/>
    <col min="16" max="16" width="7.7109375" style="2" customWidth="1"/>
    <col min="17" max="17" width="3.85546875" style="3" customWidth="1"/>
    <col min="18" max="18" width="5.5703125" style="3" customWidth="1"/>
    <col min="19" max="19" width="6.28515625" style="3" customWidth="1"/>
    <col min="20" max="20" width="5.7109375" style="3" customWidth="1"/>
    <col min="21" max="21" width="5.855468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430" t="s">
        <v>1</v>
      </c>
      <c r="B1" s="432" t="s">
        <v>2</v>
      </c>
      <c r="C1" s="434" t="s">
        <v>0</v>
      </c>
      <c r="D1" s="436" t="s">
        <v>63</v>
      </c>
      <c r="E1" s="438" t="s">
        <v>85</v>
      </c>
      <c r="F1" s="439"/>
      <c r="G1" s="439"/>
      <c r="H1" s="439"/>
      <c r="I1" s="439"/>
      <c r="J1" s="439"/>
      <c r="K1" s="439"/>
      <c r="L1" s="424" t="s">
        <v>495</v>
      </c>
      <c r="M1" s="424"/>
      <c r="N1" s="422" t="s">
        <v>64</v>
      </c>
      <c r="O1" s="423"/>
      <c r="P1" s="425" t="s">
        <v>29</v>
      </c>
      <c r="Q1" s="426"/>
      <c r="R1" s="426"/>
      <c r="S1" s="426"/>
      <c r="T1" s="426"/>
      <c r="U1" s="426"/>
      <c r="V1" s="426"/>
      <c r="W1" s="426"/>
      <c r="X1" s="426"/>
      <c r="Y1" s="427"/>
    </row>
    <row r="2" spans="1:25" ht="34.5" thickBot="1">
      <c r="A2" s="431"/>
      <c r="B2" s="433"/>
      <c r="C2" s="435"/>
      <c r="D2" s="437"/>
      <c r="E2" s="85" t="s">
        <v>94</v>
      </c>
      <c r="F2" s="85" t="s">
        <v>3</v>
      </c>
      <c r="G2" s="85" t="s">
        <v>144</v>
      </c>
      <c r="H2" s="85" t="s">
        <v>95</v>
      </c>
      <c r="I2" s="85" t="s">
        <v>96</v>
      </c>
      <c r="J2" s="85" t="s">
        <v>97</v>
      </c>
      <c r="K2" s="95" t="s">
        <v>142</v>
      </c>
      <c r="L2" s="63" t="s">
        <v>23</v>
      </c>
      <c r="M2" s="157" t="s">
        <v>70</v>
      </c>
      <c r="N2" s="149" t="s">
        <v>23</v>
      </c>
      <c r="O2" s="94" t="s">
        <v>143</v>
      </c>
      <c r="P2" s="403">
        <v>1</v>
      </c>
      <c r="Q2" s="158" t="s">
        <v>222</v>
      </c>
      <c r="R2" s="158" t="s">
        <v>223</v>
      </c>
      <c r="S2" s="158" t="s">
        <v>224</v>
      </c>
      <c r="T2" s="158" t="s">
        <v>225</v>
      </c>
      <c r="U2" s="158" t="s">
        <v>370</v>
      </c>
      <c r="V2" s="158" t="s">
        <v>371</v>
      </c>
      <c r="W2" s="158"/>
      <c r="X2" s="158"/>
      <c r="Y2" s="159"/>
    </row>
    <row r="3" spans="1:25" s="5" customFormat="1">
      <c r="A3" s="390" t="s">
        <v>508</v>
      </c>
      <c r="B3" s="384">
        <v>40729</v>
      </c>
      <c r="C3" s="329" t="s">
        <v>503</v>
      </c>
      <c r="D3" s="330">
        <v>2489</v>
      </c>
      <c r="E3" s="331">
        <f>'2-δικαιώμ'!L3</f>
        <v>38.956499999999998</v>
      </c>
      <c r="F3" s="332">
        <f>'3-φύλλα2α'!F3</f>
        <v>6</v>
      </c>
      <c r="G3" s="332">
        <f>'4-πολλυπρ'!P3</f>
        <v>0</v>
      </c>
      <c r="H3" s="330">
        <f>'5-αντίγρ'!M3</f>
        <v>17.8</v>
      </c>
      <c r="I3" s="330">
        <f>'6-μεταγρ'!H3</f>
        <v>0</v>
      </c>
      <c r="J3" s="330">
        <f>'7-προςΔΟΥ'!E3</f>
        <v>0</v>
      </c>
      <c r="K3" s="330"/>
      <c r="L3" s="331">
        <f>E3+F3+G3+H3+I3+J3+K3</f>
        <v>62.756500000000003</v>
      </c>
      <c r="M3" s="331">
        <v>40.799999999999997</v>
      </c>
      <c r="N3" s="333">
        <f>M3-P3-'14-βιβλΕσ'!M3-'10-φπα'!D3</f>
        <v>32.200000000000003</v>
      </c>
      <c r="O3" s="333">
        <f t="shared" ref="O3" si="0">L3-N3</f>
        <v>30.5565</v>
      </c>
      <c r="P3" s="404">
        <v>0.5</v>
      </c>
      <c r="Q3" s="334"/>
      <c r="R3" s="334"/>
      <c r="S3" s="334"/>
      <c r="T3" s="334"/>
      <c r="U3" s="405" t="s">
        <v>370</v>
      </c>
      <c r="V3" s="391"/>
      <c r="W3" s="391"/>
      <c r="X3" s="373"/>
      <c r="Y3" s="373"/>
    </row>
    <row r="4" spans="1:25">
      <c r="A4" s="428" t="s">
        <v>47</v>
      </c>
      <c r="B4" s="429"/>
      <c r="C4" s="429"/>
      <c r="D4" s="429"/>
      <c r="E4" s="37">
        <f t="shared" ref="E4:O4" si="1">SUM(E3:E3)</f>
        <v>38.956499999999998</v>
      </c>
      <c r="F4" s="37">
        <f t="shared" si="1"/>
        <v>6</v>
      </c>
      <c r="G4" s="37">
        <f t="shared" si="1"/>
        <v>0</v>
      </c>
      <c r="H4" s="37">
        <f t="shared" si="1"/>
        <v>17.8</v>
      </c>
      <c r="I4" s="37">
        <f t="shared" si="1"/>
        <v>0</v>
      </c>
      <c r="J4" s="37">
        <f t="shared" si="1"/>
        <v>0</v>
      </c>
      <c r="K4" s="37">
        <f t="shared" si="1"/>
        <v>0</v>
      </c>
      <c r="L4" s="37">
        <f t="shared" si="1"/>
        <v>62.756500000000003</v>
      </c>
      <c r="M4" s="37">
        <f t="shared" si="1"/>
        <v>40.799999999999997</v>
      </c>
      <c r="N4" s="37">
        <f t="shared" si="1"/>
        <v>32.200000000000003</v>
      </c>
      <c r="O4" s="37">
        <f t="shared" si="1"/>
        <v>30.5565</v>
      </c>
    </row>
    <row r="6" spans="1:25">
      <c r="P6" s="168" t="s">
        <v>100</v>
      </c>
      <c r="Q6" s="131"/>
      <c r="R6" s="131"/>
      <c r="S6" s="131"/>
      <c r="T6" s="141"/>
      <c r="U6" s="141"/>
      <c r="V6" s="141"/>
      <c r="X6" s="131"/>
      <c r="Y6" s="131"/>
    </row>
    <row r="7" spans="1:25">
      <c r="K7" s="222" t="s">
        <v>464</v>
      </c>
      <c r="L7" s="8"/>
      <c r="M7" s="8"/>
      <c r="Q7" s="114" t="s">
        <v>366</v>
      </c>
      <c r="R7" s="114"/>
      <c r="S7" s="114"/>
      <c r="T7" s="133"/>
      <c r="U7" s="141"/>
      <c r="V7" s="141"/>
      <c r="X7" s="132"/>
      <c r="Y7" s="114"/>
    </row>
    <row r="8" spans="1:25">
      <c r="K8" s="161" t="s">
        <v>226</v>
      </c>
      <c r="L8" s="116"/>
      <c r="M8" s="116"/>
      <c r="Q8" s="114"/>
      <c r="R8" s="114" t="s">
        <v>139</v>
      </c>
      <c r="S8" s="114"/>
      <c r="T8" s="141"/>
      <c r="U8" s="141"/>
      <c r="V8" s="141"/>
      <c r="X8" s="114"/>
    </row>
    <row r="9" spans="1:25">
      <c r="K9" s="221" t="s">
        <v>227</v>
      </c>
      <c r="S9" s="114" t="s">
        <v>365</v>
      </c>
      <c r="T9" s="89"/>
      <c r="U9" s="89"/>
      <c r="V9" s="89"/>
    </row>
    <row r="10" spans="1:25"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T10" s="114" t="s">
        <v>367</v>
      </c>
      <c r="U10" s="141"/>
      <c r="V10" s="141"/>
    </row>
    <row r="11" spans="1:25">
      <c r="T11" s="89"/>
      <c r="U11" s="141" t="s">
        <v>368</v>
      </c>
      <c r="V11" s="141"/>
    </row>
    <row r="12" spans="1:25">
      <c r="T12" s="89"/>
      <c r="U12" s="89"/>
      <c r="V12" s="141" t="s">
        <v>369</v>
      </c>
    </row>
    <row r="13" spans="1:25">
      <c r="T13" s="89"/>
      <c r="U13" s="89"/>
      <c r="V13" s="89"/>
    </row>
    <row r="14" spans="1:25">
      <c r="C14" s="233"/>
      <c r="U14" s="141"/>
      <c r="V14" s="141"/>
      <c r="W14" s="141"/>
    </row>
    <row r="15" spans="1:25">
      <c r="C15" s="232"/>
      <c r="I15" s="392" t="s">
        <v>257</v>
      </c>
      <c r="J15" s="392" t="s">
        <v>490</v>
      </c>
      <c r="U15" s="89"/>
      <c r="V15" s="141"/>
      <c r="W15" s="141"/>
    </row>
    <row r="16" spans="1:25">
      <c r="U16" s="141"/>
      <c r="V16" s="141"/>
      <c r="W16" s="141"/>
    </row>
    <row r="17" spans="3:23">
      <c r="C17" s="3" t="s">
        <v>504</v>
      </c>
      <c r="E17" s="393" t="s">
        <v>508</v>
      </c>
      <c r="F17" s="2">
        <v>40.799999999999997</v>
      </c>
      <c r="G17" s="2" t="s">
        <v>320</v>
      </c>
      <c r="H17" s="416"/>
      <c r="J17" s="2">
        <v>0.5</v>
      </c>
      <c r="U17" s="89"/>
      <c r="V17" s="141"/>
      <c r="W17" s="141"/>
    </row>
    <row r="18" spans="3:23">
      <c r="G18" s="137" t="s">
        <v>491</v>
      </c>
      <c r="H18" s="2">
        <v>20</v>
      </c>
      <c r="I18" s="2">
        <v>2.2000000000000002</v>
      </c>
      <c r="J18" s="2">
        <v>20</v>
      </c>
      <c r="U18" s="89"/>
      <c r="V18" s="89"/>
      <c r="W18" s="89"/>
    </row>
    <row r="19" spans="3:23">
      <c r="G19" s="137" t="s">
        <v>492</v>
      </c>
      <c r="U19" s="89"/>
      <c r="V19" s="89"/>
      <c r="W19" s="89"/>
    </row>
    <row r="20" spans="3:23">
      <c r="G20" s="137" t="s">
        <v>493</v>
      </c>
      <c r="H20" s="2">
        <v>6</v>
      </c>
      <c r="J20" s="2">
        <v>6</v>
      </c>
    </row>
    <row r="21" spans="3:23">
      <c r="G21" s="137" t="s">
        <v>95</v>
      </c>
      <c r="H21" s="2">
        <v>10</v>
      </c>
      <c r="I21" s="2">
        <v>1.1000000000000001</v>
      </c>
      <c r="J21" s="2">
        <v>10</v>
      </c>
    </row>
    <row r="22" spans="3:23">
      <c r="G22" s="137" t="s">
        <v>62</v>
      </c>
      <c r="H22" s="2">
        <v>4.8</v>
      </c>
      <c r="J22" s="2">
        <v>4.8</v>
      </c>
    </row>
    <row r="23" spans="3:23">
      <c r="G23" s="2" t="s">
        <v>360</v>
      </c>
    </row>
    <row r="24" spans="3:23">
      <c r="H24" s="172">
        <f>SUM(H17:H23)</f>
        <v>40.799999999999997</v>
      </c>
      <c r="I24" s="172">
        <f>SUM(I17:I23)</f>
        <v>3.3000000000000003</v>
      </c>
      <c r="J24" s="172">
        <f>SUM(J17:J23)</f>
        <v>41.3</v>
      </c>
    </row>
  </sheetData>
  <mergeCells count="9">
    <mergeCell ref="N1:O1"/>
    <mergeCell ref="L1:M1"/>
    <mergeCell ref="P1:Y1"/>
    <mergeCell ref="A4:D4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E185"/>
  <sheetViews>
    <sheetView workbookViewId="0">
      <pane ySplit="2" topLeftCell="A3" activePane="bottomLeft" state="frozen"/>
      <selection pane="bottomLeft" activeCell="G198" sqref="G198"/>
    </sheetView>
  </sheetViews>
  <sheetFormatPr defaultRowHeight="11.25"/>
  <cols>
    <col min="1" max="2" width="8.140625" style="3" bestFit="1" customWidth="1"/>
    <col min="3" max="3" width="38.140625" style="3" customWidth="1"/>
    <col min="4" max="4" width="15.140625" style="3" customWidth="1"/>
    <col min="5" max="5" width="9.28515625" style="3" bestFit="1" customWidth="1"/>
    <col min="6" max="6" width="10.140625" style="3" bestFit="1" customWidth="1"/>
    <col min="7" max="7" width="11" style="3" bestFit="1" customWidth="1"/>
    <col min="8" max="10" width="10.28515625" style="3" bestFit="1" customWidth="1"/>
    <col min="11" max="11" width="9.42578125" style="3" bestFit="1" customWidth="1"/>
    <col min="12" max="17" width="9.140625" style="3"/>
    <col min="18" max="18" width="8.140625" style="3" bestFit="1" customWidth="1"/>
    <col min="19" max="20" width="9.42578125" style="3" bestFit="1" customWidth="1"/>
    <col min="21" max="21" width="8.140625" style="3" bestFit="1" customWidth="1"/>
    <col min="22" max="22" width="7.7109375" style="3" bestFit="1" customWidth="1"/>
    <col min="23" max="24" width="8.140625" style="3" bestFit="1" customWidth="1"/>
    <col min="25" max="25" width="7.28515625" style="3" bestFit="1" customWidth="1"/>
    <col min="26" max="26" width="4.85546875" style="3" customWidth="1"/>
    <col min="27" max="27" width="6.42578125" style="3" bestFit="1" customWidth="1"/>
    <col min="28" max="28" width="6.42578125" style="3" customWidth="1"/>
    <col min="29" max="31" width="5.7109375" style="3" bestFit="1" customWidth="1"/>
    <col min="32" max="16384" width="9.140625" style="3"/>
  </cols>
  <sheetData>
    <row r="1" spans="1:31" ht="15.75">
      <c r="A1" s="570" t="s">
        <v>19</v>
      </c>
      <c r="B1" s="572" t="s">
        <v>18</v>
      </c>
      <c r="C1" s="574" t="s">
        <v>348</v>
      </c>
      <c r="D1" s="574" t="s">
        <v>87</v>
      </c>
      <c r="E1" s="576" t="s">
        <v>349</v>
      </c>
      <c r="F1" s="577"/>
      <c r="G1" s="577"/>
      <c r="H1" s="578" t="s">
        <v>321</v>
      </c>
      <c r="I1" s="579"/>
      <c r="J1" s="566" t="s">
        <v>322</v>
      </c>
      <c r="K1" s="566"/>
      <c r="L1" s="263"/>
      <c r="M1" s="264"/>
      <c r="N1" s="567" t="s">
        <v>350</v>
      </c>
      <c r="O1" s="567"/>
      <c r="P1" s="567"/>
      <c r="Q1" s="264"/>
      <c r="R1" s="567" t="s">
        <v>351</v>
      </c>
      <c r="S1" s="567"/>
      <c r="T1" s="567"/>
      <c r="U1" s="567"/>
      <c r="V1" s="265"/>
      <c r="W1" s="568" t="s">
        <v>321</v>
      </c>
      <c r="X1" s="568" t="s">
        <v>352</v>
      </c>
      <c r="Y1" s="568" t="s">
        <v>353</v>
      </c>
      <c r="Z1" s="265"/>
      <c r="AA1" s="560" t="s">
        <v>354</v>
      </c>
      <c r="AB1" s="561"/>
      <c r="AC1" s="561"/>
      <c r="AD1" s="561"/>
      <c r="AE1" s="562"/>
    </row>
    <row r="2" spans="1:31" ht="12" thickBot="1">
      <c r="A2" s="571"/>
      <c r="B2" s="573"/>
      <c r="C2" s="575"/>
      <c r="D2" s="575"/>
      <c r="E2" s="216" t="s">
        <v>326</v>
      </c>
      <c r="F2" s="216" t="s">
        <v>332</v>
      </c>
      <c r="G2" s="152" t="s">
        <v>333</v>
      </c>
      <c r="H2" s="217" t="s">
        <v>355</v>
      </c>
      <c r="I2" s="218" t="s">
        <v>356</v>
      </c>
      <c r="J2" s="217" t="s">
        <v>357</v>
      </c>
      <c r="K2" s="219" t="s">
        <v>358</v>
      </c>
      <c r="L2" s="266" t="s">
        <v>359</v>
      </c>
      <c r="M2" s="267"/>
      <c r="N2" s="268" t="s">
        <v>362</v>
      </c>
      <c r="O2" s="268" t="s">
        <v>360</v>
      </c>
      <c r="P2" s="268" t="s">
        <v>361</v>
      </c>
      <c r="Q2" s="267"/>
      <c r="R2" s="269" t="s">
        <v>362</v>
      </c>
      <c r="S2" s="270">
        <v>1.2999999999999999E-2</v>
      </c>
      <c r="T2" s="270">
        <v>6.4999999999999997E-3</v>
      </c>
      <c r="U2" s="271">
        <v>1.25E-3</v>
      </c>
      <c r="V2" s="272"/>
      <c r="W2" s="569"/>
      <c r="X2" s="569"/>
      <c r="Y2" s="569"/>
      <c r="Z2" s="272"/>
      <c r="AA2" s="273" t="s">
        <v>362</v>
      </c>
      <c r="AB2" s="273" t="s">
        <v>360</v>
      </c>
      <c r="AC2" s="274" t="s">
        <v>361</v>
      </c>
      <c r="AD2" s="273" t="s">
        <v>352</v>
      </c>
      <c r="AE2" s="273" t="s">
        <v>353</v>
      </c>
    </row>
    <row r="3" spans="1:31" s="18" customFormat="1">
      <c r="A3" s="123" t="str">
        <f>'1-συμβολαια'!A3</f>
        <v>???</v>
      </c>
      <c r="B3" s="123">
        <f>'1-συμβολαια'!B3</f>
        <v>40729</v>
      </c>
      <c r="C3" s="123" t="str">
        <f>'1-συμβολαια'!C3</f>
        <v>γραμματίου Τ.Π.Δ.  ΚΑΤΑΘΕΣΗ</v>
      </c>
      <c r="D3" s="220">
        <f>'1-συμβολαια'!D3</f>
        <v>2489</v>
      </c>
      <c r="E3" s="26">
        <f>'8-κ-15-17'!D3</f>
        <v>32.356999999999999</v>
      </c>
      <c r="F3" s="26">
        <f>'8-κ-15-17'!M3</f>
        <v>0</v>
      </c>
      <c r="G3" s="26">
        <f>'8-κ-15-17'!V3</f>
        <v>0</v>
      </c>
      <c r="H3" s="26">
        <f>'2-δικαιώμ'!H3</f>
        <v>2.2401</v>
      </c>
      <c r="I3" s="26">
        <f>'2-δικαιώμ'!I3</f>
        <v>1</v>
      </c>
      <c r="J3" s="26">
        <f>'2-δικαιώμ'!J3</f>
        <v>2.2444999999999999</v>
      </c>
      <c r="K3" s="26">
        <f>'2-δικαιώμ'!K3</f>
        <v>0.44890000000000002</v>
      </c>
      <c r="L3" s="156"/>
      <c r="M3" s="156"/>
      <c r="N3" s="26"/>
      <c r="O3" s="26"/>
      <c r="P3" s="26"/>
      <c r="Q3" s="156"/>
      <c r="R3" s="26"/>
      <c r="S3" s="26"/>
      <c r="T3" s="26"/>
      <c r="U3" s="26"/>
      <c r="V3" s="156"/>
      <c r="W3" s="26">
        <f>'2-δικαιώμ'!H3+'2-δικαιώμ'!I3</f>
        <v>3.2401</v>
      </c>
      <c r="X3" s="26">
        <f>'2-δικαιώμ'!J3</f>
        <v>2.2444999999999999</v>
      </c>
      <c r="Y3" s="26">
        <f>'2-δικαιώμ'!K3</f>
        <v>0.44890000000000002</v>
      </c>
      <c r="Z3" s="156"/>
      <c r="AA3" s="26"/>
      <c r="AB3" s="26"/>
      <c r="AC3" s="26"/>
      <c r="AD3" s="26"/>
      <c r="AE3" s="26"/>
    </row>
    <row r="4" spans="1:31" s="18" customFormat="1">
      <c r="A4" s="123"/>
      <c r="B4" s="123"/>
      <c r="C4" s="123"/>
      <c r="D4" s="220"/>
      <c r="E4" s="26"/>
      <c r="F4" s="26"/>
      <c r="G4" s="26"/>
      <c r="H4" s="26"/>
      <c r="I4" s="26"/>
      <c r="J4" s="26"/>
      <c r="K4" s="26"/>
      <c r="L4" s="156"/>
      <c r="M4" s="156"/>
      <c r="N4" s="33"/>
      <c r="O4" s="33"/>
      <c r="P4" s="33"/>
      <c r="Q4" s="156"/>
      <c r="R4" s="33"/>
      <c r="S4" s="33"/>
      <c r="T4" s="33"/>
      <c r="U4" s="33"/>
      <c r="V4" s="156"/>
      <c r="W4" s="33"/>
      <c r="X4" s="33"/>
      <c r="Y4" s="33"/>
      <c r="Z4" s="156"/>
      <c r="AA4" s="33"/>
      <c r="AB4" s="33"/>
      <c r="AC4" s="33"/>
      <c r="AD4" s="33"/>
      <c r="AE4" s="33"/>
    </row>
    <row r="5" spans="1:31" s="18" customFormat="1" hidden="1">
      <c r="A5" s="123" t="e">
        <f>'1-συμβολαια'!#REF!</f>
        <v>#REF!</v>
      </c>
      <c r="B5" s="123" t="e">
        <f>'1-συμβολαια'!#REF!</f>
        <v>#REF!</v>
      </c>
      <c r="C5" s="123" t="e">
        <f>'1-συμβολαια'!#REF!</f>
        <v>#REF!</v>
      </c>
      <c r="D5" s="220" t="e">
        <f>'1-συμβολαια'!#REF!</f>
        <v>#REF!</v>
      </c>
      <c r="E5" s="26" t="e">
        <f>'8-κ-15-17'!#REF!</f>
        <v>#REF!</v>
      </c>
      <c r="F5" s="26" t="e">
        <f>'8-κ-15-17'!#REF!</f>
        <v>#REF!</v>
      </c>
      <c r="G5" s="26" t="e">
        <f>'8-κ-15-17'!#REF!</f>
        <v>#REF!</v>
      </c>
      <c r="H5" s="26" t="e">
        <f>'2-δικαιώμ'!#REF!</f>
        <v>#REF!</v>
      </c>
      <c r="I5" s="26" t="e">
        <f>'2-δικαιώμ'!#REF!</f>
        <v>#REF!</v>
      </c>
      <c r="J5" s="26" t="e">
        <f>'2-δικαιώμ'!#REF!</f>
        <v>#REF!</v>
      </c>
      <c r="K5" s="26" t="e">
        <f>'2-δικαιώμ'!#REF!</f>
        <v>#REF!</v>
      </c>
      <c r="L5" s="156"/>
      <c r="M5" s="156"/>
      <c r="N5" s="33"/>
      <c r="O5" s="33"/>
      <c r="P5" s="33"/>
      <c r="Q5" s="156"/>
      <c r="R5" s="33"/>
      <c r="S5" s="33"/>
      <c r="T5" s="33"/>
      <c r="U5" s="33"/>
      <c r="V5" s="156"/>
      <c r="W5" s="33" t="e">
        <f>'2-δικαιώμ'!#REF!+'2-δικαιώμ'!#REF!</f>
        <v>#REF!</v>
      </c>
      <c r="X5" s="33" t="e">
        <f>'2-δικαιώμ'!#REF!</f>
        <v>#REF!</v>
      </c>
      <c r="Y5" s="33" t="e">
        <f>'2-δικαιώμ'!#REF!</f>
        <v>#REF!</v>
      </c>
      <c r="Z5" s="156"/>
      <c r="AA5" s="33"/>
      <c r="AB5" s="33"/>
      <c r="AC5" s="33"/>
      <c r="AD5" s="33"/>
      <c r="AE5" s="33"/>
    </row>
    <row r="6" spans="1:31" s="18" customFormat="1" hidden="1">
      <c r="A6" s="123" t="e">
        <f>'1-συμβολαια'!#REF!</f>
        <v>#REF!</v>
      </c>
      <c r="B6" s="123" t="e">
        <f>'1-συμβολαια'!#REF!</f>
        <v>#REF!</v>
      </c>
      <c r="C6" s="123" t="e">
        <f>'1-συμβολαια'!#REF!</f>
        <v>#REF!</v>
      </c>
      <c r="D6" s="220" t="e">
        <f>'1-συμβολαια'!#REF!</f>
        <v>#REF!</v>
      </c>
      <c r="E6" s="26" t="e">
        <f>'8-κ-15-17'!#REF!</f>
        <v>#REF!</v>
      </c>
      <c r="F6" s="26" t="e">
        <f>'8-κ-15-17'!#REF!</f>
        <v>#REF!</v>
      </c>
      <c r="G6" s="26" t="e">
        <f>'8-κ-15-17'!#REF!</f>
        <v>#REF!</v>
      </c>
      <c r="H6" s="26" t="e">
        <f>'2-δικαιώμ'!#REF!</f>
        <v>#REF!</v>
      </c>
      <c r="I6" s="26" t="e">
        <f>'2-δικαιώμ'!#REF!</f>
        <v>#REF!</v>
      </c>
      <c r="J6" s="26" t="e">
        <f>'2-δικαιώμ'!#REF!</f>
        <v>#REF!</v>
      </c>
      <c r="K6" s="26" t="e">
        <f>'2-δικαιώμ'!#REF!</f>
        <v>#REF!</v>
      </c>
      <c r="L6" s="156"/>
      <c r="M6" s="156"/>
      <c r="N6" s="33"/>
      <c r="O6" s="33"/>
      <c r="P6" s="33"/>
      <c r="Q6" s="156"/>
      <c r="R6" s="33"/>
      <c r="S6" s="33"/>
      <c r="T6" s="33"/>
      <c r="U6" s="33"/>
      <c r="V6" s="156"/>
      <c r="W6" s="33" t="e">
        <f>'2-δικαιώμ'!#REF!+'2-δικαιώμ'!#REF!</f>
        <v>#REF!</v>
      </c>
      <c r="X6" s="33" t="e">
        <f>'2-δικαιώμ'!#REF!</f>
        <v>#REF!</v>
      </c>
      <c r="Y6" s="33" t="e">
        <f>'2-δικαιώμ'!#REF!</f>
        <v>#REF!</v>
      </c>
      <c r="Z6" s="156"/>
      <c r="AA6" s="33"/>
      <c r="AB6" s="33"/>
      <c r="AC6" s="33"/>
      <c r="AD6" s="33"/>
      <c r="AE6" s="33"/>
    </row>
    <row r="7" spans="1:31" s="18" customFormat="1" hidden="1">
      <c r="A7" s="123" t="e">
        <f>'1-συμβολαια'!#REF!</f>
        <v>#REF!</v>
      </c>
      <c r="B7" s="123" t="e">
        <f>'1-συμβολαια'!#REF!</f>
        <v>#REF!</v>
      </c>
      <c r="C7" s="123" t="e">
        <f>'1-συμβολαια'!#REF!</f>
        <v>#REF!</v>
      </c>
      <c r="D7" s="220" t="e">
        <f>'1-συμβολαια'!#REF!</f>
        <v>#REF!</v>
      </c>
      <c r="E7" s="26" t="e">
        <f>'8-κ-15-17'!#REF!</f>
        <v>#REF!</v>
      </c>
      <c r="F7" s="26" t="e">
        <f>'8-κ-15-17'!#REF!</f>
        <v>#REF!</v>
      </c>
      <c r="G7" s="26" t="e">
        <f>'8-κ-15-17'!#REF!</f>
        <v>#REF!</v>
      </c>
      <c r="H7" s="26" t="e">
        <f>'2-δικαιώμ'!#REF!</f>
        <v>#REF!</v>
      </c>
      <c r="I7" s="26" t="e">
        <f>'2-δικαιώμ'!#REF!</f>
        <v>#REF!</v>
      </c>
      <c r="J7" s="26" t="e">
        <f>'2-δικαιώμ'!#REF!</f>
        <v>#REF!</v>
      </c>
      <c r="K7" s="26" t="e">
        <f>'2-δικαιώμ'!#REF!</f>
        <v>#REF!</v>
      </c>
      <c r="L7" s="156"/>
      <c r="M7" s="156"/>
      <c r="N7" s="33"/>
      <c r="O7" s="33"/>
      <c r="P7" s="33"/>
      <c r="Q7" s="156"/>
      <c r="R7" s="33"/>
      <c r="S7" s="33"/>
      <c r="T7" s="33"/>
      <c r="U7" s="33"/>
      <c r="V7" s="156"/>
      <c r="W7" s="33" t="e">
        <f>'2-δικαιώμ'!#REF!+'2-δικαιώμ'!#REF!</f>
        <v>#REF!</v>
      </c>
      <c r="X7" s="33" t="e">
        <f>'2-δικαιώμ'!#REF!</f>
        <v>#REF!</v>
      </c>
      <c r="Y7" s="33" t="e">
        <f>'2-δικαιώμ'!#REF!</f>
        <v>#REF!</v>
      </c>
      <c r="Z7" s="156"/>
      <c r="AA7" s="33"/>
      <c r="AB7" s="33"/>
      <c r="AC7" s="33"/>
      <c r="AD7" s="33"/>
      <c r="AE7" s="33"/>
    </row>
    <row r="8" spans="1:31" s="18" customFormat="1" hidden="1">
      <c r="A8" s="123" t="e">
        <f>'1-συμβολαια'!#REF!</f>
        <v>#REF!</v>
      </c>
      <c r="B8" s="123" t="e">
        <f>'1-συμβολαια'!#REF!</f>
        <v>#REF!</v>
      </c>
      <c r="C8" s="123" t="e">
        <f>'1-συμβολαια'!#REF!</f>
        <v>#REF!</v>
      </c>
      <c r="D8" s="220" t="e">
        <f>'1-συμβολαια'!#REF!</f>
        <v>#REF!</v>
      </c>
      <c r="E8" s="26" t="e">
        <f>'8-κ-15-17'!#REF!</f>
        <v>#REF!</v>
      </c>
      <c r="F8" s="26" t="e">
        <f>'8-κ-15-17'!#REF!</f>
        <v>#REF!</v>
      </c>
      <c r="G8" s="26" t="e">
        <f>'8-κ-15-17'!#REF!</f>
        <v>#REF!</v>
      </c>
      <c r="H8" s="26" t="e">
        <f>'2-δικαιώμ'!#REF!</f>
        <v>#REF!</v>
      </c>
      <c r="I8" s="26" t="e">
        <f>'2-δικαιώμ'!#REF!</f>
        <v>#REF!</v>
      </c>
      <c r="J8" s="26" t="e">
        <f>'2-δικαιώμ'!#REF!</f>
        <v>#REF!</v>
      </c>
      <c r="K8" s="26" t="e">
        <f>'2-δικαιώμ'!#REF!</f>
        <v>#REF!</v>
      </c>
      <c r="L8" s="156"/>
      <c r="M8" s="156"/>
      <c r="N8" s="33"/>
      <c r="O8" s="33"/>
      <c r="P8" s="33"/>
      <c r="Q8" s="156"/>
      <c r="R8" s="33"/>
      <c r="S8" s="33"/>
      <c r="T8" s="33"/>
      <c r="U8" s="33"/>
      <c r="V8" s="156"/>
      <c r="W8" s="33" t="e">
        <f>'2-δικαιώμ'!#REF!+'2-δικαιώμ'!#REF!</f>
        <v>#REF!</v>
      </c>
      <c r="X8" s="33" t="e">
        <f>'2-δικαιώμ'!#REF!</f>
        <v>#REF!</v>
      </c>
      <c r="Y8" s="33" t="e">
        <f>'2-δικαιώμ'!#REF!</f>
        <v>#REF!</v>
      </c>
      <c r="Z8" s="156"/>
      <c r="AA8" s="33"/>
      <c r="AB8" s="33"/>
      <c r="AC8" s="33"/>
      <c r="AD8" s="33"/>
      <c r="AE8" s="33"/>
    </row>
    <row r="9" spans="1:31" s="18" customFormat="1" hidden="1">
      <c r="A9" s="123" t="e">
        <f>'1-συμβολαια'!#REF!</f>
        <v>#REF!</v>
      </c>
      <c r="B9" s="123" t="e">
        <f>'1-συμβολαια'!#REF!</f>
        <v>#REF!</v>
      </c>
      <c r="C9" s="123" t="e">
        <f>'1-συμβολαια'!#REF!</f>
        <v>#REF!</v>
      </c>
      <c r="D9" s="220" t="e">
        <f>'1-συμβολαια'!#REF!</f>
        <v>#REF!</v>
      </c>
      <c r="E9" s="26" t="e">
        <f>'8-κ-15-17'!#REF!</f>
        <v>#REF!</v>
      </c>
      <c r="F9" s="26" t="e">
        <f>'8-κ-15-17'!#REF!</f>
        <v>#REF!</v>
      </c>
      <c r="G9" s="26" t="e">
        <f>'8-κ-15-17'!#REF!</f>
        <v>#REF!</v>
      </c>
      <c r="H9" s="26" t="e">
        <f>'2-δικαιώμ'!#REF!</f>
        <v>#REF!</v>
      </c>
      <c r="I9" s="26" t="e">
        <f>'2-δικαιώμ'!#REF!</f>
        <v>#REF!</v>
      </c>
      <c r="J9" s="26" t="e">
        <f>'2-δικαιώμ'!#REF!</f>
        <v>#REF!</v>
      </c>
      <c r="K9" s="26" t="e">
        <f>'2-δικαιώμ'!#REF!</f>
        <v>#REF!</v>
      </c>
      <c r="L9" s="156"/>
      <c r="M9" s="156"/>
      <c r="N9" s="33"/>
      <c r="O9" s="33"/>
      <c r="P9" s="33"/>
      <c r="Q9" s="156"/>
      <c r="R9" s="33"/>
      <c r="S9" s="33"/>
      <c r="T9" s="33"/>
      <c r="U9" s="33"/>
      <c r="V9" s="156"/>
      <c r="W9" s="33" t="e">
        <f>'2-δικαιώμ'!#REF!+'2-δικαιώμ'!#REF!</f>
        <v>#REF!</v>
      </c>
      <c r="X9" s="33" t="e">
        <f>'2-δικαιώμ'!#REF!</f>
        <v>#REF!</v>
      </c>
      <c r="Y9" s="33" t="e">
        <f>'2-δικαιώμ'!#REF!</f>
        <v>#REF!</v>
      </c>
      <c r="Z9" s="156"/>
      <c r="AA9" s="33"/>
      <c r="AB9" s="33"/>
      <c r="AC9" s="33"/>
      <c r="AD9" s="33"/>
      <c r="AE9" s="33"/>
    </row>
    <row r="10" spans="1:31" s="18" customFormat="1" hidden="1">
      <c r="A10" s="123" t="e">
        <f>'1-συμβολαια'!#REF!</f>
        <v>#REF!</v>
      </c>
      <c r="B10" s="123" t="e">
        <f>'1-συμβολαια'!#REF!</f>
        <v>#REF!</v>
      </c>
      <c r="C10" s="123" t="e">
        <f>'1-συμβολαια'!#REF!</f>
        <v>#REF!</v>
      </c>
      <c r="D10" s="220" t="e">
        <f>'1-συμβολαια'!#REF!</f>
        <v>#REF!</v>
      </c>
      <c r="E10" s="26" t="e">
        <f>'8-κ-15-17'!#REF!</f>
        <v>#REF!</v>
      </c>
      <c r="F10" s="26" t="e">
        <f>'8-κ-15-17'!#REF!</f>
        <v>#REF!</v>
      </c>
      <c r="G10" s="26" t="e">
        <f>'8-κ-15-17'!#REF!</f>
        <v>#REF!</v>
      </c>
      <c r="H10" s="26" t="e">
        <f>'2-δικαιώμ'!#REF!</f>
        <v>#REF!</v>
      </c>
      <c r="I10" s="26" t="e">
        <f>'2-δικαιώμ'!#REF!</f>
        <v>#REF!</v>
      </c>
      <c r="J10" s="26" t="e">
        <f>'2-δικαιώμ'!#REF!</f>
        <v>#REF!</v>
      </c>
      <c r="K10" s="26" t="e">
        <f>'2-δικαιώμ'!#REF!</f>
        <v>#REF!</v>
      </c>
      <c r="L10" s="156"/>
      <c r="M10" s="156"/>
      <c r="N10" s="33"/>
      <c r="O10" s="33"/>
      <c r="P10" s="33"/>
      <c r="Q10" s="156"/>
      <c r="R10" s="33"/>
      <c r="S10" s="33"/>
      <c r="T10" s="33"/>
      <c r="U10" s="33"/>
      <c r="V10" s="156"/>
      <c r="W10" s="33" t="e">
        <f>'2-δικαιώμ'!#REF!+'2-δικαιώμ'!#REF!</f>
        <v>#REF!</v>
      </c>
      <c r="X10" s="33" t="e">
        <f>'2-δικαιώμ'!#REF!</f>
        <v>#REF!</v>
      </c>
      <c r="Y10" s="33" t="e">
        <f>'2-δικαιώμ'!#REF!</f>
        <v>#REF!</v>
      </c>
      <c r="Z10" s="156"/>
      <c r="AA10" s="33"/>
      <c r="AB10" s="33"/>
      <c r="AC10" s="33"/>
      <c r="AD10" s="33"/>
      <c r="AE10" s="33"/>
    </row>
    <row r="11" spans="1:31" s="18" customFormat="1" hidden="1">
      <c r="A11" s="123" t="e">
        <f>'1-συμβολαια'!#REF!</f>
        <v>#REF!</v>
      </c>
      <c r="B11" s="123" t="e">
        <f>'1-συμβολαια'!#REF!</f>
        <v>#REF!</v>
      </c>
      <c r="C11" s="123" t="e">
        <f>'1-συμβολαια'!#REF!</f>
        <v>#REF!</v>
      </c>
      <c r="D11" s="220" t="e">
        <f>'1-συμβολαια'!#REF!</f>
        <v>#REF!</v>
      </c>
      <c r="E11" s="26" t="e">
        <f>'8-κ-15-17'!#REF!</f>
        <v>#REF!</v>
      </c>
      <c r="F11" s="26" t="e">
        <f>'8-κ-15-17'!#REF!</f>
        <v>#REF!</v>
      </c>
      <c r="G11" s="26" t="e">
        <f>'8-κ-15-17'!#REF!</f>
        <v>#REF!</v>
      </c>
      <c r="H11" s="26" t="e">
        <f>'2-δικαιώμ'!#REF!</f>
        <v>#REF!</v>
      </c>
      <c r="I11" s="26" t="e">
        <f>'2-δικαιώμ'!#REF!</f>
        <v>#REF!</v>
      </c>
      <c r="J11" s="26" t="e">
        <f>'2-δικαιώμ'!#REF!</f>
        <v>#REF!</v>
      </c>
      <c r="K11" s="26" t="e">
        <f>'2-δικαιώμ'!#REF!</f>
        <v>#REF!</v>
      </c>
      <c r="L11" s="156"/>
      <c r="M11" s="156"/>
      <c r="N11" s="33"/>
      <c r="O11" s="33"/>
      <c r="P11" s="33"/>
      <c r="Q11" s="156"/>
      <c r="R11" s="33"/>
      <c r="S11" s="33"/>
      <c r="T11" s="33"/>
      <c r="U11" s="33"/>
      <c r="V11" s="156"/>
      <c r="W11" s="33" t="e">
        <f>'2-δικαιώμ'!#REF!+'2-δικαιώμ'!#REF!</f>
        <v>#REF!</v>
      </c>
      <c r="X11" s="33" t="e">
        <f>'2-δικαιώμ'!#REF!</f>
        <v>#REF!</v>
      </c>
      <c r="Y11" s="33" t="e">
        <f>'2-δικαιώμ'!#REF!</f>
        <v>#REF!</v>
      </c>
      <c r="Z11" s="156"/>
      <c r="AA11" s="33"/>
      <c r="AB11" s="33"/>
      <c r="AC11" s="33"/>
      <c r="AD11" s="33"/>
      <c r="AE11" s="33"/>
    </row>
    <row r="12" spans="1:31" s="18" customFormat="1" hidden="1">
      <c r="A12" s="123" t="e">
        <f>'1-συμβολαια'!#REF!</f>
        <v>#REF!</v>
      </c>
      <c r="B12" s="123" t="e">
        <f>'1-συμβολαια'!#REF!</f>
        <v>#REF!</v>
      </c>
      <c r="C12" s="123" t="e">
        <f>'1-συμβολαια'!#REF!</f>
        <v>#REF!</v>
      </c>
      <c r="D12" s="220" t="e">
        <f>'1-συμβολαια'!#REF!</f>
        <v>#REF!</v>
      </c>
      <c r="E12" s="26" t="e">
        <f>'8-κ-15-17'!#REF!</f>
        <v>#REF!</v>
      </c>
      <c r="F12" s="26" t="e">
        <f>'8-κ-15-17'!#REF!</f>
        <v>#REF!</v>
      </c>
      <c r="G12" s="26" t="e">
        <f>'8-κ-15-17'!#REF!</f>
        <v>#REF!</v>
      </c>
      <c r="H12" s="26" t="e">
        <f>'2-δικαιώμ'!#REF!</f>
        <v>#REF!</v>
      </c>
      <c r="I12" s="26" t="e">
        <f>'2-δικαιώμ'!#REF!</f>
        <v>#REF!</v>
      </c>
      <c r="J12" s="26" t="e">
        <f>'2-δικαιώμ'!#REF!</f>
        <v>#REF!</v>
      </c>
      <c r="K12" s="26" t="e">
        <f>'2-δικαιώμ'!#REF!</f>
        <v>#REF!</v>
      </c>
      <c r="L12" s="156"/>
      <c r="M12" s="156"/>
      <c r="N12" s="33"/>
      <c r="O12" s="33"/>
      <c r="P12" s="33"/>
      <c r="Q12" s="156"/>
      <c r="R12" s="33"/>
      <c r="S12" s="33"/>
      <c r="T12" s="33"/>
      <c r="U12" s="33"/>
      <c r="V12" s="156"/>
      <c r="W12" s="33" t="e">
        <f>'2-δικαιώμ'!#REF!+'2-δικαιώμ'!#REF!</f>
        <v>#REF!</v>
      </c>
      <c r="X12" s="33" t="e">
        <f>'2-δικαιώμ'!#REF!</f>
        <v>#REF!</v>
      </c>
      <c r="Y12" s="33" t="e">
        <f>'2-δικαιώμ'!#REF!</f>
        <v>#REF!</v>
      </c>
      <c r="Z12" s="156"/>
      <c r="AA12" s="33"/>
      <c r="AB12" s="33"/>
      <c r="AC12" s="33"/>
      <c r="AD12" s="33"/>
      <c r="AE12" s="33"/>
    </row>
    <row r="13" spans="1:31" s="18" customFormat="1" hidden="1">
      <c r="A13" s="123" t="e">
        <f>'1-συμβολαια'!#REF!</f>
        <v>#REF!</v>
      </c>
      <c r="B13" s="123" t="e">
        <f>'1-συμβολαια'!#REF!</f>
        <v>#REF!</v>
      </c>
      <c r="C13" s="123" t="e">
        <f>'1-συμβολαια'!#REF!</f>
        <v>#REF!</v>
      </c>
      <c r="D13" s="220" t="e">
        <f>'1-συμβολαια'!#REF!</f>
        <v>#REF!</v>
      </c>
      <c r="E13" s="26" t="e">
        <f>'8-κ-15-17'!#REF!</f>
        <v>#REF!</v>
      </c>
      <c r="F13" s="26" t="e">
        <f>'8-κ-15-17'!#REF!</f>
        <v>#REF!</v>
      </c>
      <c r="G13" s="26" t="e">
        <f>'8-κ-15-17'!#REF!</f>
        <v>#REF!</v>
      </c>
      <c r="H13" s="26" t="e">
        <f>'2-δικαιώμ'!#REF!</f>
        <v>#REF!</v>
      </c>
      <c r="I13" s="26" t="e">
        <f>'2-δικαιώμ'!#REF!</f>
        <v>#REF!</v>
      </c>
      <c r="J13" s="26" t="e">
        <f>'2-δικαιώμ'!#REF!</f>
        <v>#REF!</v>
      </c>
      <c r="K13" s="26" t="e">
        <f>'2-δικαιώμ'!#REF!</f>
        <v>#REF!</v>
      </c>
      <c r="L13" s="156"/>
      <c r="M13" s="156"/>
      <c r="N13" s="33"/>
      <c r="O13" s="33"/>
      <c r="P13" s="33"/>
      <c r="Q13" s="156"/>
      <c r="R13" s="33"/>
      <c r="S13" s="33"/>
      <c r="T13" s="33"/>
      <c r="U13" s="33"/>
      <c r="V13" s="156"/>
      <c r="W13" s="33" t="e">
        <f>'2-δικαιώμ'!#REF!+'2-δικαιώμ'!#REF!</f>
        <v>#REF!</v>
      </c>
      <c r="X13" s="33" t="e">
        <f>'2-δικαιώμ'!#REF!</f>
        <v>#REF!</v>
      </c>
      <c r="Y13" s="33" t="e">
        <f>'2-δικαιώμ'!#REF!</f>
        <v>#REF!</v>
      </c>
      <c r="Z13" s="156"/>
      <c r="AA13" s="33"/>
      <c r="AB13" s="33"/>
      <c r="AC13" s="33"/>
      <c r="AD13" s="33"/>
      <c r="AE13" s="33"/>
    </row>
    <row r="14" spans="1:31" s="18" customFormat="1" hidden="1">
      <c r="A14" s="123" t="e">
        <f>'1-συμβολαια'!#REF!</f>
        <v>#REF!</v>
      </c>
      <c r="B14" s="123" t="e">
        <f>'1-συμβολαια'!#REF!</f>
        <v>#REF!</v>
      </c>
      <c r="C14" s="123" t="e">
        <f>'1-συμβολαια'!#REF!</f>
        <v>#REF!</v>
      </c>
      <c r="D14" s="220" t="e">
        <f>'1-συμβολαια'!#REF!</f>
        <v>#REF!</v>
      </c>
      <c r="E14" s="26" t="e">
        <f>'8-κ-15-17'!#REF!</f>
        <v>#REF!</v>
      </c>
      <c r="F14" s="26" t="e">
        <f>'8-κ-15-17'!#REF!</f>
        <v>#REF!</v>
      </c>
      <c r="G14" s="26" t="e">
        <f>'8-κ-15-17'!#REF!</f>
        <v>#REF!</v>
      </c>
      <c r="H14" s="26" t="e">
        <f>'2-δικαιώμ'!#REF!</f>
        <v>#REF!</v>
      </c>
      <c r="I14" s="26" t="e">
        <f>'2-δικαιώμ'!#REF!</f>
        <v>#REF!</v>
      </c>
      <c r="J14" s="26" t="e">
        <f>'2-δικαιώμ'!#REF!</f>
        <v>#REF!</v>
      </c>
      <c r="K14" s="26" t="e">
        <f>'2-δικαιώμ'!#REF!</f>
        <v>#REF!</v>
      </c>
      <c r="L14" s="156"/>
      <c r="M14" s="156"/>
      <c r="N14" s="33"/>
      <c r="O14" s="33"/>
      <c r="P14" s="33"/>
      <c r="Q14" s="156"/>
      <c r="R14" s="33"/>
      <c r="S14" s="33"/>
      <c r="T14" s="33"/>
      <c r="U14" s="33"/>
      <c r="V14" s="156"/>
      <c r="W14" s="33" t="e">
        <f>'2-δικαιώμ'!#REF!+'2-δικαιώμ'!#REF!</f>
        <v>#REF!</v>
      </c>
      <c r="X14" s="33" t="e">
        <f>'2-δικαιώμ'!#REF!</f>
        <v>#REF!</v>
      </c>
      <c r="Y14" s="33" t="e">
        <f>'2-δικαιώμ'!#REF!</f>
        <v>#REF!</v>
      </c>
      <c r="Z14" s="156"/>
      <c r="AA14" s="33"/>
      <c r="AB14" s="33"/>
      <c r="AC14" s="33"/>
      <c r="AD14" s="33"/>
      <c r="AE14" s="33"/>
    </row>
    <row r="15" spans="1:31" s="18" customFormat="1" hidden="1">
      <c r="A15" s="123" t="e">
        <f>'1-συμβολαια'!#REF!</f>
        <v>#REF!</v>
      </c>
      <c r="B15" s="123" t="e">
        <f>'1-συμβολαια'!#REF!</f>
        <v>#REF!</v>
      </c>
      <c r="C15" s="123" t="e">
        <f>'1-συμβολαια'!#REF!</f>
        <v>#REF!</v>
      </c>
      <c r="D15" s="220" t="e">
        <f>'1-συμβολαια'!#REF!</f>
        <v>#REF!</v>
      </c>
      <c r="E15" s="26" t="e">
        <f>'8-κ-15-17'!#REF!</f>
        <v>#REF!</v>
      </c>
      <c r="F15" s="26" t="e">
        <f>'8-κ-15-17'!#REF!</f>
        <v>#REF!</v>
      </c>
      <c r="G15" s="26" t="e">
        <f>'8-κ-15-17'!#REF!</f>
        <v>#REF!</v>
      </c>
      <c r="H15" s="26" t="e">
        <f>'2-δικαιώμ'!#REF!</f>
        <v>#REF!</v>
      </c>
      <c r="I15" s="26" t="e">
        <f>'2-δικαιώμ'!#REF!</f>
        <v>#REF!</v>
      </c>
      <c r="J15" s="26" t="e">
        <f>'2-δικαιώμ'!#REF!</f>
        <v>#REF!</v>
      </c>
      <c r="K15" s="26" t="e">
        <f>'2-δικαιώμ'!#REF!</f>
        <v>#REF!</v>
      </c>
      <c r="L15" s="156"/>
      <c r="M15" s="156"/>
      <c r="N15" s="33"/>
      <c r="O15" s="33"/>
      <c r="P15" s="33"/>
      <c r="Q15" s="156"/>
      <c r="R15" s="33"/>
      <c r="S15" s="33"/>
      <c r="T15" s="33"/>
      <c r="U15" s="33"/>
      <c r="V15" s="156"/>
      <c r="W15" s="33" t="e">
        <f>'2-δικαιώμ'!#REF!+'2-δικαιώμ'!#REF!</f>
        <v>#REF!</v>
      </c>
      <c r="X15" s="33" t="e">
        <f>'2-δικαιώμ'!#REF!</f>
        <v>#REF!</v>
      </c>
      <c r="Y15" s="33" t="e">
        <f>'2-δικαιώμ'!#REF!</f>
        <v>#REF!</v>
      </c>
      <c r="Z15" s="156"/>
      <c r="AA15" s="33"/>
      <c r="AB15" s="33"/>
      <c r="AC15" s="33"/>
      <c r="AD15" s="33"/>
      <c r="AE15" s="33"/>
    </row>
    <row r="16" spans="1:31" s="18" customFormat="1" hidden="1">
      <c r="A16" s="123" t="e">
        <f>'1-συμβολαια'!#REF!</f>
        <v>#REF!</v>
      </c>
      <c r="B16" s="123" t="e">
        <f>'1-συμβολαια'!#REF!</f>
        <v>#REF!</v>
      </c>
      <c r="C16" s="123" t="e">
        <f>'1-συμβολαια'!#REF!</f>
        <v>#REF!</v>
      </c>
      <c r="D16" s="220" t="e">
        <f>'1-συμβολαια'!#REF!</f>
        <v>#REF!</v>
      </c>
      <c r="E16" s="26" t="e">
        <f>'8-κ-15-17'!#REF!</f>
        <v>#REF!</v>
      </c>
      <c r="F16" s="26" t="e">
        <f>'8-κ-15-17'!#REF!</f>
        <v>#REF!</v>
      </c>
      <c r="G16" s="26" t="e">
        <f>'8-κ-15-17'!#REF!</f>
        <v>#REF!</v>
      </c>
      <c r="H16" s="26" t="e">
        <f>'2-δικαιώμ'!#REF!</f>
        <v>#REF!</v>
      </c>
      <c r="I16" s="26" t="e">
        <f>'2-δικαιώμ'!#REF!</f>
        <v>#REF!</v>
      </c>
      <c r="J16" s="26" t="e">
        <f>'2-δικαιώμ'!#REF!</f>
        <v>#REF!</v>
      </c>
      <c r="K16" s="26" t="e">
        <f>'2-δικαιώμ'!#REF!</f>
        <v>#REF!</v>
      </c>
      <c r="L16" s="156"/>
      <c r="M16" s="156"/>
      <c r="N16" s="33"/>
      <c r="O16" s="33"/>
      <c r="P16" s="33"/>
      <c r="Q16" s="156"/>
      <c r="R16" s="33"/>
      <c r="S16" s="33"/>
      <c r="T16" s="33"/>
      <c r="U16" s="33"/>
      <c r="V16" s="156"/>
      <c r="W16" s="33" t="e">
        <f>'2-δικαιώμ'!#REF!+'2-δικαιώμ'!#REF!</f>
        <v>#REF!</v>
      </c>
      <c r="X16" s="33" t="e">
        <f>'2-δικαιώμ'!#REF!</f>
        <v>#REF!</v>
      </c>
      <c r="Y16" s="33" t="e">
        <f>'2-δικαιώμ'!#REF!</f>
        <v>#REF!</v>
      </c>
      <c r="Z16" s="156"/>
      <c r="AA16" s="33"/>
      <c r="AB16" s="33"/>
      <c r="AC16" s="33"/>
      <c r="AD16" s="33"/>
      <c r="AE16" s="33"/>
    </row>
    <row r="17" spans="1:31" s="18" customFormat="1" hidden="1">
      <c r="A17" s="123" t="e">
        <f>'1-συμβολαια'!#REF!</f>
        <v>#REF!</v>
      </c>
      <c r="B17" s="123" t="e">
        <f>'1-συμβολαια'!#REF!</f>
        <v>#REF!</v>
      </c>
      <c r="C17" s="123" t="e">
        <f>'1-συμβολαια'!#REF!</f>
        <v>#REF!</v>
      </c>
      <c r="D17" s="220" t="e">
        <f>'1-συμβολαια'!#REF!</f>
        <v>#REF!</v>
      </c>
      <c r="E17" s="26" t="e">
        <f>'8-κ-15-17'!#REF!</f>
        <v>#REF!</v>
      </c>
      <c r="F17" s="26" t="e">
        <f>'8-κ-15-17'!#REF!</f>
        <v>#REF!</v>
      </c>
      <c r="G17" s="26" t="e">
        <f>'8-κ-15-17'!#REF!</f>
        <v>#REF!</v>
      </c>
      <c r="H17" s="26" t="e">
        <f>'2-δικαιώμ'!#REF!</f>
        <v>#REF!</v>
      </c>
      <c r="I17" s="26" t="e">
        <f>'2-δικαιώμ'!#REF!</f>
        <v>#REF!</v>
      </c>
      <c r="J17" s="26" t="e">
        <f>'2-δικαιώμ'!#REF!</f>
        <v>#REF!</v>
      </c>
      <c r="K17" s="26" t="e">
        <f>'2-δικαιώμ'!#REF!</f>
        <v>#REF!</v>
      </c>
      <c r="L17" s="156"/>
      <c r="M17" s="156"/>
      <c r="N17" s="33"/>
      <c r="O17" s="33"/>
      <c r="P17" s="33"/>
      <c r="Q17" s="156"/>
      <c r="R17" s="33"/>
      <c r="S17" s="33"/>
      <c r="T17" s="33"/>
      <c r="U17" s="33"/>
      <c r="V17" s="156"/>
      <c r="W17" s="33" t="e">
        <f>'2-δικαιώμ'!#REF!+'2-δικαιώμ'!#REF!</f>
        <v>#REF!</v>
      </c>
      <c r="X17" s="33" t="e">
        <f>'2-δικαιώμ'!#REF!</f>
        <v>#REF!</v>
      </c>
      <c r="Y17" s="33" t="e">
        <f>'2-δικαιώμ'!#REF!</f>
        <v>#REF!</v>
      </c>
      <c r="Z17" s="156"/>
      <c r="AA17" s="33"/>
      <c r="AB17" s="33"/>
      <c r="AC17" s="33"/>
      <c r="AD17" s="33"/>
      <c r="AE17" s="33"/>
    </row>
    <row r="18" spans="1:31" s="18" customFormat="1" hidden="1">
      <c r="A18" s="123" t="e">
        <f>'1-συμβολαια'!#REF!</f>
        <v>#REF!</v>
      </c>
      <c r="B18" s="123" t="e">
        <f>'1-συμβολαια'!#REF!</f>
        <v>#REF!</v>
      </c>
      <c r="C18" s="123" t="e">
        <f>'1-συμβολαια'!#REF!</f>
        <v>#REF!</v>
      </c>
      <c r="D18" s="220" t="e">
        <f>'1-συμβολαια'!#REF!</f>
        <v>#REF!</v>
      </c>
      <c r="E18" s="26" t="e">
        <f>'8-κ-15-17'!#REF!</f>
        <v>#REF!</v>
      </c>
      <c r="F18" s="26" t="e">
        <f>'8-κ-15-17'!#REF!</f>
        <v>#REF!</v>
      </c>
      <c r="G18" s="26" t="e">
        <f>'8-κ-15-17'!#REF!</f>
        <v>#REF!</v>
      </c>
      <c r="H18" s="26" t="e">
        <f>'2-δικαιώμ'!#REF!</f>
        <v>#REF!</v>
      </c>
      <c r="I18" s="26" t="e">
        <f>'2-δικαιώμ'!#REF!</f>
        <v>#REF!</v>
      </c>
      <c r="J18" s="26" t="e">
        <f>'2-δικαιώμ'!#REF!</f>
        <v>#REF!</v>
      </c>
      <c r="K18" s="26" t="e">
        <f>'2-δικαιώμ'!#REF!</f>
        <v>#REF!</v>
      </c>
      <c r="L18" s="156"/>
      <c r="M18" s="156"/>
      <c r="N18" s="33"/>
      <c r="O18" s="33"/>
      <c r="P18" s="33"/>
      <c r="Q18" s="156"/>
      <c r="R18" s="33"/>
      <c r="S18" s="33"/>
      <c r="T18" s="33"/>
      <c r="U18" s="33"/>
      <c r="V18" s="156"/>
      <c r="W18" s="33" t="e">
        <f>'2-δικαιώμ'!#REF!+'2-δικαιώμ'!#REF!</f>
        <v>#REF!</v>
      </c>
      <c r="X18" s="33" t="e">
        <f>'2-δικαιώμ'!#REF!</f>
        <v>#REF!</v>
      </c>
      <c r="Y18" s="33" t="e">
        <f>'2-δικαιώμ'!#REF!</f>
        <v>#REF!</v>
      </c>
      <c r="Z18" s="156"/>
      <c r="AA18" s="33"/>
      <c r="AB18" s="33"/>
      <c r="AC18" s="33"/>
      <c r="AD18" s="33"/>
      <c r="AE18" s="33"/>
    </row>
    <row r="19" spans="1:31" s="18" customFormat="1" hidden="1">
      <c r="A19" s="123" t="e">
        <f>'1-συμβολαια'!#REF!</f>
        <v>#REF!</v>
      </c>
      <c r="B19" s="123" t="e">
        <f>'1-συμβολαια'!#REF!</f>
        <v>#REF!</v>
      </c>
      <c r="C19" s="123" t="e">
        <f>'1-συμβολαια'!#REF!</f>
        <v>#REF!</v>
      </c>
      <c r="D19" s="220" t="e">
        <f>'1-συμβολαια'!#REF!</f>
        <v>#REF!</v>
      </c>
      <c r="E19" s="26" t="e">
        <f>'8-κ-15-17'!#REF!</f>
        <v>#REF!</v>
      </c>
      <c r="F19" s="26" t="e">
        <f>'8-κ-15-17'!#REF!</f>
        <v>#REF!</v>
      </c>
      <c r="G19" s="26" t="e">
        <f>'8-κ-15-17'!#REF!</f>
        <v>#REF!</v>
      </c>
      <c r="H19" s="26" t="e">
        <f>'2-δικαιώμ'!#REF!</f>
        <v>#REF!</v>
      </c>
      <c r="I19" s="26" t="e">
        <f>'2-δικαιώμ'!#REF!</f>
        <v>#REF!</v>
      </c>
      <c r="J19" s="26" t="e">
        <f>'2-δικαιώμ'!#REF!</f>
        <v>#REF!</v>
      </c>
      <c r="K19" s="26" t="e">
        <f>'2-δικαιώμ'!#REF!</f>
        <v>#REF!</v>
      </c>
      <c r="L19" s="156"/>
      <c r="M19" s="156"/>
      <c r="N19" s="33"/>
      <c r="O19" s="33"/>
      <c r="P19" s="33"/>
      <c r="Q19" s="156"/>
      <c r="R19" s="33"/>
      <c r="S19" s="33"/>
      <c r="T19" s="33"/>
      <c r="U19" s="33"/>
      <c r="V19" s="156"/>
      <c r="W19" s="33" t="e">
        <f>'2-δικαιώμ'!#REF!+'2-δικαιώμ'!#REF!</f>
        <v>#REF!</v>
      </c>
      <c r="X19" s="33" t="e">
        <f>'2-δικαιώμ'!#REF!</f>
        <v>#REF!</v>
      </c>
      <c r="Y19" s="33" t="e">
        <f>'2-δικαιώμ'!#REF!</f>
        <v>#REF!</v>
      </c>
      <c r="Z19" s="156"/>
      <c r="AA19" s="33"/>
      <c r="AB19" s="33"/>
      <c r="AC19" s="33"/>
      <c r="AD19" s="33"/>
      <c r="AE19" s="33"/>
    </row>
    <row r="20" spans="1:31" s="18" customFormat="1" hidden="1">
      <c r="A20" s="123" t="e">
        <f>'1-συμβολαια'!#REF!</f>
        <v>#REF!</v>
      </c>
      <c r="B20" s="123" t="e">
        <f>'1-συμβολαια'!#REF!</f>
        <v>#REF!</v>
      </c>
      <c r="C20" s="123" t="e">
        <f>'1-συμβολαια'!#REF!</f>
        <v>#REF!</v>
      </c>
      <c r="D20" s="220" t="e">
        <f>'1-συμβολαια'!#REF!</f>
        <v>#REF!</v>
      </c>
      <c r="E20" s="26" t="e">
        <f>'8-κ-15-17'!#REF!</f>
        <v>#REF!</v>
      </c>
      <c r="F20" s="26" t="e">
        <f>'8-κ-15-17'!#REF!</f>
        <v>#REF!</v>
      </c>
      <c r="G20" s="26" t="e">
        <f>'8-κ-15-17'!#REF!</f>
        <v>#REF!</v>
      </c>
      <c r="H20" s="26" t="e">
        <f>'2-δικαιώμ'!#REF!</f>
        <v>#REF!</v>
      </c>
      <c r="I20" s="26" t="e">
        <f>'2-δικαιώμ'!#REF!</f>
        <v>#REF!</v>
      </c>
      <c r="J20" s="26" t="e">
        <f>'2-δικαιώμ'!#REF!</f>
        <v>#REF!</v>
      </c>
      <c r="K20" s="26" t="e">
        <f>'2-δικαιώμ'!#REF!</f>
        <v>#REF!</v>
      </c>
      <c r="L20" s="156"/>
      <c r="M20" s="156"/>
      <c r="N20" s="33"/>
      <c r="O20" s="33"/>
      <c r="P20" s="33"/>
      <c r="Q20" s="156"/>
      <c r="R20" s="33"/>
      <c r="S20" s="33"/>
      <c r="T20" s="33"/>
      <c r="U20" s="33"/>
      <c r="V20" s="156"/>
      <c r="W20" s="33" t="e">
        <f>'2-δικαιώμ'!#REF!+'2-δικαιώμ'!#REF!</f>
        <v>#REF!</v>
      </c>
      <c r="X20" s="33" t="e">
        <f>'2-δικαιώμ'!#REF!</f>
        <v>#REF!</v>
      </c>
      <c r="Y20" s="33" t="e">
        <f>'2-δικαιώμ'!#REF!</f>
        <v>#REF!</v>
      </c>
      <c r="Z20" s="156"/>
      <c r="AA20" s="33"/>
      <c r="AB20" s="33"/>
      <c r="AC20" s="33"/>
      <c r="AD20" s="33"/>
      <c r="AE20" s="33"/>
    </row>
    <row r="21" spans="1:31" s="18" customFormat="1" hidden="1">
      <c r="A21" s="123" t="e">
        <f>'1-συμβολαια'!#REF!</f>
        <v>#REF!</v>
      </c>
      <c r="B21" s="123" t="e">
        <f>'1-συμβολαια'!#REF!</f>
        <v>#REF!</v>
      </c>
      <c r="C21" s="123" t="e">
        <f>'1-συμβολαια'!#REF!</f>
        <v>#REF!</v>
      </c>
      <c r="D21" s="220" t="e">
        <f>'1-συμβολαια'!#REF!</f>
        <v>#REF!</v>
      </c>
      <c r="E21" s="26" t="e">
        <f>'8-κ-15-17'!#REF!</f>
        <v>#REF!</v>
      </c>
      <c r="F21" s="26" t="e">
        <f>'8-κ-15-17'!#REF!</f>
        <v>#REF!</v>
      </c>
      <c r="G21" s="26" t="e">
        <f>'8-κ-15-17'!#REF!</f>
        <v>#REF!</v>
      </c>
      <c r="H21" s="26" t="e">
        <f>'2-δικαιώμ'!#REF!</f>
        <v>#REF!</v>
      </c>
      <c r="I21" s="26" t="e">
        <f>'2-δικαιώμ'!#REF!</f>
        <v>#REF!</v>
      </c>
      <c r="J21" s="26" t="e">
        <f>'2-δικαιώμ'!#REF!</f>
        <v>#REF!</v>
      </c>
      <c r="K21" s="26" t="e">
        <f>'2-δικαιώμ'!#REF!</f>
        <v>#REF!</v>
      </c>
      <c r="L21" s="156"/>
      <c r="M21" s="156"/>
      <c r="N21" s="33"/>
      <c r="O21" s="33"/>
      <c r="P21" s="33"/>
      <c r="Q21" s="156"/>
      <c r="R21" s="33"/>
      <c r="S21" s="33"/>
      <c r="T21" s="33"/>
      <c r="U21" s="33"/>
      <c r="V21" s="156"/>
      <c r="W21" s="33" t="e">
        <f>'2-δικαιώμ'!#REF!+'2-δικαιώμ'!#REF!</f>
        <v>#REF!</v>
      </c>
      <c r="X21" s="33" t="e">
        <f>'2-δικαιώμ'!#REF!</f>
        <v>#REF!</v>
      </c>
      <c r="Y21" s="33" t="e">
        <f>'2-δικαιώμ'!#REF!</f>
        <v>#REF!</v>
      </c>
      <c r="Z21" s="156"/>
      <c r="AA21" s="33"/>
      <c r="AB21" s="33"/>
      <c r="AC21" s="33"/>
      <c r="AD21" s="33"/>
      <c r="AE21" s="33"/>
    </row>
    <row r="22" spans="1:31" s="18" customFormat="1" hidden="1">
      <c r="A22" s="123" t="e">
        <f>'1-συμβολαια'!#REF!</f>
        <v>#REF!</v>
      </c>
      <c r="B22" s="123" t="e">
        <f>'1-συμβολαια'!#REF!</f>
        <v>#REF!</v>
      </c>
      <c r="C22" s="123" t="e">
        <f>'1-συμβολαια'!#REF!</f>
        <v>#REF!</v>
      </c>
      <c r="D22" s="220" t="e">
        <f>'1-συμβολαια'!#REF!</f>
        <v>#REF!</v>
      </c>
      <c r="E22" s="26" t="e">
        <f>'8-κ-15-17'!#REF!</f>
        <v>#REF!</v>
      </c>
      <c r="F22" s="26" t="e">
        <f>'8-κ-15-17'!#REF!</f>
        <v>#REF!</v>
      </c>
      <c r="G22" s="26" t="e">
        <f>'8-κ-15-17'!#REF!</f>
        <v>#REF!</v>
      </c>
      <c r="H22" s="26" t="e">
        <f>'2-δικαιώμ'!#REF!</f>
        <v>#REF!</v>
      </c>
      <c r="I22" s="26" t="e">
        <f>'2-δικαιώμ'!#REF!</f>
        <v>#REF!</v>
      </c>
      <c r="J22" s="26" t="e">
        <f>'2-δικαιώμ'!#REF!</f>
        <v>#REF!</v>
      </c>
      <c r="K22" s="26" t="e">
        <f>'2-δικαιώμ'!#REF!</f>
        <v>#REF!</v>
      </c>
      <c r="L22" s="156"/>
      <c r="M22" s="156"/>
      <c r="N22" s="33"/>
      <c r="O22" s="33"/>
      <c r="P22" s="33"/>
      <c r="Q22" s="156"/>
      <c r="R22" s="33"/>
      <c r="S22" s="33"/>
      <c r="T22" s="33"/>
      <c r="U22" s="33"/>
      <c r="V22" s="156"/>
      <c r="W22" s="33" t="e">
        <f>'2-δικαιώμ'!#REF!+'2-δικαιώμ'!#REF!</f>
        <v>#REF!</v>
      </c>
      <c r="X22" s="33" t="e">
        <f>'2-δικαιώμ'!#REF!</f>
        <v>#REF!</v>
      </c>
      <c r="Y22" s="33" t="e">
        <f>'2-δικαιώμ'!#REF!</f>
        <v>#REF!</v>
      </c>
      <c r="Z22" s="156"/>
      <c r="AA22" s="33"/>
      <c r="AB22" s="33"/>
      <c r="AC22" s="33"/>
      <c r="AD22" s="33"/>
      <c r="AE22" s="33"/>
    </row>
    <row r="23" spans="1:31" s="18" customFormat="1" hidden="1">
      <c r="A23" s="123" t="e">
        <f>'1-συμβολαια'!#REF!</f>
        <v>#REF!</v>
      </c>
      <c r="B23" s="123" t="e">
        <f>'1-συμβολαια'!#REF!</f>
        <v>#REF!</v>
      </c>
      <c r="C23" s="123" t="e">
        <f>'1-συμβολαια'!#REF!</f>
        <v>#REF!</v>
      </c>
      <c r="D23" s="220" t="e">
        <f>'1-συμβολαια'!#REF!</f>
        <v>#REF!</v>
      </c>
      <c r="E23" s="26" t="e">
        <f>'8-κ-15-17'!#REF!</f>
        <v>#REF!</v>
      </c>
      <c r="F23" s="26" t="e">
        <f>'8-κ-15-17'!#REF!</f>
        <v>#REF!</v>
      </c>
      <c r="G23" s="26" t="e">
        <f>'8-κ-15-17'!#REF!</f>
        <v>#REF!</v>
      </c>
      <c r="H23" s="26" t="e">
        <f>'2-δικαιώμ'!#REF!</f>
        <v>#REF!</v>
      </c>
      <c r="I23" s="26" t="e">
        <f>'2-δικαιώμ'!#REF!</f>
        <v>#REF!</v>
      </c>
      <c r="J23" s="26" t="e">
        <f>'2-δικαιώμ'!#REF!</f>
        <v>#REF!</v>
      </c>
      <c r="K23" s="26" t="e">
        <f>'2-δικαιώμ'!#REF!</f>
        <v>#REF!</v>
      </c>
      <c r="L23" s="156"/>
      <c r="M23" s="156"/>
      <c r="N23" s="33"/>
      <c r="O23" s="33"/>
      <c r="P23" s="33"/>
      <c r="Q23" s="156"/>
      <c r="R23" s="33"/>
      <c r="S23" s="33"/>
      <c r="T23" s="33"/>
      <c r="U23" s="33"/>
      <c r="V23" s="156"/>
      <c r="W23" s="33" t="e">
        <f>'2-δικαιώμ'!#REF!+'2-δικαιώμ'!#REF!</f>
        <v>#REF!</v>
      </c>
      <c r="X23" s="33" t="e">
        <f>'2-δικαιώμ'!#REF!</f>
        <v>#REF!</v>
      </c>
      <c r="Y23" s="33" t="e">
        <f>'2-δικαιώμ'!#REF!</f>
        <v>#REF!</v>
      </c>
      <c r="Z23" s="156"/>
      <c r="AA23" s="33"/>
      <c r="AB23" s="33"/>
      <c r="AC23" s="33"/>
      <c r="AD23" s="33"/>
      <c r="AE23" s="33"/>
    </row>
    <row r="24" spans="1:31" s="18" customFormat="1" hidden="1">
      <c r="A24" s="123" t="e">
        <f>'1-συμβολαια'!#REF!</f>
        <v>#REF!</v>
      </c>
      <c r="B24" s="123" t="e">
        <f>'1-συμβολαια'!#REF!</f>
        <v>#REF!</v>
      </c>
      <c r="C24" s="123" t="e">
        <f>'1-συμβολαια'!#REF!</f>
        <v>#REF!</v>
      </c>
      <c r="D24" s="220" t="e">
        <f>'1-συμβολαια'!#REF!</f>
        <v>#REF!</v>
      </c>
      <c r="E24" s="26" t="e">
        <f>'8-κ-15-17'!#REF!</f>
        <v>#REF!</v>
      </c>
      <c r="F24" s="26" t="e">
        <f>'8-κ-15-17'!#REF!</f>
        <v>#REF!</v>
      </c>
      <c r="G24" s="26" t="e">
        <f>'8-κ-15-17'!#REF!</f>
        <v>#REF!</v>
      </c>
      <c r="H24" s="26" t="e">
        <f>'2-δικαιώμ'!#REF!</f>
        <v>#REF!</v>
      </c>
      <c r="I24" s="26" t="e">
        <f>'2-δικαιώμ'!#REF!</f>
        <v>#REF!</v>
      </c>
      <c r="J24" s="26" t="e">
        <f>'2-δικαιώμ'!#REF!</f>
        <v>#REF!</v>
      </c>
      <c r="K24" s="26" t="e">
        <f>'2-δικαιώμ'!#REF!</f>
        <v>#REF!</v>
      </c>
      <c r="L24" s="156"/>
      <c r="M24" s="156"/>
      <c r="N24" s="33"/>
      <c r="O24" s="33"/>
      <c r="P24" s="33"/>
      <c r="Q24" s="156"/>
      <c r="R24" s="33"/>
      <c r="S24" s="33"/>
      <c r="T24" s="33"/>
      <c r="U24" s="33"/>
      <c r="V24" s="156"/>
      <c r="W24" s="33" t="e">
        <f>'2-δικαιώμ'!#REF!+'2-δικαιώμ'!#REF!</f>
        <v>#REF!</v>
      </c>
      <c r="X24" s="33" t="e">
        <f>'2-δικαιώμ'!#REF!</f>
        <v>#REF!</v>
      </c>
      <c r="Y24" s="33" t="e">
        <f>'2-δικαιώμ'!#REF!</f>
        <v>#REF!</v>
      </c>
      <c r="Z24" s="156"/>
      <c r="AA24" s="33"/>
      <c r="AB24" s="33"/>
      <c r="AC24" s="33"/>
      <c r="AD24" s="33"/>
      <c r="AE24" s="33"/>
    </row>
    <row r="25" spans="1:31" s="18" customFormat="1" hidden="1">
      <c r="A25" s="123" t="e">
        <f>'1-συμβολαια'!#REF!</f>
        <v>#REF!</v>
      </c>
      <c r="B25" s="123" t="e">
        <f>'1-συμβολαια'!#REF!</f>
        <v>#REF!</v>
      </c>
      <c r="C25" s="123" t="e">
        <f>'1-συμβολαια'!#REF!</f>
        <v>#REF!</v>
      </c>
      <c r="D25" s="220" t="e">
        <f>'1-συμβολαια'!#REF!</f>
        <v>#REF!</v>
      </c>
      <c r="E25" s="26" t="e">
        <f>'8-κ-15-17'!#REF!</f>
        <v>#REF!</v>
      </c>
      <c r="F25" s="26" t="e">
        <f>'8-κ-15-17'!#REF!</f>
        <v>#REF!</v>
      </c>
      <c r="G25" s="26" t="e">
        <f>'8-κ-15-17'!#REF!</f>
        <v>#REF!</v>
      </c>
      <c r="H25" s="26" t="e">
        <f>'2-δικαιώμ'!#REF!</f>
        <v>#REF!</v>
      </c>
      <c r="I25" s="26" t="e">
        <f>'2-δικαιώμ'!#REF!</f>
        <v>#REF!</v>
      </c>
      <c r="J25" s="26" t="e">
        <f>'2-δικαιώμ'!#REF!</f>
        <v>#REF!</v>
      </c>
      <c r="K25" s="26" t="e">
        <f>'2-δικαιώμ'!#REF!</f>
        <v>#REF!</v>
      </c>
      <c r="L25" s="156"/>
      <c r="M25" s="156"/>
      <c r="N25" s="33"/>
      <c r="O25" s="33"/>
      <c r="P25" s="33"/>
      <c r="Q25" s="156"/>
      <c r="R25" s="33"/>
      <c r="S25" s="33"/>
      <c r="T25" s="33"/>
      <c r="U25" s="33"/>
      <c r="V25" s="156"/>
      <c r="W25" s="33" t="e">
        <f>'2-δικαιώμ'!#REF!+'2-δικαιώμ'!#REF!</f>
        <v>#REF!</v>
      </c>
      <c r="X25" s="33" t="e">
        <f>'2-δικαιώμ'!#REF!</f>
        <v>#REF!</v>
      </c>
      <c r="Y25" s="33" t="e">
        <f>'2-δικαιώμ'!#REF!</f>
        <v>#REF!</v>
      </c>
      <c r="Z25" s="156"/>
      <c r="AA25" s="33"/>
      <c r="AB25" s="33"/>
      <c r="AC25" s="33"/>
      <c r="AD25" s="33"/>
      <c r="AE25" s="33"/>
    </row>
    <row r="26" spans="1:31" s="18" customFormat="1" hidden="1">
      <c r="A26" s="123" t="e">
        <f>'1-συμβολαια'!#REF!</f>
        <v>#REF!</v>
      </c>
      <c r="B26" s="123" t="e">
        <f>'1-συμβολαια'!#REF!</f>
        <v>#REF!</v>
      </c>
      <c r="C26" s="123" t="e">
        <f>'1-συμβολαια'!#REF!</f>
        <v>#REF!</v>
      </c>
      <c r="D26" s="220" t="e">
        <f>'1-συμβολαια'!#REF!</f>
        <v>#REF!</v>
      </c>
      <c r="E26" s="26" t="e">
        <f>'8-κ-15-17'!#REF!</f>
        <v>#REF!</v>
      </c>
      <c r="F26" s="26" t="e">
        <f>'8-κ-15-17'!#REF!</f>
        <v>#REF!</v>
      </c>
      <c r="G26" s="26" t="e">
        <f>'8-κ-15-17'!#REF!</f>
        <v>#REF!</v>
      </c>
      <c r="H26" s="26" t="e">
        <f>'2-δικαιώμ'!#REF!</f>
        <v>#REF!</v>
      </c>
      <c r="I26" s="26" t="e">
        <f>'2-δικαιώμ'!#REF!</f>
        <v>#REF!</v>
      </c>
      <c r="J26" s="26" t="e">
        <f>'2-δικαιώμ'!#REF!</f>
        <v>#REF!</v>
      </c>
      <c r="K26" s="26" t="e">
        <f>'2-δικαιώμ'!#REF!</f>
        <v>#REF!</v>
      </c>
      <c r="L26" s="156"/>
      <c r="M26" s="156"/>
      <c r="N26" s="33"/>
      <c r="O26" s="33"/>
      <c r="P26" s="33"/>
      <c r="Q26" s="156"/>
      <c r="R26" s="33"/>
      <c r="S26" s="33"/>
      <c r="T26" s="33"/>
      <c r="U26" s="33"/>
      <c r="V26" s="156"/>
      <c r="W26" s="33" t="e">
        <f>'2-δικαιώμ'!#REF!+'2-δικαιώμ'!#REF!</f>
        <v>#REF!</v>
      </c>
      <c r="X26" s="33" t="e">
        <f>'2-δικαιώμ'!#REF!</f>
        <v>#REF!</v>
      </c>
      <c r="Y26" s="33" t="e">
        <f>'2-δικαιώμ'!#REF!</f>
        <v>#REF!</v>
      </c>
      <c r="Z26" s="156"/>
      <c r="AA26" s="33"/>
      <c r="AB26" s="33"/>
      <c r="AC26" s="33"/>
      <c r="AD26" s="33"/>
      <c r="AE26" s="33"/>
    </row>
    <row r="27" spans="1:31" s="18" customFormat="1" hidden="1">
      <c r="A27" s="123" t="e">
        <f>'1-συμβολαια'!#REF!</f>
        <v>#REF!</v>
      </c>
      <c r="B27" s="123" t="e">
        <f>'1-συμβολαια'!#REF!</f>
        <v>#REF!</v>
      </c>
      <c r="C27" s="123" t="e">
        <f>'1-συμβολαια'!#REF!</f>
        <v>#REF!</v>
      </c>
      <c r="D27" s="220" t="e">
        <f>'1-συμβολαια'!#REF!</f>
        <v>#REF!</v>
      </c>
      <c r="E27" s="26" t="e">
        <f>'8-κ-15-17'!#REF!</f>
        <v>#REF!</v>
      </c>
      <c r="F27" s="26" t="e">
        <f>'8-κ-15-17'!#REF!</f>
        <v>#REF!</v>
      </c>
      <c r="G27" s="26" t="e">
        <f>'8-κ-15-17'!#REF!</f>
        <v>#REF!</v>
      </c>
      <c r="H27" s="26" t="e">
        <f>'2-δικαιώμ'!#REF!</f>
        <v>#REF!</v>
      </c>
      <c r="I27" s="26" t="e">
        <f>'2-δικαιώμ'!#REF!</f>
        <v>#REF!</v>
      </c>
      <c r="J27" s="26" t="e">
        <f>'2-δικαιώμ'!#REF!</f>
        <v>#REF!</v>
      </c>
      <c r="K27" s="26" t="e">
        <f>'2-δικαιώμ'!#REF!</f>
        <v>#REF!</v>
      </c>
      <c r="L27" s="156"/>
      <c r="M27" s="156"/>
      <c r="N27" s="33"/>
      <c r="O27" s="33"/>
      <c r="P27" s="33"/>
      <c r="Q27" s="156"/>
      <c r="R27" s="33"/>
      <c r="S27" s="33"/>
      <c r="T27" s="33"/>
      <c r="U27" s="33"/>
      <c r="V27" s="156"/>
      <c r="W27" s="33" t="e">
        <f>'2-δικαιώμ'!#REF!+'2-δικαιώμ'!#REF!</f>
        <v>#REF!</v>
      </c>
      <c r="X27" s="33" t="e">
        <f>'2-δικαιώμ'!#REF!</f>
        <v>#REF!</v>
      </c>
      <c r="Y27" s="33" t="e">
        <f>'2-δικαιώμ'!#REF!</f>
        <v>#REF!</v>
      </c>
      <c r="Z27" s="156"/>
      <c r="AA27" s="33"/>
      <c r="AB27" s="33"/>
      <c r="AC27" s="33"/>
      <c r="AD27" s="33"/>
      <c r="AE27" s="33"/>
    </row>
    <row r="28" spans="1:31" s="18" customFormat="1" hidden="1">
      <c r="A28" s="123" t="e">
        <f>'1-συμβολαια'!#REF!</f>
        <v>#REF!</v>
      </c>
      <c r="B28" s="123" t="e">
        <f>'1-συμβολαια'!#REF!</f>
        <v>#REF!</v>
      </c>
      <c r="C28" s="123" t="e">
        <f>'1-συμβολαια'!#REF!</f>
        <v>#REF!</v>
      </c>
      <c r="D28" s="220" t="e">
        <f>'1-συμβολαια'!#REF!</f>
        <v>#REF!</v>
      </c>
      <c r="E28" s="26" t="e">
        <f>'8-κ-15-17'!#REF!</f>
        <v>#REF!</v>
      </c>
      <c r="F28" s="26" t="e">
        <f>'8-κ-15-17'!#REF!</f>
        <v>#REF!</v>
      </c>
      <c r="G28" s="26" t="e">
        <f>'8-κ-15-17'!#REF!</f>
        <v>#REF!</v>
      </c>
      <c r="H28" s="26" t="e">
        <f>'2-δικαιώμ'!#REF!</f>
        <v>#REF!</v>
      </c>
      <c r="I28" s="26" t="e">
        <f>'2-δικαιώμ'!#REF!</f>
        <v>#REF!</v>
      </c>
      <c r="J28" s="26" t="e">
        <f>'2-δικαιώμ'!#REF!</f>
        <v>#REF!</v>
      </c>
      <c r="K28" s="26" t="e">
        <f>'2-δικαιώμ'!#REF!</f>
        <v>#REF!</v>
      </c>
      <c r="L28" s="156"/>
      <c r="M28" s="156"/>
      <c r="N28" s="33"/>
      <c r="O28" s="33"/>
      <c r="P28" s="33"/>
      <c r="Q28" s="156"/>
      <c r="R28" s="33"/>
      <c r="S28" s="33"/>
      <c r="T28" s="33"/>
      <c r="U28" s="33"/>
      <c r="V28" s="156"/>
      <c r="W28" s="33" t="e">
        <f>'2-δικαιώμ'!#REF!+'2-δικαιώμ'!#REF!</f>
        <v>#REF!</v>
      </c>
      <c r="X28" s="33" t="e">
        <f>'2-δικαιώμ'!#REF!</f>
        <v>#REF!</v>
      </c>
      <c r="Y28" s="33" t="e">
        <f>'2-δικαιώμ'!#REF!</f>
        <v>#REF!</v>
      </c>
      <c r="Z28" s="156"/>
      <c r="AA28" s="33"/>
      <c r="AB28" s="33"/>
      <c r="AC28" s="33"/>
      <c r="AD28" s="33"/>
      <c r="AE28" s="33"/>
    </row>
    <row r="29" spans="1:31" s="18" customFormat="1" hidden="1">
      <c r="A29" s="123" t="e">
        <f>'1-συμβολαια'!#REF!</f>
        <v>#REF!</v>
      </c>
      <c r="B29" s="123" t="e">
        <f>'1-συμβολαια'!#REF!</f>
        <v>#REF!</v>
      </c>
      <c r="C29" s="123" t="e">
        <f>'1-συμβολαια'!#REF!</f>
        <v>#REF!</v>
      </c>
      <c r="D29" s="220" t="e">
        <f>'1-συμβολαια'!#REF!</f>
        <v>#REF!</v>
      </c>
      <c r="E29" s="26" t="e">
        <f>'8-κ-15-17'!#REF!</f>
        <v>#REF!</v>
      </c>
      <c r="F29" s="26" t="e">
        <f>'8-κ-15-17'!#REF!</f>
        <v>#REF!</v>
      </c>
      <c r="G29" s="26" t="e">
        <f>'8-κ-15-17'!#REF!</f>
        <v>#REF!</v>
      </c>
      <c r="H29" s="26" t="e">
        <f>'2-δικαιώμ'!#REF!</f>
        <v>#REF!</v>
      </c>
      <c r="I29" s="26" t="e">
        <f>'2-δικαιώμ'!#REF!</f>
        <v>#REF!</v>
      </c>
      <c r="J29" s="26" t="e">
        <f>'2-δικαιώμ'!#REF!</f>
        <v>#REF!</v>
      </c>
      <c r="K29" s="26" t="e">
        <f>'2-δικαιώμ'!#REF!</f>
        <v>#REF!</v>
      </c>
      <c r="L29" s="156"/>
      <c r="M29" s="156"/>
      <c r="N29" s="33"/>
      <c r="O29" s="33"/>
      <c r="P29" s="33"/>
      <c r="Q29" s="156"/>
      <c r="R29" s="33"/>
      <c r="S29" s="33"/>
      <c r="T29" s="33"/>
      <c r="U29" s="33"/>
      <c r="V29" s="156"/>
      <c r="W29" s="33" t="e">
        <f>'2-δικαιώμ'!#REF!+'2-δικαιώμ'!#REF!</f>
        <v>#REF!</v>
      </c>
      <c r="X29" s="33" t="e">
        <f>'2-δικαιώμ'!#REF!</f>
        <v>#REF!</v>
      </c>
      <c r="Y29" s="33" t="e">
        <f>'2-δικαιώμ'!#REF!</f>
        <v>#REF!</v>
      </c>
      <c r="Z29" s="156"/>
      <c r="AA29" s="33"/>
      <c r="AB29" s="33"/>
      <c r="AC29" s="33"/>
      <c r="AD29" s="33"/>
      <c r="AE29" s="33"/>
    </row>
    <row r="30" spans="1:31" s="18" customFormat="1" hidden="1">
      <c r="A30" s="123" t="e">
        <f>'1-συμβολαια'!#REF!</f>
        <v>#REF!</v>
      </c>
      <c r="B30" s="123" t="e">
        <f>'1-συμβολαια'!#REF!</f>
        <v>#REF!</v>
      </c>
      <c r="C30" s="123" t="e">
        <f>'1-συμβολαια'!#REF!</f>
        <v>#REF!</v>
      </c>
      <c r="D30" s="220" t="e">
        <f>'1-συμβολαια'!#REF!</f>
        <v>#REF!</v>
      </c>
      <c r="E30" s="26" t="e">
        <f>'8-κ-15-17'!#REF!</f>
        <v>#REF!</v>
      </c>
      <c r="F30" s="26" t="e">
        <f>'8-κ-15-17'!#REF!</f>
        <v>#REF!</v>
      </c>
      <c r="G30" s="26" t="e">
        <f>'8-κ-15-17'!#REF!</f>
        <v>#REF!</v>
      </c>
      <c r="H30" s="26" t="e">
        <f>'2-δικαιώμ'!#REF!</f>
        <v>#REF!</v>
      </c>
      <c r="I30" s="26" t="e">
        <f>'2-δικαιώμ'!#REF!</f>
        <v>#REF!</v>
      </c>
      <c r="J30" s="26" t="e">
        <f>'2-δικαιώμ'!#REF!</f>
        <v>#REF!</v>
      </c>
      <c r="K30" s="26" t="e">
        <f>'2-δικαιώμ'!#REF!</f>
        <v>#REF!</v>
      </c>
      <c r="L30" s="156"/>
      <c r="M30" s="156"/>
      <c r="N30" s="33"/>
      <c r="O30" s="33"/>
      <c r="P30" s="33"/>
      <c r="Q30" s="156"/>
      <c r="R30" s="33"/>
      <c r="S30" s="33"/>
      <c r="T30" s="33"/>
      <c r="U30" s="33"/>
      <c r="V30" s="156"/>
      <c r="W30" s="33" t="e">
        <f>'2-δικαιώμ'!#REF!+'2-δικαιώμ'!#REF!</f>
        <v>#REF!</v>
      </c>
      <c r="X30" s="33" t="e">
        <f>'2-δικαιώμ'!#REF!</f>
        <v>#REF!</v>
      </c>
      <c r="Y30" s="33" t="e">
        <f>'2-δικαιώμ'!#REF!</f>
        <v>#REF!</v>
      </c>
      <c r="Z30" s="156"/>
      <c r="AA30" s="33"/>
      <c r="AB30" s="33"/>
      <c r="AC30" s="33"/>
      <c r="AD30" s="33"/>
      <c r="AE30" s="33"/>
    </row>
    <row r="31" spans="1:31" s="18" customFormat="1" hidden="1">
      <c r="A31" s="123" t="e">
        <f>'1-συμβολαια'!#REF!</f>
        <v>#REF!</v>
      </c>
      <c r="B31" s="123" t="e">
        <f>'1-συμβολαια'!#REF!</f>
        <v>#REF!</v>
      </c>
      <c r="C31" s="123" t="e">
        <f>'1-συμβολαια'!#REF!</f>
        <v>#REF!</v>
      </c>
      <c r="D31" s="220" t="e">
        <f>'1-συμβολαια'!#REF!</f>
        <v>#REF!</v>
      </c>
      <c r="E31" s="26" t="e">
        <f>'8-κ-15-17'!#REF!</f>
        <v>#REF!</v>
      </c>
      <c r="F31" s="26" t="e">
        <f>'8-κ-15-17'!#REF!</f>
        <v>#REF!</v>
      </c>
      <c r="G31" s="26" t="e">
        <f>'8-κ-15-17'!#REF!</f>
        <v>#REF!</v>
      </c>
      <c r="H31" s="26" t="e">
        <f>'2-δικαιώμ'!#REF!</f>
        <v>#REF!</v>
      </c>
      <c r="I31" s="26" t="e">
        <f>'2-δικαιώμ'!#REF!</f>
        <v>#REF!</v>
      </c>
      <c r="J31" s="26" t="e">
        <f>'2-δικαιώμ'!#REF!</f>
        <v>#REF!</v>
      </c>
      <c r="K31" s="26" t="e">
        <f>'2-δικαιώμ'!#REF!</f>
        <v>#REF!</v>
      </c>
      <c r="L31" s="156"/>
      <c r="M31" s="156"/>
      <c r="N31" s="33"/>
      <c r="O31" s="33"/>
      <c r="P31" s="33"/>
      <c r="Q31" s="156"/>
      <c r="R31" s="33"/>
      <c r="S31" s="33"/>
      <c r="T31" s="33"/>
      <c r="U31" s="33"/>
      <c r="V31" s="156"/>
      <c r="W31" s="33" t="e">
        <f>'2-δικαιώμ'!#REF!+'2-δικαιώμ'!#REF!</f>
        <v>#REF!</v>
      </c>
      <c r="X31" s="33" t="e">
        <f>'2-δικαιώμ'!#REF!</f>
        <v>#REF!</v>
      </c>
      <c r="Y31" s="33" t="e">
        <f>'2-δικαιώμ'!#REF!</f>
        <v>#REF!</v>
      </c>
      <c r="Z31" s="156"/>
      <c r="AA31" s="33"/>
      <c r="AB31" s="33"/>
      <c r="AC31" s="33"/>
      <c r="AD31" s="33"/>
      <c r="AE31" s="33"/>
    </row>
    <row r="32" spans="1:31" s="18" customFormat="1" hidden="1">
      <c r="A32" s="123" t="e">
        <f>'1-συμβολαια'!#REF!</f>
        <v>#REF!</v>
      </c>
      <c r="B32" s="123" t="e">
        <f>'1-συμβολαια'!#REF!</f>
        <v>#REF!</v>
      </c>
      <c r="C32" s="123" t="e">
        <f>'1-συμβολαια'!#REF!</f>
        <v>#REF!</v>
      </c>
      <c r="D32" s="220" t="e">
        <f>'1-συμβολαια'!#REF!</f>
        <v>#REF!</v>
      </c>
      <c r="E32" s="26" t="e">
        <f>'8-κ-15-17'!#REF!</f>
        <v>#REF!</v>
      </c>
      <c r="F32" s="26" t="e">
        <f>'8-κ-15-17'!#REF!</f>
        <v>#REF!</v>
      </c>
      <c r="G32" s="26" t="e">
        <f>'8-κ-15-17'!#REF!</f>
        <v>#REF!</v>
      </c>
      <c r="H32" s="26" t="e">
        <f>'2-δικαιώμ'!#REF!</f>
        <v>#REF!</v>
      </c>
      <c r="I32" s="26" t="e">
        <f>'2-δικαιώμ'!#REF!</f>
        <v>#REF!</v>
      </c>
      <c r="J32" s="26" t="e">
        <f>'2-δικαιώμ'!#REF!</f>
        <v>#REF!</v>
      </c>
      <c r="K32" s="26" t="e">
        <f>'2-δικαιώμ'!#REF!</f>
        <v>#REF!</v>
      </c>
      <c r="L32" s="156"/>
      <c r="M32" s="156"/>
      <c r="N32" s="33"/>
      <c r="O32" s="33"/>
      <c r="P32" s="33"/>
      <c r="Q32" s="156"/>
      <c r="R32" s="33"/>
      <c r="S32" s="33"/>
      <c r="T32" s="33"/>
      <c r="U32" s="33"/>
      <c r="V32" s="156"/>
      <c r="W32" s="33" t="e">
        <f>'2-δικαιώμ'!#REF!+'2-δικαιώμ'!#REF!</f>
        <v>#REF!</v>
      </c>
      <c r="X32" s="33" t="e">
        <f>'2-δικαιώμ'!#REF!</f>
        <v>#REF!</v>
      </c>
      <c r="Y32" s="33" t="e">
        <f>'2-δικαιώμ'!#REF!</f>
        <v>#REF!</v>
      </c>
      <c r="Z32" s="156"/>
      <c r="AA32" s="33"/>
      <c r="AB32" s="33"/>
      <c r="AC32" s="33"/>
      <c r="AD32" s="33"/>
      <c r="AE32" s="33"/>
    </row>
    <row r="33" spans="1:31" s="18" customFormat="1" hidden="1">
      <c r="A33" s="123" t="e">
        <f>'1-συμβολαια'!#REF!</f>
        <v>#REF!</v>
      </c>
      <c r="B33" s="123" t="e">
        <f>'1-συμβολαια'!#REF!</f>
        <v>#REF!</v>
      </c>
      <c r="C33" s="123" t="e">
        <f>'1-συμβολαια'!#REF!</f>
        <v>#REF!</v>
      </c>
      <c r="D33" s="220" t="e">
        <f>'1-συμβολαια'!#REF!</f>
        <v>#REF!</v>
      </c>
      <c r="E33" s="26" t="e">
        <f>'8-κ-15-17'!#REF!</f>
        <v>#REF!</v>
      </c>
      <c r="F33" s="26" t="e">
        <f>'8-κ-15-17'!#REF!</f>
        <v>#REF!</v>
      </c>
      <c r="G33" s="26" t="e">
        <f>'8-κ-15-17'!#REF!</f>
        <v>#REF!</v>
      </c>
      <c r="H33" s="26" t="e">
        <f>'2-δικαιώμ'!#REF!</f>
        <v>#REF!</v>
      </c>
      <c r="I33" s="26" t="e">
        <f>'2-δικαιώμ'!#REF!</f>
        <v>#REF!</v>
      </c>
      <c r="J33" s="26" t="e">
        <f>'2-δικαιώμ'!#REF!</f>
        <v>#REF!</v>
      </c>
      <c r="K33" s="26" t="e">
        <f>'2-δικαιώμ'!#REF!</f>
        <v>#REF!</v>
      </c>
      <c r="L33" s="156"/>
      <c r="M33" s="156"/>
      <c r="N33" s="33"/>
      <c r="O33" s="33"/>
      <c r="P33" s="33"/>
      <c r="Q33" s="156"/>
      <c r="R33" s="33"/>
      <c r="S33" s="33"/>
      <c r="T33" s="33"/>
      <c r="U33" s="33"/>
      <c r="V33" s="156"/>
      <c r="W33" s="33" t="e">
        <f>'2-δικαιώμ'!#REF!+'2-δικαιώμ'!#REF!</f>
        <v>#REF!</v>
      </c>
      <c r="X33" s="33" t="e">
        <f>'2-δικαιώμ'!#REF!</f>
        <v>#REF!</v>
      </c>
      <c r="Y33" s="33" t="e">
        <f>'2-δικαιώμ'!#REF!</f>
        <v>#REF!</v>
      </c>
      <c r="Z33" s="156"/>
      <c r="AA33" s="33"/>
      <c r="AB33" s="33"/>
      <c r="AC33" s="33"/>
      <c r="AD33" s="33"/>
      <c r="AE33" s="33"/>
    </row>
    <row r="34" spans="1:31" s="18" customFormat="1" hidden="1">
      <c r="A34" s="123" t="e">
        <f>'1-συμβολαια'!#REF!</f>
        <v>#REF!</v>
      </c>
      <c r="B34" s="123" t="e">
        <f>'1-συμβολαια'!#REF!</f>
        <v>#REF!</v>
      </c>
      <c r="C34" s="123" t="e">
        <f>'1-συμβολαια'!#REF!</f>
        <v>#REF!</v>
      </c>
      <c r="D34" s="220" t="e">
        <f>'1-συμβολαια'!#REF!</f>
        <v>#REF!</v>
      </c>
      <c r="E34" s="26" t="e">
        <f>'8-κ-15-17'!#REF!</f>
        <v>#REF!</v>
      </c>
      <c r="F34" s="26" t="e">
        <f>'8-κ-15-17'!#REF!</f>
        <v>#REF!</v>
      </c>
      <c r="G34" s="26" t="e">
        <f>'8-κ-15-17'!#REF!</f>
        <v>#REF!</v>
      </c>
      <c r="H34" s="26" t="e">
        <f>'2-δικαιώμ'!#REF!</f>
        <v>#REF!</v>
      </c>
      <c r="I34" s="26" t="e">
        <f>'2-δικαιώμ'!#REF!</f>
        <v>#REF!</v>
      </c>
      <c r="J34" s="26" t="e">
        <f>'2-δικαιώμ'!#REF!</f>
        <v>#REF!</v>
      </c>
      <c r="K34" s="26" t="e">
        <f>'2-δικαιώμ'!#REF!</f>
        <v>#REF!</v>
      </c>
      <c r="L34" s="156"/>
      <c r="M34" s="156"/>
      <c r="N34" s="33"/>
      <c r="O34" s="33"/>
      <c r="P34" s="33"/>
      <c r="Q34" s="156"/>
      <c r="R34" s="33"/>
      <c r="S34" s="33"/>
      <c r="T34" s="33"/>
      <c r="U34" s="33"/>
      <c r="V34" s="156"/>
      <c r="W34" s="33" t="e">
        <f>'2-δικαιώμ'!#REF!+'2-δικαιώμ'!#REF!</f>
        <v>#REF!</v>
      </c>
      <c r="X34" s="33" t="e">
        <f>'2-δικαιώμ'!#REF!</f>
        <v>#REF!</v>
      </c>
      <c r="Y34" s="33" t="e">
        <f>'2-δικαιώμ'!#REF!</f>
        <v>#REF!</v>
      </c>
      <c r="Z34" s="156"/>
      <c r="AA34" s="33"/>
      <c r="AB34" s="33"/>
      <c r="AC34" s="33"/>
      <c r="AD34" s="33"/>
      <c r="AE34" s="33"/>
    </row>
    <row r="35" spans="1:31" s="18" customFormat="1" hidden="1">
      <c r="A35" s="123" t="e">
        <f>'1-συμβολαια'!#REF!</f>
        <v>#REF!</v>
      </c>
      <c r="B35" s="123" t="e">
        <f>'1-συμβολαια'!#REF!</f>
        <v>#REF!</v>
      </c>
      <c r="C35" s="123" t="e">
        <f>'1-συμβολαια'!#REF!</f>
        <v>#REF!</v>
      </c>
      <c r="D35" s="220" t="e">
        <f>'1-συμβολαια'!#REF!</f>
        <v>#REF!</v>
      </c>
      <c r="E35" s="26" t="e">
        <f>'8-κ-15-17'!#REF!</f>
        <v>#REF!</v>
      </c>
      <c r="F35" s="26" t="e">
        <f>'8-κ-15-17'!#REF!</f>
        <v>#REF!</v>
      </c>
      <c r="G35" s="26" t="e">
        <f>'8-κ-15-17'!#REF!</f>
        <v>#REF!</v>
      </c>
      <c r="H35" s="26" t="e">
        <f>'2-δικαιώμ'!#REF!</f>
        <v>#REF!</v>
      </c>
      <c r="I35" s="26" t="e">
        <f>'2-δικαιώμ'!#REF!</f>
        <v>#REF!</v>
      </c>
      <c r="J35" s="26" t="e">
        <f>'2-δικαιώμ'!#REF!</f>
        <v>#REF!</v>
      </c>
      <c r="K35" s="26" t="e">
        <f>'2-δικαιώμ'!#REF!</f>
        <v>#REF!</v>
      </c>
      <c r="L35" s="156"/>
      <c r="M35" s="156"/>
      <c r="N35" s="33"/>
      <c r="O35" s="33"/>
      <c r="P35" s="33"/>
      <c r="Q35" s="156"/>
      <c r="R35" s="33"/>
      <c r="S35" s="33"/>
      <c r="T35" s="33"/>
      <c r="U35" s="33"/>
      <c r="V35" s="156"/>
      <c r="W35" s="33" t="e">
        <f>'2-δικαιώμ'!#REF!+'2-δικαιώμ'!#REF!</f>
        <v>#REF!</v>
      </c>
      <c r="X35" s="33" t="e">
        <f>'2-δικαιώμ'!#REF!</f>
        <v>#REF!</v>
      </c>
      <c r="Y35" s="33" t="e">
        <f>'2-δικαιώμ'!#REF!</f>
        <v>#REF!</v>
      </c>
      <c r="Z35" s="156"/>
      <c r="AA35" s="33"/>
      <c r="AB35" s="33"/>
      <c r="AC35" s="33"/>
      <c r="AD35" s="33"/>
      <c r="AE35" s="33"/>
    </row>
    <row r="36" spans="1:31" s="18" customFormat="1" hidden="1">
      <c r="A36" s="123" t="e">
        <f>'1-συμβολαια'!#REF!</f>
        <v>#REF!</v>
      </c>
      <c r="B36" s="123" t="e">
        <f>'1-συμβολαια'!#REF!</f>
        <v>#REF!</v>
      </c>
      <c r="C36" s="123" t="e">
        <f>'1-συμβολαια'!#REF!</f>
        <v>#REF!</v>
      </c>
      <c r="D36" s="220" t="e">
        <f>'1-συμβολαια'!#REF!</f>
        <v>#REF!</v>
      </c>
      <c r="E36" s="26" t="e">
        <f>'8-κ-15-17'!#REF!</f>
        <v>#REF!</v>
      </c>
      <c r="F36" s="26" t="e">
        <f>'8-κ-15-17'!#REF!</f>
        <v>#REF!</v>
      </c>
      <c r="G36" s="26" t="e">
        <f>'8-κ-15-17'!#REF!</f>
        <v>#REF!</v>
      </c>
      <c r="H36" s="26" t="e">
        <f>'2-δικαιώμ'!#REF!</f>
        <v>#REF!</v>
      </c>
      <c r="I36" s="26" t="e">
        <f>'2-δικαιώμ'!#REF!</f>
        <v>#REF!</v>
      </c>
      <c r="J36" s="26" t="e">
        <f>'2-δικαιώμ'!#REF!</f>
        <v>#REF!</v>
      </c>
      <c r="K36" s="26" t="e">
        <f>'2-δικαιώμ'!#REF!</f>
        <v>#REF!</v>
      </c>
      <c r="L36" s="156"/>
      <c r="M36" s="156"/>
      <c r="N36" s="33"/>
      <c r="O36" s="33"/>
      <c r="P36" s="33"/>
      <c r="Q36" s="156"/>
      <c r="R36" s="33"/>
      <c r="S36" s="33"/>
      <c r="T36" s="33"/>
      <c r="U36" s="33"/>
      <c r="V36" s="156"/>
      <c r="W36" s="33" t="e">
        <f>'2-δικαιώμ'!#REF!+'2-δικαιώμ'!#REF!</f>
        <v>#REF!</v>
      </c>
      <c r="X36" s="33" t="e">
        <f>'2-δικαιώμ'!#REF!</f>
        <v>#REF!</v>
      </c>
      <c r="Y36" s="33" t="e">
        <f>'2-δικαιώμ'!#REF!</f>
        <v>#REF!</v>
      </c>
      <c r="Z36" s="156"/>
      <c r="AA36" s="33"/>
      <c r="AB36" s="33"/>
      <c r="AC36" s="33"/>
      <c r="AD36" s="33"/>
      <c r="AE36" s="33"/>
    </row>
    <row r="37" spans="1:31" s="18" customFormat="1" hidden="1">
      <c r="A37" s="123" t="e">
        <f>'1-συμβολαια'!#REF!</f>
        <v>#REF!</v>
      </c>
      <c r="B37" s="123" t="e">
        <f>'1-συμβολαια'!#REF!</f>
        <v>#REF!</v>
      </c>
      <c r="C37" s="123" t="e">
        <f>'1-συμβολαια'!#REF!</f>
        <v>#REF!</v>
      </c>
      <c r="D37" s="220" t="e">
        <f>'1-συμβολαια'!#REF!</f>
        <v>#REF!</v>
      </c>
      <c r="E37" s="26" t="e">
        <f>'8-κ-15-17'!#REF!</f>
        <v>#REF!</v>
      </c>
      <c r="F37" s="26" t="e">
        <f>'8-κ-15-17'!#REF!</f>
        <v>#REF!</v>
      </c>
      <c r="G37" s="26" t="e">
        <f>'8-κ-15-17'!#REF!</f>
        <v>#REF!</v>
      </c>
      <c r="H37" s="26" t="e">
        <f>'2-δικαιώμ'!#REF!</f>
        <v>#REF!</v>
      </c>
      <c r="I37" s="26" t="e">
        <f>'2-δικαιώμ'!#REF!</f>
        <v>#REF!</v>
      </c>
      <c r="J37" s="26" t="e">
        <f>'2-δικαιώμ'!#REF!</f>
        <v>#REF!</v>
      </c>
      <c r="K37" s="26" t="e">
        <f>'2-δικαιώμ'!#REF!</f>
        <v>#REF!</v>
      </c>
      <c r="L37" s="156"/>
      <c r="M37" s="156"/>
      <c r="N37" s="33"/>
      <c r="O37" s="33"/>
      <c r="P37" s="33"/>
      <c r="Q37" s="156"/>
      <c r="R37" s="33"/>
      <c r="S37" s="33"/>
      <c r="T37" s="33"/>
      <c r="U37" s="33"/>
      <c r="V37" s="156"/>
      <c r="W37" s="33" t="e">
        <f>'2-δικαιώμ'!#REF!+'2-δικαιώμ'!#REF!</f>
        <v>#REF!</v>
      </c>
      <c r="X37" s="33" t="e">
        <f>'2-δικαιώμ'!#REF!</f>
        <v>#REF!</v>
      </c>
      <c r="Y37" s="33" t="e">
        <f>'2-δικαιώμ'!#REF!</f>
        <v>#REF!</v>
      </c>
      <c r="Z37" s="156"/>
      <c r="AA37" s="33"/>
      <c r="AB37" s="33"/>
      <c r="AC37" s="33"/>
      <c r="AD37" s="33"/>
      <c r="AE37" s="33"/>
    </row>
    <row r="38" spans="1:31" s="18" customFormat="1" hidden="1">
      <c r="A38" s="123" t="e">
        <f>'1-συμβολαια'!#REF!</f>
        <v>#REF!</v>
      </c>
      <c r="B38" s="123" t="e">
        <f>'1-συμβολαια'!#REF!</f>
        <v>#REF!</v>
      </c>
      <c r="C38" s="123" t="e">
        <f>'1-συμβολαια'!#REF!</f>
        <v>#REF!</v>
      </c>
      <c r="D38" s="220" t="e">
        <f>'1-συμβολαια'!#REF!</f>
        <v>#REF!</v>
      </c>
      <c r="E38" s="26" t="e">
        <f>'8-κ-15-17'!#REF!</f>
        <v>#REF!</v>
      </c>
      <c r="F38" s="26" t="e">
        <f>'8-κ-15-17'!#REF!</f>
        <v>#REF!</v>
      </c>
      <c r="G38" s="26" t="e">
        <f>'8-κ-15-17'!#REF!</f>
        <v>#REF!</v>
      </c>
      <c r="H38" s="26" t="e">
        <f>'2-δικαιώμ'!#REF!</f>
        <v>#REF!</v>
      </c>
      <c r="I38" s="26" t="e">
        <f>'2-δικαιώμ'!#REF!</f>
        <v>#REF!</v>
      </c>
      <c r="J38" s="26" t="e">
        <f>'2-δικαιώμ'!#REF!</f>
        <v>#REF!</v>
      </c>
      <c r="K38" s="26" t="e">
        <f>'2-δικαιώμ'!#REF!</f>
        <v>#REF!</v>
      </c>
      <c r="L38" s="156"/>
      <c r="M38" s="156"/>
      <c r="N38" s="33"/>
      <c r="O38" s="33"/>
      <c r="P38" s="33"/>
      <c r="Q38" s="156"/>
      <c r="R38" s="33"/>
      <c r="S38" s="33"/>
      <c r="T38" s="33"/>
      <c r="U38" s="33"/>
      <c r="V38" s="156"/>
      <c r="W38" s="33" t="e">
        <f>'2-δικαιώμ'!#REF!+'2-δικαιώμ'!#REF!</f>
        <v>#REF!</v>
      </c>
      <c r="X38" s="33" t="e">
        <f>'2-δικαιώμ'!#REF!</f>
        <v>#REF!</v>
      </c>
      <c r="Y38" s="33" t="e">
        <f>'2-δικαιώμ'!#REF!</f>
        <v>#REF!</v>
      </c>
      <c r="Z38" s="156"/>
      <c r="AA38" s="33"/>
      <c r="AB38" s="33"/>
      <c r="AC38" s="33"/>
      <c r="AD38" s="33"/>
      <c r="AE38" s="33"/>
    </row>
    <row r="39" spans="1:31" s="18" customFormat="1" hidden="1">
      <c r="A39" s="123" t="e">
        <f>'1-συμβολαια'!#REF!</f>
        <v>#REF!</v>
      </c>
      <c r="B39" s="123" t="e">
        <f>'1-συμβολαια'!#REF!</f>
        <v>#REF!</v>
      </c>
      <c r="C39" s="123" t="e">
        <f>'1-συμβολαια'!#REF!</f>
        <v>#REF!</v>
      </c>
      <c r="D39" s="220" t="e">
        <f>'1-συμβολαια'!#REF!</f>
        <v>#REF!</v>
      </c>
      <c r="E39" s="26" t="e">
        <f>'8-κ-15-17'!#REF!</f>
        <v>#REF!</v>
      </c>
      <c r="F39" s="26" t="e">
        <f>'8-κ-15-17'!#REF!</f>
        <v>#REF!</v>
      </c>
      <c r="G39" s="26" t="e">
        <f>'8-κ-15-17'!#REF!</f>
        <v>#REF!</v>
      </c>
      <c r="H39" s="26" t="e">
        <f>'2-δικαιώμ'!#REF!</f>
        <v>#REF!</v>
      </c>
      <c r="I39" s="26" t="e">
        <f>'2-δικαιώμ'!#REF!</f>
        <v>#REF!</v>
      </c>
      <c r="J39" s="26" t="e">
        <f>'2-δικαιώμ'!#REF!</f>
        <v>#REF!</v>
      </c>
      <c r="K39" s="26" t="e">
        <f>'2-δικαιώμ'!#REF!</f>
        <v>#REF!</v>
      </c>
      <c r="L39" s="156"/>
      <c r="M39" s="156"/>
      <c r="N39" s="33"/>
      <c r="O39" s="33"/>
      <c r="P39" s="33"/>
      <c r="Q39" s="156"/>
      <c r="R39" s="33"/>
      <c r="S39" s="33"/>
      <c r="T39" s="33"/>
      <c r="U39" s="33"/>
      <c r="V39" s="156"/>
      <c r="W39" s="33" t="e">
        <f>'2-δικαιώμ'!#REF!+'2-δικαιώμ'!#REF!</f>
        <v>#REF!</v>
      </c>
      <c r="X39" s="33" t="e">
        <f>'2-δικαιώμ'!#REF!</f>
        <v>#REF!</v>
      </c>
      <c r="Y39" s="33" t="e">
        <f>'2-δικαιώμ'!#REF!</f>
        <v>#REF!</v>
      </c>
      <c r="Z39" s="156"/>
      <c r="AA39" s="33"/>
      <c r="AB39" s="33"/>
      <c r="AC39" s="33"/>
      <c r="AD39" s="33"/>
      <c r="AE39" s="33"/>
    </row>
    <row r="40" spans="1:31" s="18" customFormat="1" hidden="1">
      <c r="A40" s="123" t="e">
        <f>'1-συμβολαια'!#REF!</f>
        <v>#REF!</v>
      </c>
      <c r="B40" s="123" t="e">
        <f>'1-συμβολαια'!#REF!</f>
        <v>#REF!</v>
      </c>
      <c r="C40" s="123" t="e">
        <f>'1-συμβολαια'!#REF!</f>
        <v>#REF!</v>
      </c>
      <c r="D40" s="220" t="e">
        <f>'1-συμβολαια'!#REF!</f>
        <v>#REF!</v>
      </c>
      <c r="E40" s="26" t="e">
        <f>'8-κ-15-17'!#REF!</f>
        <v>#REF!</v>
      </c>
      <c r="F40" s="26" t="e">
        <f>'8-κ-15-17'!#REF!</f>
        <v>#REF!</v>
      </c>
      <c r="G40" s="26" t="e">
        <f>'8-κ-15-17'!#REF!</f>
        <v>#REF!</v>
      </c>
      <c r="H40" s="26" t="e">
        <f>'2-δικαιώμ'!#REF!</f>
        <v>#REF!</v>
      </c>
      <c r="I40" s="26" t="e">
        <f>'2-δικαιώμ'!#REF!</f>
        <v>#REF!</v>
      </c>
      <c r="J40" s="26" t="e">
        <f>'2-δικαιώμ'!#REF!</f>
        <v>#REF!</v>
      </c>
      <c r="K40" s="26" t="e">
        <f>'2-δικαιώμ'!#REF!</f>
        <v>#REF!</v>
      </c>
      <c r="L40" s="156"/>
      <c r="M40" s="156"/>
      <c r="N40" s="33"/>
      <c r="O40" s="33"/>
      <c r="P40" s="33"/>
      <c r="Q40" s="156"/>
      <c r="R40" s="33"/>
      <c r="S40" s="33"/>
      <c r="T40" s="33"/>
      <c r="U40" s="33"/>
      <c r="V40" s="156"/>
      <c r="W40" s="33" t="e">
        <f>'2-δικαιώμ'!#REF!+'2-δικαιώμ'!#REF!</f>
        <v>#REF!</v>
      </c>
      <c r="X40" s="33" t="e">
        <f>'2-δικαιώμ'!#REF!</f>
        <v>#REF!</v>
      </c>
      <c r="Y40" s="33" t="e">
        <f>'2-δικαιώμ'!#REF!</f>
        <v>#REF!</v>
      </c>
      <c r="Z40" s="156"/>
      <c r="AA40" s="33"/>
      <c r="AB40" s="33"/>
      <c r="AC40" s="33"/>
      <c r="AD40" s="33"/>
      <c r="AE40" s="33"/>
    </row>
    <row r="41" spans="1:31" s="18" customFormat="1" hidden="1">
      <c r="A41" s="123" t="e">
        <f>'1-συμβολαια'!#REF!</f>
        <v>#REF!</v>
      </c>
      <c r="B41" s="123" t="e">
        <f>'1-συμβολαια'!#REF!</f>
        <v>#REF!</v>
      </c>
      <c r="C41" s="123" t="e">
        <f>'1-συμβολαια'!#REF!</f>
        <v>#REF!</v>
      </c>
      <c r="D41" s="220" t="e">
        <f>'1-συμβολαια'!#REF!</f>
        <v>#REF!</v>
      </c>
      <c r="E41" s="26" t="e">
        <f>'8-κ-15-17'!#REF!</f>
        <v>#REF!</v>
      </c>
      <c r="F41" s="26" t="e">
        <f>'8-κ-15-17'!#REF!</f>
        <v>#REF!</v>
      </c>
      <c r="G41" s="26" t="e">
        <f>'8-κ-15-17'!#REF!</f>
        <v>#REF!</v>
      </c>
      <c r="H41" s="26" t="e">
        <f>'2-δικαιώμ'!#REF!</f>
        <v>#REF!</v>
      </c>
      <c r="I41" s="26" t="e">
        <f>'2-δικαιώμ'!#REF!</f>
        <v>#REF!</v>
      </c>
      <c r="J41" s="26" t="e">
        <f>'2-δικαιώμ'!#REF!</f>
        <v>#REF!</v>
      </c>
      <c r="K41" s="26" t="e">
        <f>'2-δικαιώμ'!#REF!</f>
        <v>#REF!</v>
      </c>
      <c r="L41" s="156"/>
      <c r="M41" s="156"/>
      <c r="N41" s="33"/>
      <c r="O41" s="33"/>
      <c r="P41" s="33"/>
      <c r="Q41" s="156"/>
      <c r="R41" s="33"/>
      <c r="S41" s="33"/>
      <c r="T41" s="33"/>
      <c r="U41" s="33"/>
      <c r="V41" s="156"/>
      <c r="W41" s="33" t="e">
        <f>'2-δικαιώμ'!#REF!+'2-δικαιώμ'!#REF!</f>
        <v>#REF!</v>
      </c>
      <c r="X41" s="33" t="e">
        <f>'2-δικαιώμ'!#REF!</f>
        <v>#REF!</v>
      </c>
      <c r="Y41" s="33" t="e">
        <f>'2-δικαιώμ'!#REF!</f>
        <v>#REF!</v>
      </c>
      <c r="Z41" s="156"/>
      <c r="AA41" s="33"/>
      <c r="AB41" s="33"/>
      <c r="AC41" s="33"/>
      <c r="AD41" s="33"/>
      <c r="AE41" s="33"/>
    </row>
    <row r="42" spans="1:31" s="18" customFormat="1" hidden="1">
      <c r="A42" s="123" t="e">
        <f>'1-συμβολαια'!#REF!</f>
        <v>#REF!</v>
      </c>
      <c r="B42" s="123" t="e">
        <f>'1-συμβολαια'!#REF!</f>
        <v>#REF!</v>
      </c>
      <c r="C42" s="123" t="e">
        <f>'1-συμβολαια'!#REF!</f>
        <v>#REF!</v>
      </c>
      <c r="D42" s="220" t="e">
        <f>'1-συμβολαια'!#REF!</f>
        <v>#REF!</v>
      </c>
      <c r="E42" s="26" t="e">
        <f>'8-κ-15-17'!#REF!</f>
        <v>#REF!</v>
      </c>
      <c r="F42" s="26" t="e">
        <f>'8-κ-15-17'!#REF!</f>
        <v>#REF!</v>
      </c>
      <c r="G42" s="26" t="e">
        <f>'8-κ-15-17'!#REF!</f>
        <v>#REF!</v>
      </c>
      <c r="H42" s="26" t="e">
        <f>'2-δικαιώμ'!#REF!</f>
        <v>#REF!</v>
      </c>
      <c r="I42" s="26" t="e">
        <f>'2-δικαιώμ'!#REF!</f>
        <v>#REF!</v>
      </c>
      <c r="J42" s="26" t="e">
        <f>'2-δικαιώμ'!#REF!</f>
        <v>#REF!</v>
      </c>
      <c r="K42" s="26" t="e">
        <f>'2-δικαιώμ'!#REF!</f>
        <v>#REF!</v>
      </c>
      <c r="L42" s="156"/>
      <c r="M42" s="156"/>
      <c r="N42" s="33"/>
      <c r="O42" s="33"/>
      <c r="P42" s="33"/>
      <c r="Q42" s="156"/>
      <c r="R42" s="33"/>
      <c r="S42" s="33"/>
      <c r="T42" s="33"/>
      <c r="U42" s="33"/>
      <c r="V42" s="156"/>
      <c r="W42" s="33" t="e">
        <f>'2-δικαιώμ'!#REF!+'2-δικαιώμ'!#REF!</f>
        <v>#REF!</v>
      </c>
      <c r="X42" s="33" t="e">
        <f>'2-δικαιώμ'!#REF!</f>
        <v>#REF!</v>
      </c>
      <c r="Y42" s="33" t="e">
        <f>'2-δικαιώμ'!#REF!</f>
        <v>#REF!</v>
      </c>
      <c r="Z42" s="156"/>
      <c r="AA42" s="33"/>
      <c r="AB42" s="33"/>
      <c r="AC42" s="33"/>
      <c r="AD42" s="33"/>
      <c r="AE42" s="33"/>
    </row>
    <row r="43" spans="1:31" s="18" customFormat="1" hidden="1">
      <c r="A43" s="123" t="e">
        <f>'1-συμβολαια'!#REF!</f>
        <v>#REF!</v>
      </c>
      <c r="B43" s="123" t="e">
        <f>'1-συμβολαια'!#REF!</f>
        <v>#REF!</v>
      </c>
      <c r="C43" s="123" t="e">
        <f>'1-συμβολαια'!#REF!</f>
        <v>#REF!</v>
      </c>
      <c r="D43" s="220" t="e">
        <f>'1-συμβολαια'!#REF!</f>
        <v>#REF!</v>
      </c>
      <c r="E43" s="26" t="e">
        <f>'8-κ-15-17'!#REF!</f>
        <v>#REF!</v>
      </c>
      <c r="F43" s="26" t="e">
        <f>'8-κ-15-17'!#REF!</f>
        <v>#REF!</v>
      </c>
      <c r="G43" s="26" t="e">
        <f>'8-κ-15-17'!#REF!</f>
        <v>#REF!</v>
      </c>
      <c r="H43" s="26" t="e">
        <f>'2-δικαιώμ'!#REF!</f>
        <v>#REF!</v>
      </c>
      <c r="I43" s="26" t="e">
        <f>'2-δικαιώμ'!#REF!</f>
        <v>#REF!</v>
      </c>
      <c r="J43" s="26" t="e">
        <f>'2-δικαιώμ'!#REF!</f>
        <v>#REF!</v>
      </c>
      <c r="K43" s="26" t="e">
        <f>'2-δικαιώμ'!#REF!</f>
        <v>#REF!</v>
      </c>
      <c r="L43" s="156"/>
      <c r="M43" s="156"/>
      <c r="N43" s="33"/>
      <c r="O43" s="33"/>
      <c r="P43" s="33"/>
      <c r="Q43" s="156"/>
      <c r="R43" s="33"/>
      <c r="S43" s="33"/>
      <c r="T43" s="33"/>
      <c r="U43" s="33"/>
      <c r="V43" s="156"/>
      <c r="W43" s="33" t="e">
        <f>'2-δικαιώμ'!#REF!+'2-δικαιώμ'!#REF!</f>
        <v>#REF!</v>
      </c>
      <c r="X43" s="33" t="e">
        <f>'2-δικαιώμ'!#REF!</f>
        <v>#REF!</v>
      </c>
      <c r="Y43" s="33" t="e">
        <f>'2-δικαιώμ'!#REF!</f>
        <v>#REF!</v>
      </c>
      <c r="Z43" s="156"/>
      <c r="AA43" s="33"/>
      <c r="AB43" s="33"/>
      <c r="AC43" s="33"/>
      <c r="AD43" s="33"/>
      <c r="AE43" s="33"/>
    </row>
    <row r="44" spans="1:31" s="18" customFormat="1" hidden="1">
      <c r="A44" s="123" t="e">
        <f>'1-συμβολαια'!#REF!</f>
        <v>#REF!</v>
      </c>
      <c r="B44" s="123" t="e">
        <f>'1-συμβολαια'!#REF!</f>
        <v>#REF!</v>
      </c>
      <c r="C44" s="123" t="e">
        <f>'1-συμβολαια'!#REF!</f>
        <v>#REF!</v>
      </c>
      <c r="D44" s="220" t="e">
        <f>'1-συμβολαια'!#REF!</f>
        <v>#REF!</v>
      </c>
      <c r="E44" s="26" t="e">
        <f>'8-κ-15-17'!#REF!</f>
        <v>#REF!</v>
      </c>
      <c r="F44" s="26" t="e">
        <f>'8-κ-15-17'!#REF!</f>
        <v>#REF!</v>
      </c>
      <c r="G44" s="26" t="e">
        <f>'8-κ-15-17'!#REF!</f>
        <v>#REF!</v>
      </c>
      <c r="H44" s="26" t="e">
        <f>'2-δικαιώμ'!#REF!</f>
        <v>#REF!</v>
      </c>
      <c r="I44" s="26" t="e">
        <f>'2-δικαιώμ'!#REF!</f>
        <v>#REF!</v>
      </c>
      <c r="J44" s="26" t="e">
        <f>'2-δικαιώμ'!#REF!</f>
        <v>#REF!</v>
      </c>
      <c r="K44" s="26" t="e">
        <f>'2-δικαιώμ'!#REF!</f>
        <v>#REF!</v>
      </c>
      <c r="L44" s="156"/>
      <c r="M44" s="156"/>
      <c r="N44" s="33"/>
      <c r="O44" s="33"/>
      <c r="P44" s="33"/>
      <c r="Q44" s="156"/>
      <c r="R44" s="33"/>
      <c r="S44" s="33"/>
      <c r="T44" s="33"/>
      <c r="U44" s="33"/>
      <c r="V44" s="156"/>
      <c r="W44" s="33" t="e">
        <f>'2-δικαιώμ'!#REF!+'2-δικαιώμ'!#REF!</f>
        <v>#REF!</v>
      </c>
      <c r="X44" s="33" t="e">
        <f>'2-δικαιώμ'!#REF!</f>
        <v>#REF!</v>
      </c>
      <c r="Y44" s="33" t="e">
        <f>'2-δικαιώμ'!#REF!</f>
        <v>#REF!</v>
      </c>
      <c r="Z44" s="156"/>
      <c r="AA44" s="33"/>
      <c r="AB44" s="33"/>
      <c r="AC44" s="33"/>
      <c r="AD44" s="33"/>
      <c r="AE44" s="33"/>
    </row>
    <row r="45" spans="1:31" s="18" customFormat="1" hidden="1">
      <c r="A45" s="123" t="e">
        <f>'1-συμβολαια'!#REF!</f>
        <v>#REF!</v>
      </c>
      <c r="B45" s="123" t="e">
        <f>'1-συμβολαια'!#REF!</f>
        <v>#REF!</v>
      </c>
      <c r="C45" s="123" t="e">
        <f>'1-συμβολαια'!#REF!</f>
        <v>#REF!</v>
      </c>
      <c r="D45" s="220" t="e">
        <f>'1-συμβολαια'!#REF!</f>
        <v>#REF!</v>
      </c>
      <c r="E45" s="26" t="e">
        <f>'8-κ-15-17'!#REF!</f>
        <v>#REF!</v>
      </c>
      <c r="F45" s="26" t="e">
        <f>'8-κ-15-17'!#REF!</f>
        <v>#REF!</v>
      </c>
      <c r="G45" s="26" t="e">
        <f>'8-κ-15-17'!#REF!</f>
        <v>#REF!</v>
      </c>
      <c r="H45" s="26" t="e">
        <f>'2-δικαιώμ'!#REF!</f>
        <v>#REF!</v>
      </c>
      <c r="I45" s="26" t="e">
        <f>'2-δικαιώμ'!#REF!</f>
        <v>#REF!</v>
      </c>
      <c r="J45" s="26" t="e">
        <f>'2-δικαιώμ'!#REF!</f>
        <v>#REF!</v>
      </c>
      <c r="K45" s="26" t="e">
        <f>'2-δικαιώμ'!#REF!</f>
        <v>#REF!</v>
      </c>
      <c r="L45" s="156"/>
      <c r="M45" s="156"/>
      <c r="N45" s="33"/>
      <c r="O45" s="33"/>
      <c r="P45" s="33"/>
      <c r="Q45" s="156"/>
      <c r="R45" s="33"/>
      <c r="S45" s="33"/>
      <c r="T45" s="33"/>
      <c r="U45" s="33"/>
      <c r="V45" s="156"/>
      <c r="W45" s="33" t="e">
        <f>'2-δικαιώμ'!#REF!+'2-δικαιώμ'!#REF!</f>
        <v>#REF!</v>
      </c>
      <c r="X45" s="33" t="e">
        <f>'2-δικαιώμ'!#REF!</f>
        <v>#REF!</v>
      </c>
      <c r="Y45" s="33" t="e">
        <f>'2-δικαιώμ'!#REF!</f>
        <v>#REF!</v>
      </c>
      <c r="Z45" s="156"/>
      <c r="AA45" s="33"/>
      <c r="AB45" s="33"/>
      <c r="AC45" s="33"/>
      <c r="AD45" s="33"/>
      <c r="AE45" s="33"/>
    </row>
    <row r="46" spans="1:31" s="18" customFormat="1" hidden="1">
      <c r="A46" s="123" t="e">
        <f>'1-συμβολαια'!#REF!</f>
        <v>#REF!</v>
      </c>
      <c r="B46" s="123" t="e">
        <f>'1-συμβολαια'!#REF!</f>
        <v>#REF!</v>
      </c>
      <c r="C46" s="123" t="e">
        <f>'1-συμβολαια'!#REF!</f>
        <v>#REF!</v>
      </c>
      <c r="D46" s="220" t="e">
        <f>'1-συμβολαια'!#REF!</f>
        <v>#REF!</v>
      </c>
      <c r="E46" s="26" t="e">
        <f>'8-κ-15-17'!#REF!</f>
        <v>#REF!</v>
      </c>
      <c r="F46" s="26" t="e">
        <f>'8-κ-15-17'!#REF!</f>
        <v>#REF!</v>
      </c>
      <c r="G46" s="26" t="e">
        <f>'8-κ-15-17'!#REF!</f>
        <v>#REF!</v>
      </c>
      <c r="H46" s="26" t="e">
        <f>'2-δικαιώμ'!#REF!</f>
        <v>#REF!</v>
      </c>
      <c r="I46" s="26" t="e">
        <f>'2-δικαιώμ'!#REF!</f>
        <v>#REF!</v>
      </c>
      <c r="J46" s="26" t="e">
        <f>'2-δικαιώμ'!#REF!</f>
        <v>#REF!</v>
      </c>
      <c r="K46" s="26" t="e">
        <f>'2-δικαιώμ'!#REF!</f>
        <v>#REF!</v>
      </c>
      <c r="L46" s="156"/>
      <c r="M46" s="156"/>
      <c r="N46" s="33"/>
      <c r="O46" s="33"/>
      <c r="P46" s="33"/>
      <c r="Q46" s="156"/>
      <c r="R46" s="33"/>
      <c r="S46" s="33"/>
      <c r="T46" s="33"/>
      <c r="U46" s="33"/>
      <c r="V46" s="156"/>
      <c r="W46" s="33" t="e">
        <f>'2-δικαιώμ'!#REF!+'2-δικαιώμ'!#REF!</f>
        <v>#REF!</v>
      </c>
      <c r="X46" s="33" t="e">
        <f>'2-δικαιώμ'!#REF!</f>
        <v>#REF!</v>
      </c>
      <c r="Y46" s="33" t="e">
        <f>'2-δικαιώμ'!#REF!</f>
        <v>#REF!</v>
      </c>
      <c r="Z46" s="156"/>
      <c r="AA46" s="33"/>
      <c r="AB46" s="33"/>
      <c r="AC46" s="33"/>
      <c r="AD46" s="33"/>
      <c r="AE46" s="33"/>
    </row>
    <row r="47" spans="1:31" s="18" customFormat="1" hidden="1">
      <c r="A47" s="123" t="e">
        <f>'1-συμβολαια'!#REF!</f>
        <v>#REF!</v>
      </c>
      <c r="B47" s="123" t="e">
        <f>'1-συμβολαια'!#REF!</f>
        <v>#REF!</v>
      </c>
      <c r="C47" s="123" t="e">
        <f>'1-συμβολαια'!#REF!</f>
        <v>#REF!</v>
      </c>
      <c r="D47" s="220" t="e">
        <f>'1-συμβολαια'!#REF!</f>
        <v>#REF!</v>
      </c>
      <c r="E47" s="26" t="e">
        <f>'8-κ-15-17'!#REF!</f>
        <v>#REF!</v>
      </c>
      <c r="F47" s="26" t="e">
        <f>'8-κ-15-17'!#REF!</f>
        <v>#REF!</v>
      </c>
      <c r="G47" s="26" t="e">
        <f>'8-κ-15-17'!#REF!</f>
        <v>#REF!</v>
      </c>
      <c r="H47" s="26" t="e">
        <f>'2-δικαιώμ'!#REF!</f>
        <v>#REF!</v>
      </c>
      <c r="I47" s="26" t="e">
        <f>'2-δικαιώμ'!#REF!</f>
        <v>#REF!</v>
      </c>
      <c r="J47" s="26" t="e">
        <f>'2-δικαιώμ'!#REF!</f>
        <v>#REF!</v>
      </c>
      <c r="K47" s="26" t="e">
        <f>'2-δικαιώμ'!#REF!</f>
        <v>#REF!</v>
      </c>
      <c r="L47" s="156"/>
      <c r="M47" s="156"/>
      <c r="N47" s="33"/>
      <c r="O47" s="33"/>
      <c r="P47" s="33"/>
      <c r="Q47" s="156"/>
      <c r="R47" s="33"/>
      <c r="S47" s="33"/>
      <c r="T47" s="33"/>
      <c r="U47" s="33"/>
      <c r="V47" s="156"/>
      <c r="W47" s="33" t="e">
        <f>'2-δικαιώμ'!#REF!+'2-δικαιώμ'!#REF!</f>
        <v>#REF!</v>
      </c>
      <c r="X47" s="33" t="e">
        <f>'2-δικαιώμ'!#REF!</f>
        <v>#REF!</v>
      </c>
      <c r="Y47" s="33" t="e">
        <f>'2-δικαιώμ'!#REF!</f>
        <v>#REF!</v>
      </c>
      <c r="Z47" s="156"/>
      <c r="AA47" s="33"/>
      <c r="AB47" s="33"/>
      <c r="AC47" s="33"/>
      <c r="AD47" s="33"/>
      <c r="AE47" s="33"/>
    </row>
    <row r="48" spans="1:31" s="18" customFormat="1" hidden="1">
      <c r="A48" s="123" t="e">
        <f>'1-συμβολαια'!#REF!</f>
        <v>#REF!</v>
      </c>
      <c r="B48" s="123" t="e">
        <f>'1-συμβολαια'!#REF!</f>
        <v>#REF!</v>
      </c>
      <c r="C48" s="123" t="e">
        <f>'1-συμβολαια'!#REF!</f>
        <v>#REF!</v>
      </c>
      <c r="D48" s="220" t="e">
        <f>'1-συμβολαια'!#REF!</f>
        <v>#REF!</v>
      </c>
      <c r="E48" s="26" t="e">
        <f>'8-κ-15-17'!#REF!</f>
        <v>#REF!</v>
      </c>
      <c r="F48" s="26" t="e">
        <f>'8-κ-15-17'!#REF!</f>
        <v>#REF!</v>
      </c>
      <c r="G48" s="26" t="e">
        <f>'8-κ-15-17'!#REF!</f>
        <v>#REF!</v>
      </c>
      <c r="H48" s="26" t="e">
        <f>'2-δικαιώμ'!#REF!</f>
        <v>#REF!</v>
      </c>
      <c r="I48" s="26" t="e">
        <f>'2-δικαιώμ'!#REF!</f>
        <v>#REF!</v>
      </c>
      <c r="J48" s="26" t="e">
        <f>'2-δικαιώμ'!#REF!</f>
        <v>#REF!</v>
      </c>
      <c r="K48" s="26" t="e">
        <f>'2-δικαιώμ'!#REF!</f>
        <v>#REF!</v>
      </c>
      <c r="L48" s="156"/>
      <c r="M48" s="156"/>
      <c r="N48" s="33"/>
      <c r="O48" s="33"/>
      <c r="P48" s="33"/>
      <c r="Q48" s="156"/>
      <c r="R48" s="33"/>
      <c r="S48" s="33"/>
      <c r="T48" s="33"/>
      <c r="U48" s="33"/>
      <c r="V48" s="156"/>
      <c r="W48" s="33" t="e">
        <f>'2-δικαιώμ'!#REF!+'2-δικαιώμ'!#REF!</f>
        <v>#REF!</v>
      </c>
      <c r="X48" s="33" t="e">
        <f>'2-δικαιώμ'!#REF!</f>
        <v>#REF!</v>
      </c>
      <c r="Y48" s="33" t="e">
        <f>'2-δικαιώμ'!#REF!</f>
        <v>#REF!</v>
      </c>
      <c r="Z48" s="156"/>
      <c r="AA48" s="33"/>
      <c r="AB48" s="33"/>
      <c r="AC48" s="33"/>
      <c r="AD48" s="33"/>
      <c r="AE48" s="33"/>
    </row>
    <row r="49" spans="1:31" s="18" customFormat="1" hidden="1">
      <c r="A49" s="123" t="e">
        <f>'1-συμβολαια'!#REF!</f>
        <v>#REF!</v>
      </c>
      <c r="B49" s="123" t="e">
        <f>'1-συμβολαια'!#REF!</f>
        <v>#REF!</v>
      </c>
      <c r="C49" s="123" t="e">
        <f>'1-συμβολαια'!#REF!</f>
        <v>#REF!</v>
      </c>
      <c r="D49" s="220" t="e">
        <f>'1-συμβολαια'!#REF!</f>
        <v>#REF!</v>
      </c>
      <c r="E49" s="26" t="e">
        <f>'8-κ-15-17'!#REF!</f>
        <v>#REF!</v>
      </c>
      <c r="F49" s="26" t="e">
        <f>'8-κ-15-17'!#REF!</f>
        <v>#REF!</v>
      </c>
      <c r="G49" s="26" t="e">
        <f>'8-κ-15-17'!#REF!</f>
        <v>#REF!</v>
      </c>
      <c r="H49" s="26" t="e">
        <f>'2-δικαιώμ'!#REF!</f>
        <v>#REF!</v>
      </c>
      <c r="I49" s="26" t="e">
        <f>'2-δικαιώμ'!#REF!</f>
        <v>#REF!</v>
      </c>
      <c r="J49" s="26" t="e">
        <f>'2-δικαιώμ'!#REF!</f>
        <v>#REF!</v>
      </c>
      <c r="K49" s="26" t="e">
        <f>'2-δικαιώμ'!#REF!</f>
        <v>#REF!</v>
      </c>
      <c r="L49" s="156"/>
      <c r="M49" s="156"/>
      <c r="N49" s="33"/>
      <c r="O49" s="33"/>
      <c r="P49" s="33"/>
      <c r="Q49" s="156"/>
      <c r="R49" s="33"/>
      <c r="S49" s="33"/>
      <c r="T49" s="33"/>
      <c r="U49" s="33"/>
      <c r="V49" s="156"/>
      <c r="W49" s="33" t="e">
        <f>'2-δικαιώμ'!#REF!+'2-δικαιώμ'!#REF!</f>
        <v>#REF!</v>
      </c>
      <c r="X49" s="33" t="e">
        <f>'2-δικαιώμ'!#REF!</f>
        <v>#REF!</v>
      </c>
      <c r="Y49" s="33" t="e">
        <f>'2-δικαιώμ'!#REF!</f>
        <v>#REF!</v>
      </c>
      <c r="Z49" s="156"/>
      <c r="AA49" s="33"/>
      <c r="AB49" s="33"/>
      <c r="AC49" s="33"/>
      <c r="AD49" s="33"/>
      <c r="AE49" s="33"/>
    </row>
    <row r="50" spans="1:31" s="18" customFormat="1" hidden="1">
      <c r="A50" s="123" t="e">
        <f>'1-συμβολαια'!#REF!</f>
        <v>#REF!</v>
      </c>
      <c r="B50" s="123" t="e">
        <f>'1-συμβολαια'!#REF!</f>
        <v>#REF!</v>
      </c>
      <c r="C50" s="123" t="e">
        <f>'1-συμβολαια'!#REF!</f>
        <v>#REF!</v>
      </c>
      <c r="D50" s="220" t="e">
        <f>'1-συμβολαια'!#REF!</f>
        <v>#REF!</v>
      </c>
      <c r="E50" s="26" t="e">
        <f>'8-κ-15-17'!#REF!</f>
        <v>#REF!</v>
      </c>
      <c r="F50" s="26" t="e">
        <f>'8-κ-15-17'!#REF!</f>
        <v>#REF!</v>
      </c>
      <c r="G50" s="26" t="e">
        <f>'8-κ-15-17'!#REF!</f>
        <v>#REF!</v>
      </c>
      <c r="H50" s="26" t="e">
        <f>'2-δικαιώμ'!#REF!</f>
        <v>#REF!</v>
      </c>
      <c r="I50" s="26" t="e">
        <f>'2-δικαιώμ'!#REF!</f>
        <v>#REF!</v>
      </c>
      <c r="J50" s="26" t="e">
        <f>'2-δικαιώμ'!#REF!</f>
        <v>#REF!</v>
      </c>
      <c r="K50" s="26" t="e">
        <f>'2-δικαιώμ'!#REF!</f>
        <v>#REF!</v>
      </c>
      <c r="L50" s="156"/>
      <c r="M50" s="156"/>
      <c r="N50" s="33"/>
      <c r="O50" s="33"/>
      <c r="P50" s="33"/>
      <c r="Q50" s="156"/>
      <c r="R50" s="33"/>
      <c r="S50" s="33"/>
      <c r="T50" s="33"/>
      <c r="U50" s="33"/>
      <c r="V50" s="156"/>
      <c r="W50" s="33" t="e">
        <f>'2-δικαιώμ'!#REF!+'2-δικαιώμ'!#REF!</f>
        <v>#REF!</v>
      </c>
      <c r="X50" s="33" t="e">
        <f>'2-δικαιώμ'!#REF!</f>
        <v>#REF!</v>
      </c>
      <c r="Y50" s="33" t="e">
        <f>'2-δικαιώμ'!#REF!</f>
        <v>#REF!</v>
      </c>
      <c r="Z50" s="156"/>
      <c r="AA50" s="33"/>
      <c r="AB50" s="33"/>
      <c r="AC50" s="33"/>
      <c r="AD50" s="33"/>
      <c r="AE50" s="33"/>
    </row>
    <row r="51" spans="1:31" s="18" customFormat="1" hidden="1">
      <c r="A51" s="123" t="e">
        <f>'1-συμβολαια'!#REF!</f>
        <v>#REF!</v>
      </c>
      <c r="B51" s="123" t="e">
        <f>'1-συμβολαια'!#REF!</f>
        <v>#REF!</v>
      </c>
      <c r="C51" s="123" t="e">
        <f>'1-συμβολαια'!#REF!</f>
        <v>#REF!</v>
      </c>
      <c r="D51" s="220" t="e">
        <f>'1-συμβολαια'!#REF!</f>
        <v>#REF!</v>
      </c>
      <c r="E51" s="26" t="e">
        <f>'8-κ-15-17'!#REF!</f>
        <v>#REF!</v>
      </c>
      <c r="F51" s="26" t="e">
        <f>'8-κ-15-17'!#REF!</f>
        <v>#REF!</v>
      </c>
      <c r="G51" s="26" t="e">
        <f>'8-κ-15-17'!#REF!</f>
        <v>#REF!</v>
      </c>
      <c r="H51" s="26" t="e">
        <f>'2-δικαιώμ'!#REF!</f>
        <v>#REF!</v>
      </c>
      <c r="I51" s="26" t="e">
        <f>'2-δικαιώμ'!#REF!</f>
        <v>#REF!</v>
      </c>
      <c r="J51" s="26" t="e">
        <f>'2-δικαιώμ'!#REF!</f>
        <v>#REF!</v>
      </c>
      <c r="K51" s="26" t="e">
        <f>'2-δικαιώμ'!#REF!</f>
        <v>#REF!</v>
      </c>
      <c r="L51" s="156"/>
      <c r="M51" s="156"/>
      <c r="N51" s="33"/>
      <c r="O51" s="33"/>
      <c r="P51" s="33"/>
      <c r="Q51" s="156"/>
      <c r="R51" s="33"/>
      <c r="S51" s="33"/>
      <c r="T51" s="33"/>
      <c r="U51" s="33"/>
      <c r="V51" s="156"/>
      <c r="W51" s="33" t="e">
        <f>'2-δικαιώμ'!#REF!+'2-δικαιώμ'!#REF!</f>
        <v>#REF!</v>
      </c>
      <c r="X51" s="33" t="e">
        <f>'2-δικαιώμ'!#REF!</f>
        <v>#REF!</v>
      </c>
      <c r="Y51" s="33" t="e">
        <f>'2-δικαιώμ'!#REF!</f>
        <v>#REF!</v>
      </c>
      <c r="Z51" s="156"/>
      <c r="AA51" s="33"/>
      <c r="AB51" s="33"/>
      <c r="AC51" s="33"/>
      <c r="AD51" s="33"/>
      <c r="AE51" s="33"/>
    </row>
    <row r="52" spans="1:31" s="18" customFormat="1" hidden="1">
      <c r="A52" s="123" t="e">
        <f>'1-συμβολαια'!#REF!</f>
        <v>#REF!</v>
      </c>
      <c r="B52" s="123" t="e">
        <f>'1-συμβολαια'!#REF!</f>
        <v>#REF!</v>
      </c>
      <c r="C52" s="123" t="e">
        <f>'1-συμβολαια'!#REF!</f>
        <v>#REF!</v>
      </c>
      <c r="D52" s="220" t="e">
        <f>'1-συμβολαια'!#REF!</f>
        <v>#REF!</v>
      </c>
      <c r="E52" s="26" t="e">
        <f>'8-κ-15-17'!#REF!</f>
        <v>#REF!</v>
      </c>
      <c r="F52" s="26" t="e">
        <f>'8-κ-15-17'!#REF!</f>
        <v>#REF!</v>
      </c>
      <c r="G52" s="26" t="e">
        <f>'8-κ-15-17'!#REF!</f>
        <v>#REF!</v>
      </c>
      <c r="H52" s="26" t="e">
        <f>'2-δικαιώμ'!#REF!</f>
        <v>#REF!</v>
      </c>
      <c r="I52" s="26" t="e">
        <f>'2-δικαιώμ'!#REF!</f>
        <v>#REF!</v>
      </c>
      <c r="J52" s="26" t="e">
        <f>'2-δικαιώμ'!#REF!</f>
        <v>#REF!</v>
      </c>
      <c r="K52" s="26" t="e">
        <f>'2-δικαιώμ'!#REF!</f>
        <v>#REF!</v>
      </c>
      <c r="L52" s="156"/>
      <c r="M52" s="156"/>
      <c r="N52" s="33"/>
      <c r="O52" s="33"/>
      <c r="P52" s="33"/>
      <c r="Q52" s="156"/>
      <c r="R52" s="33"/>
      <c r="S52" s="33"/>
      <c r="T52" s="33"/>
      <c r="U52" s="33"/>
      <c r="V52" s="156"/>
      <c r="W52" s="33" t="e">
        <f>'2-δικαιώμ'!#REF!+'2-δικαιώμ'!#REF!</f>
        <v>#REF!</v>
      </c>
      <c r="X52" s="33" t="e">
        <f>'2-δικαιώμ'!#REF!</f>
        <v>#REF!</v>
      </c>
      <c r="Y52" s="33" t="e">
        <f>'2-δικαιώμ'!#REF!</f>
        <v>#REF!</v>
      </c>
      <c r="Z52" s="156"/>
      <c r="AA52" s="33"/>
      <c r="AB52" s="33"/>
      <c r="AC52" s="33"/>
      <c r="AD52" s="33"/>
      <c r="AE52" s="33"/>
    </row>
    <row r="53" spans="1:31" s="18" customFormat="1" hidden="1">
      <c r="A53" s="123" t="e">
        <f>'1-συμβολαια'!#REF!</f>
        <v>#REF!</v>
      </c>
      <c r="B53" s="123" t="e">
        <f>'1-συμβολαια'!#REF!</f>
        <v>#REF!</v>
      </c>
      <c r="C53" s="123" t="e">
        <f>'1-συμβολαια'!#REF!</f>
        <v>#REF!</v>
      </c>
      <c r="D53" s="220" t="e">
        <f>'1-συμβολαια'!#REF!</f>
        <v>#REF!</v>
      </c>
      <c r="E53" s="26" t="e">
        <f>'8-κ-15-17'!#REF!</f>
        <v>#REF!</v>
      </c>
      <c r="F53" s="26" t="e">
        <f>'8-κ-15-17'!#REF!</f>
        <v>#REF!</v>
      </c>
      <c r="G53" s="26" t="e">
        <f>'8-κ-15-17'!#REF!</f>
        <v>#REF!</v>
      </c>
      <c r="H53" s="26" t="e">
        <f>'2-δικαιώμ'!#REF!</f>
        <v>#REF!</v>
      </c>
      <c r="I53" s="26" t="e">
        <f>'2-δικαιώμ'!#REF!</f>
        <v>#REF!</v>
      </c>
      <c r="J53" s="26" t="e">
        <f>'2-δικαιώμ'!#REF!</f>
        <v>#REF!</v>
      </c>
      <c r="K53" s="26" t="e">
        <f>'2-δικαιώμ'!#REF!</f>
        <v>#REF!</v>
      </c>
      <c r="L53" s="156"/>
      <c r="M53" s="156"/>
      <c r="N53" s="33"/>
      <c r="O53" s="33"/>
      <c r="P53" s="33"/>
      <c r="Q53" s="156"/>
      <c r="R53" s="33"/>
      <c r="S53" s="33"/>
      <c r="T53" s="33"/>
      <c r="U53" s="33"/>
      <c r="V53" s="156"/>
      <c r="W53" s="33" t="e">
        <f>'2-δικαιώμ'!#REF!+'2-δικαιώμ'!#REF!</f>
        <v>#REF!</v>
      </c>
      <c r="X53" s="33" t="e">
        <f>'2-δικαιώμ'!#REF!</f>
        <v>#REF!</v>
      </c>
      <c r="Y53" s="33" t="e">
        <f>'2-δικαιώμ'!#REF!</f>
        <v>#REF!</v>
      </c>
      <c r="Z53" s="156"/>
      <c r="AA53" s="33"/>
      <c r="AB53" s="33"/>
      <c r="AC53" s="33"/>
      <c r="AD53" s="33"/>
      <c r="AE53" s="33"/>
    </row>
    <row r="54" spans="1:31" s="18" customFormat="1" hidden="1">
      <c r="A54" s="123" t="e">
        <f>'1-συμβολαια'!#REF!</f>
        <v>#REF!</v>
      </c>
      <c r="B54" s="123" t="e">
        <f>'1-συμβολαια'!#REF!</f>
        <v>#REF!</v>
      </c>
      <c r="C54" s="123" t="e">
        <f>'1-συμβολαια'!#REF!</f>
        <v>#REF!</v>
      </c>
      <c r="D54" s="220" t="e">
        <f>'1-συμβολαια'!#REF!</f>
        <v>#REF!</v>
      </c>
      <c r="E54" s="26" t="e">
        <f>'8-κ-15-17'!#REF!</f>
        <v>#REF!</v>
      </c>
      <c r="F54" s="26" t="e">
        <f>'8-κ-15-17'!#REF!</f>
        <v>#REF!</v>
      </c>
      <c r="G54" s="26" t="e">
        <f>'8-κ-15-17'!#REF!</f>
        <v>#REF!</v>
      </c>
      <c r="H54" s="26" t="e">
        <f>'2-δικαιώμ'!#REF!</f>
        <v>#REF!</v>
      </c>
      <c r="I54" s="26" t="e">
        <f>'2-δικαιώμ'!#REF!</f>
        <v>#REF!</v>
      </c>
      <c r="J54" s="26" t="e">
        <f>'2-δικαιώμ'!#REF!</f>
        <v>#REF!</v>
      </c>
      <c r="K54" s="26" t="e">
        <f>'2-δικαιώμ'!#REF!</f>
        <v>#REF!</v>
      </c>
      <c r="L54" s="156"/>
      <c r="M54" s="156"/>
      <c r="N54" s="33"/>
      <c r="O54" s="33"/>
      <c r="P54" s="33"/>
      <c r="Q54" s="156"/>
      <c r="R54" s="33"/>
      <c r="S54" s="33"/>
      <c r="T54" s="33"/>
      <c r="U54" s="33"/>
      <c r="V54" s="156"/>
      <c r="W54" s="33" t="e">
        <f>'2-δικαιώμ'!#REF!+'2-δικαιώμ'!#REF!</f>
        <v>#REF!</v>
      </c>
      <c r="X54" s="33" t="e">
        <f>'2-δικαιώμ'!#REF!</f>
        <v>#REF!</v>
      </c>
      <c r="Y54" s="33" t="e">
        <f>'2-δικαιώμ'!#REF!</f>
        <v>#REF!</v>
      </c>
      <c r="Z54" s="156"/>
      <c r="AA54" s="33"/>
      <c r="AB54" s="33"/>
      <c r="AC54" s="33"/>
      <c r="AD54" s="33"/>
      <c r="AE54" s="33"/>
    </row>
    <row r="55" spans="1:31" s="18" customFormat="1" hidden="1">
      <c r="A55" s="123" t="e">
        <f>'1-συμβολαια'!#REF!</f>
        <v>#REF!</v>
      </c>
      <c r="B55" s="123" t="e">
        <f>'1-συμβολαια'!#REF!</f>
        <v>#REF!</v>
      </c>
      <c r="C55" s="123" t="e">
        <f>'1-συμβολαια'!#REF!</f>
        <v>#REF!</v>
      </c>
      <c r="D55" s="220" t="e">
        <f>'1-συμβολαια'!#REF!</f>
        <v>#REF!</v>
      </c>
      <c r="E55" s="26" t="e">
        <f>'8-κ-15-17'!#REF!</f>
        <v>#REF!</v>
      </c>
      <c r="F55" s="26" t="e">
        <f>'8-κ-15-17'!#REF!</f>
        <v>#REF!</v>
      </c>
      <c r="G55" s="26" t="e">
        <f>'8-κ-15-17'!#REF!</f>
        <v>#REF!</v>
      </c>
      <c r="H55" s="26" t="e">
        <f>'2-δικαιώμ'!#REF!</f>
        <v>#REF!</v>
      </c>
      <c r="I55" s="26" t="e">
        <f>'2-δικαιώμ'!#REF!</f>
        <v>#REF!</v>
      </c>
      <c r="J55" s="26" t="e">
        <f>'2-δικαιώμ'!#REF!</f>
        <v>#REF!</v>
      </c>
      <c r="K55" s="26" t="e">
        <f>'2-δικαιώμ'!#REF!</f>
        <v>#REF!</v>
      </c>
      <c r="L55" s="156"/>
      <c r="M55" s="156"/>
      <c r="N55" s="33"/>
      <c r="O55" s="33"/>
      <c r="P55" s="33"/>
      <c r="Q55" s="156"/>
      <c r="R55" s="33"/>
      <c r="S55" s="33"/>
      <c r="T55" s="33"/>
      <c r="U55" s="33"/>
      <c r="V55" s="156"/>
      <c r="W55" s="33" t="e">
        <f>'2-δικαιώμ'!#REF!+'2-δικαιώμ'!#REF!</f>
        <v>#REF!</v>
      </c>
      <c r="X55" s="33" t="e">
        <f>'2-δικαιώμ'!#REF!</f>
        <v>#REF!</v>
      </c>
      <c r="Y55" s="33" t="e">
        <f>'2-δικαιώμ'!#REF!</f>
        <v>#REF!</v>
      </c>
      <c r="Z55" s="156"/>
      <c r="AA55" s="33"/>
      <c r="AB55" s="33"/>
      <c r="AC55" s="33"/>
      <c r="AD55" s="33"/>
      <c r="AE55" s="33"/>
    </row>
    <row r="56" spans="1:31" s="18" customFormat="1" hidden="1">
      <c r="A56" s="123" t="e">
        <f>'1-συμβολαια'!#REF!</f>
        <v>#REF!</v>
      </c>
      <c r="B56" s="123" t="e">
        <f>'1-συμβολαια'!#REF!</f>
        <v>#REF!</v>
      </c>
      <c r="C56" s="123" t="e">
        <f>'1-συμβολαια'!#REF!</f>
        <v>#REF!</v>
      </c>
      <c r="D56" s="220" t="e">
        <f>'1-συμβολαια'!#REF!</f>
        <v>#REF!</v>
      </c>
      <c r="E56" s="26" t="e">
        <f>'8-κ-15-17'!#REF!</f>
        <v>#REF!</v>
      </c>
      <c r="F56" s="26" t="e">
        <f>'8-κ-15-17'!#REF!</f>
        <v>#REF!</v>
      </c>
      <c r="G56" s="26" t="e">
        <f>'8-κ-15-17'!#REF!</f>
        <v>#REF!</v>
      </c>
      <c r="H56" s="26" t="e">
        <f>'2-δικαιώμ'!#REF!</f>
        <v>#REF!</v>
      </c>
      <c r="I56" s="26" t="e">
        <f>'2-δικαιώμ'!#REF!</f>
        <v>#REF!</v>
      </c>
      <c r="J56" s="26" t="e">
        <f>'2-δικαιώμ'!#REF!</f>
        <v>#REF!</v>
      </c>
      <c r="K56" s="26" t="e">
        <f>'2-δικαιώμ'!#REF!</f>
        <v>#REF!</v>
      </c>
      <c r="L56" s="156"/>
      <c r="M56" s="156"/>
      <c r="N56" s="33"/>
      <c r="O56" s="33"/>
      <c r="P56" s="33"/>
      <c r="Q56" s="156"/>
      <c r="R56" s="33"/>
      <c r="S56" s="33"/>
      <c r="T56" s="33"/>
      <c r="U56" s="33"/>
      <c r="V56" s="156"/>
      <c r="W56" s="33" t="e">
        <f>'2-δικαιώμ'!#REF!+'2-δικαιώμ'!#REF!</f>
        <v>#REF!</v>
      </c>
      <c r="X56" s="33" t="e">
        <f>'2-δικαιώμ'!#REF!</f>
        <v>#REF!</v>
      </c>
      <c r="Y56" s="33" t="e">
        <f>'2-δικαιώμ'!#REF!</f>
        <v>#REF!</v>
      </c>
      <c r="Z56" s="156"/>
      <c r="AA56" s="33"/>
      <c r="AB56" s="33"/>
      <c r="AC56" s="33"/>
      <c r="AD56" s="33"/>
      <c r="AE56" s="33"/>
    </row>
    <row r="57" spans="1:31" s="18" customFormat="1" hidden="1">
      <c r="A57" s="123" t="e">
        <f>'1-συμβολαια'!#REF!</f>
        <v>#REF!</v>
      </c>
      <c r="B57" s="123" t="e">
        <f>'1-συμβολαια'!#REF!</f>
        <v>#REF!</v>
      </c>
      <c r="C57" s="123" t="e">
        <f>'1-συμβολαια'!#REF!</f>
        <v>#REF!</v>
      </c>
      <c r="D57" s="220" t="e">
        <f>'1-συμβολαια'!#REF!</f>
        <v>#REF!</v>
      </c>
      <c r="E57" s="26" t="e">
        <f>'8-κ-15-17'!#REF!</f>
        <v>#REF!</v>
      </c>
      <c r="F57" s="26" t="e">
        <f>'8-κ-15-17'!#REF!</f>
        <v>#REF!</v>
      </c>
      <c r="G57" s="26" t="e">
        <f>'8-κ-15-17'!#REF!</f>
        <v>#REF!</v>
      </c>
      <c r="H57" s="26" t="e">
        <f>'2-δικαιώμ'!#REF!</f>
        <v>#REF!</v>
      </c>
      <c r="I57" s="26" t="e">
        <f>'2-δικαιώμ'!#REF!</f>
        <v>#REF!</v>
      </c>
      <c r="J57" s="26" t="e">
        <f>'2-δικαιώμ'!#REF!</f>
        <v>#REF!</v>
      </c>
      <c r="K57" s="26" t="e">
        <f>'2-δικαιώμ'!#REF!</f>
        <v>#REF!</v>
      </c>
      <c r="L57" s="156"/>
      <c r="M57" s="156"/>
      <c r="N57" s="33"/>
      <c r="O57" s="33"/>
      <c r="P57" s="33"/>
      <c r="Q57" s="156"/>
      <c r="R57" s="33"/>
      <c r="S57" s="33"/>
      <c r="T57" s="33"/>
      <c r="U57" s="33"/>
      <c r="V57" s="156"/>
      <c r="W57" s="33" t="e">
        <f>'2-δικαιώμ'!#REF!+'2-δικαιώμ'!#REF!</f>
        <v>#REF!</v>
      </c>
      <c r="X57" s="33" t="e">
        <f>'2-δικαιώμ'!#REF!</f>
        <v>#REF!</v>
      </c>
      <c r="Y57" s="33" t="e">
        <f>'2-δικαιώμ'!#REF!</f>
        <v>#REF!</v>
      </c>
      <c r="Z57" s="156"/>
      <c r="AA57" s="33"/>
      <c r="AB57" s="33"/>
      <c r="AC57" s="33"/>
      <c r="AD57" s="33"/>
      <c r="AE57" s="33"/>
    </row>
    <row r="58" spans="1:31" s="18" customFormat="1" hidden="1">
      <c r="A58" s="123" t="e">
        <f>'1-συμβολαια'!#REF!</f>
        <v>#REF!</v>
      </c>
      <c r="B58" s="123" t="e">
        <f>'1-συμβολαια'!#REF!</f>
        <v>#REF!</v>
      </c>
      <c r="C58" s="123" t="e">
        <f>'1-συμβολαια'!#REF!</f>
        <v>#REF!</v>
      </c>
      <c r="D58" s="220" t="e">
        <f>'1-συμβολαια'!#REF!</f>
        <v>#REF!</v>
      </c>
      <c r="E58" s="26" t="e">
        <f>'8-κ-15-17'!#REF!</f>
        <v>#REF!</v>
      </c>
      <c r="F58" s="26" t="e">
        <f>'8-κ-15-17'!#REF!</f>
        <v>#REF!</v>
      </c>
      <c r="G58" s="26" t="e">
        <f>'8-κ-15-17'!#REF!</f>
        <v>#REF!</v>
      </c>
      <c r="H58" s="26" t="e">
        <f>'2-δικαιώμ'!#REF!</f>
        <v>#REF!</v>
      </c>
      <c r="I58" s="26" t="e">
        <f>'2-δικαιώμ'!#REF!</f>
        <v>#REF!</v>
      </c>
      <c r="J58" s="26" t="e">
        <f>'2-δικαιώμ'!#REF!</f>
        <v>#REF!</v>
      </c>
      <c r="K58" s="26" t="e">
        <f>'2-δικαιώμ'!#REF!</f>
        <v>#REF!</v>
      </c>
      <c r="L58" s="156"/>
      <c r="M58" s="156"/>
      <c r="N58" s="33"/>
      <c r="O58" s="33"/>
      <c r="P58" s="33"/>
      <c r="Q58" s="156"/>
      <c r="R58" s="33"/>
      <c r="S58" s="33"/>
      <c r="T58" s="33"/>
      <c r="U58" s="33"/>
      <c r="V58" s="156"/>
      <c r="W58" s="33" t="e">
        <f>'2-δικαιώμ'!#REF!+'2-δικαιώμ'!#REF!</f>
        <v>#REF!</v>
      </c>
      <c r="X58" s="33" t="e">
        <f>'2-δικαιώμ'!#REF!</f>
        <v>#REF!</v>
      </c>
      <c r="Y58" s="33" t="e">
        <f>'2-δικαιώμ'!#REF!</f>
        <v>#REF!</v>
      </c>
      <c r="Z58" s="156"/>
      <c r="AA58" s="33"/>
      <c r="AB58" s="33"/>
      <c r="AC58" s="33"/>
      <c r="AD58" s="33"/>
      <c r="AE58" s="33"/>
    </row>
    <row r="59" spans="1:31" s="18" customFormat="1" hidden="1">
      <c r="A59" s="123" t="e">
        <f>'1-συμβολαια'!#REF!</f>
        <v>#REF!</v>
      </c>
      <c r="B59" s="123" t="e">
        <f>'1-συμβολαια'!#REF!</f>
        <v>#REF!</v>
      </c>
      <c r="C59" s="123" t="e">
        <f>'1-συμβολαια'!#REF!</f>
        <v>#REF!</v>
      </c>
      <c r="D59" s="220" t="e">
        <f>'1-συμβολαια'!#REF!</f>
        <v>#REF!</v>
      </c>
      <c r="E59" s="26" t="e">
        <f>'8-κ-15-17'!#REF!</f>
        <v>#REF!</v>
      </c>
      <c r="F59" s="26" t="e">
        <f>'8-κ-15-17'!#REF!</f>
        <v>#REF!</v>
      </c>
      <c r="G59" s="26" t="e">
        <f>'8-κ-15-17'!#REF!</f>
        <v>#REF!</v>
      </c>
      <c r="H59" s="26" t="e">
        <f>'2-δικαιώμ'!#REF!</f>
        <v>#REF!</v>
      </c>
      <c r="I59" s="26" t="e">
        <f>'2-δικαιώμ'!#REF!</f>
        <v>#REF!</v>
      </c>
      <c r="J59" s="26" t="e">
        <f>'2-δικαιώμ'!#REF!</f>
        <v>#REF!</v>
      </c>
      <c r="K59" s="26" t="e">
        <f>'2-δικαιώμ'!#REF!</f>
        <v>#REF!</v>
      </c>
      <c r="L59" s="156"/>
      <c r="M59" s="156"/>
      <c r="N59" s="33"/>
      <c r="O59" s="33"/>
      <c r="P59" s="33"/>
      <c r="Q59" s="156"/>
      <c r="R59" s="33"/>
      <c r="S59" s="33"/>
      <c r="T59" s="33"/>
      <c r="U59" s="33"/>
      <c r="V59" s="156"/>
      <c r="W59" s="33" t="e">
        <f>'2-δικαιώμ'!#REF!+'2-δικαιώμ'!#REF!</f>
        <v>#REF!</v>
      </c>
      <c r="X59" s="33" t="e">
        <f>'2-δικαιώμ'!#REF!</f>
        <v>#REF!</v>
      </c>
      <c r="Y59" s="33" t="e">
        <f>'2-δικαιώμ'!#REF!</f>
        <v>#REF!</v>
      </c>
      <c r="Z59" s="156"/>
      <c r="AA59" s="33"/>
      <c r="AB59" s="33"/>
      <c r="AC59" s="33"/>
      <c r="AD59" s="33"/>
      <c r="AE59" s="33"/>
    </row>
    <row r="60" spans="1:31" s="18" customFormat="1" hidden="1">
      <c r="A60" s="123" t="e">
        <f>'1-συμβολαια'!#REF!</f>
        <v>#REF!</v>
      </c>
      <c r="B60" s="123" t="e">
        <f>'1-συμβολαια'!#REF!</f>
        <v>#REF!</v>
      </c>
      <c r="C60" s="123" t="e">
        <f>'1-συμβολαια'!#REF!</f>
        <v>#REF!</v>
      </c>
      <c r="D60" s="220" t="e">
        <f>'1-συμβολαια'!#REF!</f>
        <v>#REF!</v>
      </c>
      <c r="E60" s="26" t="e">
        <f>'8-κ-15-17'!#REF!</f>
        <v>#REF!</v>
      </c>
      <c r="F60" s="26" t="e">
        <f>'8-κ-15-17'!#REF!</f>
        <v>#REF!</v>
      </c>
      <c r="G60" s="26" t="e">
        <f>'8-κ-15-17'!#REF!</f>
        <v>#REF!</v>
      </c>
      <c r="H60" s="26" t="e">
        <f>'2-δικαιώμ'!#REF!</f>
        <v>#REF!</v>
      </c>
      <c r="I60" s="26" t="e">
        <f>'2-δικαιώμ'!#REF!</f>
        <v>#REF!</v>
      </c>
      <c r="J60" s="26" t="e">
        <f>'2-δικαιώμ'!#REF!</f>
        <v>#REF!</v>
      </c>
      <c r="K60" s="26" t="e">
        <f>'2-δικαιώμ'!#REF!</f>
        <v>#REF!</v>
      </c>
      <c r="L60" s="156"/>
      <c r="M60" s="156"/>
      <c r="N60" s="33"/>
      <c r="O60" s="33"/>
      <c r="P60" s="33"/>
      <c r="Q60" s="156"/>
      <c r="R60" s="33"/>
      <c r="S60" s="33"/>
      <c r="T60" s="33"/>
      <c r="U60" s="33"/>
      <c r="V60" s="156"/>
      <c r="W60" s="33" t="e">
        <f>'2-δικαιώμ'!#REF!+'2-δικαιώμ'!#REF!</f>
        <v>#REF!</v>
      </c>
      <c r="X60" s="33" t="e">
        <f>'2-δικαιώμ'!#REF!</f>
        <v>#REF!</v>
      </c>
      <c r="Y60" s="33" t="e">
        <f>'2-δικαιώμ'!#REF!</f>
        <v>#REF!</v>
      </c>
      <c r="Z60" s="156"/>
      <c r="AA60" s="33"/>
      <c r="AB60" s="33"/>
      <c r="AC60" s="33"/>
      <c r="AD60" s="33"/>
      <c r="AE60" s="33"/>
    </row>
    <row r="61" spans="1:31" s="18" customFormat="1" hidden="1">
      <c r="A61" s="123" t="e">
        <f>'1-συμβολαια'!#REF!</f>
        <v>#REF!</v>
      </c>
      <c r="B61" s="123" t="e">
        <f>'1-συμβολαια'!#REF!</f>
        <v>#REF!</v>
      </c>
      <c r="C61" s="123" t="e">
        <f>'1-συμβολαια'!#REF!</f>
        <v>#REF!</v>
      </c>
      <c r="D61" s="220" t="e">
        <f>'1-συμβολαια'!#REF!</f>
        <v>#REF!</v>
      </c>
      <c r="E61" s="26" t="e">
        <f>'8-κ-15-17'!#REF!</f>
        <v>#REF!</v>
      </c>
      <c r="F61" s="26" t="e">
        <f>'8-κ-15-17'!#REF!</f>
        <v>#REF!</v>
      </c>
      <c r="G61" s="26" t="e">
        <f>'8-κ-15-17'!#REF!</f>
        <v>#REF!</v>
      </c>
      <c r="H61" s="26" t="e">
        <f>'2-δικαιώμ'!#REF!</f>
        <v>#REF!</v>
      </c>
      <c r="I61" s="26" t="e">
        <f>'2-δικαιώμ'!#REF!</f>
        <v>#REF!</v>
      </c>
      <c r="J61" s="26" t="e">
        <f>'2-δικαιώμ'!#REF!</f>
        <v>#REF!</v>
      </c>
      <c r="K61" s="26" t="e">
        <f>'2-δικαιώμ'!#REF!</f>
        <v>#REF!</v>
      </c>
      <c r="L61" s="156"/>
      <c r="M61" s="156"/>
      <c r="N61" s="33"/>
      <c r="O61" s="33"/>
      <c r="P61" s="33"/>
      <c r="Q61" s="156"/>
      <c r="R61" s="33"/>
      <c r="S61" s="33"/>
      <c r="T61" s="33"/>
      <c r="U61" s="33"/>
      <c r="V61" s="156"/>
      <c r="W61" s="33" t="e">
        <f>'2-δικαιώμ'!#REF!+'2-δικαιώμ'!#REF!</f>
        <v>#REF!</v>
      </c>
      <c r="X61" s="33" t="e">
        <f>'2-δικαιώμ'!#REF!</f>
        <v>#REF!</v>
      </c>
      <c r="Y61" s="33" t="e">
        <f>'2-δικαιώμ'!#REF!</f>
        <v>#REF!</v>
      </c>
      <c r="Z61" s="156"/>
      <c r="AA61" s="33"/>
      <c r="AB61" s="33"/>
      <c r="AC61" s="33"/>
      <c r="AD61" s="33"/>
      <c r="AE61" s="33"/>
    </row>
    <row r="62" spans="1:31" s="18" customFormat="1" hidden="1">
      <c r="A62" s="123" t="e">
        <f>'1-συμβολαια'!#REF!</f>
        <v>#REF!</v>
      </c>
      <c r="B62" s="123" t="e">
        <f>'1-συμβολαια'!#REF!</f>
        <v>#REF!</v>
      </c>
      <c r="C62" s="123" t="e">
        <f>'1-συμβολαια'!#REF!</f>
        <v>#REF!</v>
      </c>
      <c r="D62" s="220" t="e">
        <f>'1-συμβολαια'!#REF!</f>
        <v>#REF!</v>
      </c>
      <c r="E62" s="26" t="e">
        <f>'8-κ-15-17'!#REF!</f>
        <v>#REF!</v>
      </c>
      <c r="F62" s="26" t="e">
        <f>'8-κ-15-17'!#REF!</f>
        <v>#REF!</v>
      </c>
      <c r="G62" s="26" t="e">
        <f>'8-κ-15-17'!#REF!</f>
        <v>#REF!</v>
      </c>
      <c r="H62" s="26" t="e">
        <f>'2-δικαιώμ'!#REF!</f>
        <v>#REF!</v>
      </c>
      <c r="I62" s="26" t="e">
        <f>'2-δικαιώμ'!#REF!</f>
        <v>#REF!</v>
      </c>
      <c r="J62" s="26" t="e">
        <f>'2-δικαιώμ'!#REF!</f>
        <v>#REF!</v>
      </c>
      <c r="K62" s="26" t="e">
        <f>'2-δικαιώμ'!#REF!</f>
        <v>#REF!</v>
      </c>
      <c r="L62" s="156"/>
      <c r="M62" s="156"/>
      <c r="N62" s="33"/>
      <c r="O62" s="33"/>
      <c r="P62" s="33"/>
      <c r="Q62" s="156"/>
      <c r="R62" s="33"/>
      <c r="S62" s="33"/>
      <c r="T62" s="33"/>
      <c r="U62" s="33"/>
      <c r="V62" s="156"/>
      <c r="W62" s="33" t="e">
        <f>'2-δικαιώμ'!#REF!+'2-δικαιώμ'!#REF!</f>
        <v>#REF!</v>
      </c>
      <c r="X62" s="33" t="e">
        <f>'2-δικαιώμ'!#REF!</f>
        <v>#REF!</v>
      </c>
      <c r="Y62" s="33" t="e">
        <f>'2-δικαιώμ'!#REF!</f>
        <v>#REF!</v>
      </c>
      <c r="Z62" s="156"/>
      <c r="AA62" s="33"/>
      <c r="AB62" s="33"/>
      <c r="AC62" s="33"/>
      <c r="AD62" s="33"/>
      <c r="AE62" s="33"/>
    </row>
    <row r="63" spans="1:31" s="18" customFormat="1" hidden="1">
      <c r="A63" s="123" t="e">
        <f>'1-συμβολαια'!#REF!</f>
        <v>#REF!</v>
      </c>
      <c r="B63" s="123" t="e">
        <f>'1-συμβολαια'!#REF!</f>
        <v>#REF!</v>
      </c>
      <c r="C63" s="123" t="e">
        <f>'1-συμβολαια'!#REF!</f>
        <v>#REF!</v>
      </c>
      <c r="D63" s="220" t="e">
        <f>'1-συμβολαια'!#REF!</f>
        <v>#REF!</v>
      </c>
      <c r="E63" s="26" t="e">
        <f>'8-κ-15-17'!#REF!</f>
        <v>#REF!</v>
      </c>
      <c r="F63" s="26" t="e">
        <f>'8-κ-15-17'!#REF!</f>
        <v>#REF!</v>
      </c>
      <c r="G63" s="26" t="e">
        <f>'8-κ-15-17'!#REF!</f>
        <v>#REF!</v>
      </c>
      <c r="H63" s="26" t="e">
        <f>'2-δικαιώμ'!#REF!</f>
        <v>#REF!</v>
      </c>
      <c r="I63" s="26" t="e">
        <f>'2-δικαιώμ'!#REF!</f>
        <v>#REF!</v>
      </c>
      <c r="J63" s="26" t="e">
        <f>'2-δικαιώμ'!#REF!</f>
        <v>#REF!</v>
      </c>
      <c r="K63" s="26" t="e">
        <f>'2-δικαιώμ'!#REF!</f>
        <v>#REF!</v>
      </c>
      <c r="L63" s="156"/>
      <c r="M63" s="156"/>
      <c r="N63" s="33"/>
      <c r="O63" s="33"/>
      <c r="P63" s="33"/>
      <c r="Q63" s="156"/>
      <c r="R63" s="33"/>
      <c r="S63" s="33"/>
      <c r="T63" s="33"/>
      <c r="U63" s="33"/>
      <c r="V63" s="156"/>
      <c r="W63" s="33" t="e">
        <f>'2-δικαιώμ'!#REF!+'2-δικαιώμ'!#REF!</f>
        <v>#REF!</v>
      </c>
      <c r="X63" s="33" t="e">
        <f>'2-δικαιώμ'!#REF!</f>
        <v>#REF!</v>
      </c>
      <c r="Y63" s="33" t="e">
        <f>'2-δικαιώμ'!#REF!</f>
        <v>#REF!</v>
      </c>
      <c r="Z63" s="156"/>
      <c r="AA63" s="33"/>
      <c r="AB63" s="33"/>
      <c r="AC63" s="33"/>
      <c r="AD63" s="33"/>
      <c r="AE63" s="33"/>
    </row>
    <row r="64" spans="1:31" s="18" customFormat="1" hidden="1">
      <c r="A64" s="123" t="e">
        <f>'1-συμβολαια'!#REF!</f>
        <v>#REF!</v>
      </c>
      <c r="B64" s="123" t="e">
        <f>'1-συμβολαια'!#REF!</f>
        <v>#REF!</v>
      </c>
      <c r="C64" s="123" t="e">
        <f>'1-συμβολαια'!#REF!</f>
        <v>#REF!</v>
      </c>
      <c r="D64" s="220" t="e">
        <f>'1-συμβολαια'!#REF!</f>
        <v>#REF!</v>
      </c>
      <c r="E64" s="26" t="e">
        <f>'8-κ-15-17'!#REF!</f>
        <v>#REF!</v>
      </c>
      <c r="F64" s="26" t="e">
        <f>'8-κ-15-17'!#REF!</f>
        <v>#REF!</v>
      </c>
      <c r="G64" s="26" t="e">
        <f>'8-κ-15-17'!#REF!</f>
        <v>#REF!</v>
      </c>
      <c r="H64" s="26" t="e">
        <f>'2-δικαιώμ'!#REF!</f>
        <v>#REF!</v>
      </c>
      <c r="I64" s="26" t="e">
        <f>'2-δικαιώμ'!#REF!</f>
        <v>#REF!</v>
      </c>
      <c r="J64" s="26" t="e">
        <f>'2-δικαιώμ'!#REF!</f>
        <v>#REF!</v>
      </c>
      <c r="K64" s="26" t="e">
        <f>'2-δικαιώμ'!#REF!</f>
        <v>#REF!</v>
      </c>
      <c r="L64" s="156"/>
      <c r="M64" s="156"/>
      <c r="N64" s="33"/>
      <c r="O64" s="33"/>
      <c r="P64" s="33"/>
      <c r="Q64" s="156"/>
      <c r="R64" s="33"/>
      <c r="S64" s="33"/>
      <c r="T64" s="33"/>
      <c r="U64" s="33"/>
      <c r="V64" s="156"/>
      <c r="W64" s="33" t="e">
        <f>'2-δικαιώμ'!#REF!+'2-δικαιώμ'!#REF!</f>
        <v>#REF!</v>
      </c>
      <c r="X64" s="33" t="e">
        <f>'2-δικαιώμ'!#REF!</f>
        <v>#REF!</v>
      </c>
      <c r="Y64" s="33" t="e">
        <f>'2-δικαιώμ'!#REF!</f>
        <v>#REF!</v>
      </c>
      <c r="Z64" s="156"/>
      <c r="AA64" s="33"/>
      <c r="AB64" s="33"/>
      <c r="AC64" s="33"/>
      <c r="AD64" s="33"/>
      <c r="AE64" s="33"/>
    </row>
    <row r="65" spans="1:31" s="18" customFormat="1" hidden="1">
      <c r="A65" s="123" t="e">
        <f>'1-συμβολαια'!#REF!</f>
        <v>#REF!</v>
      </c>
      <c r="B65" s="123" t="e">
        <f>'1-συμβολαια'!#REF!</f>
        <v>#REF!</v>
      </c>
      <c r="C65" s="123" t="e">
        <f>'1-συμβολαια'!#REF!</f>
        <v>#REF!</v>
      </c>
      <c r="D65" s="220" t="e">
        <f>'1-συμβολαια'!#REF!</f>
        <v>#REF!</v>
      </c>
      <c r="E65" s="26" t="e">
        <f>'8-κ-15-17'!#REF!</f>
        <v>#REF!</v>
      </c>
      <c r="F65" s="26" t="e">
        <f>'8-κ-15-17'!#REF!</f>
        <v>#REF!</v>
      </c>
      <c r="G65" s="26" t="e">
        <f>'8-κ-15-17'!#REF!</f>
        <v>#REF!</v>
      </c>
      <c r="H65" s="26" t="e">
        <f>'2-δικαιώμ'!#REF!</f>
        <v>#REF!</v>
      </c>
      <c r="I65" s="26" t="e">
        <f>'2-δικαιώμ'!#REF!</f>
        <v>#REF!</v>
      </c>
      <c r="J65" s="26" t="e">
        <f>'2-δικαιώμ'!#REF!</f>
        <v>#REF!</v>
      </c>
      <c r="K65" s="26" t="e">
        <f>'2-δικαιώμ'!#REF!</f>
        <v>#REF!</v>
      </c>
      <c r="L65" s="156"/>
      <c r="M65" s="156"/>
      <c r="N65" s="33"/>
      <c r="O65" s="33"/>
      <c r="P65" s="33"/>
      <c r="Q65" s="156"/>
      <c r="R65" s="33"/>
      <c r="S65" s="33"/>
      <c r="T65" s="33"/>
      <c r="U65" s="33"/>
      <c r="V65" s="156"/>
      <c r="W65" s="33" t="e">
        <f>'2-δικαιώμ'!#REF!+'2-δικαιώμ'!#REF!</f>
        <v>#REF!</v>
      </c>
      <c r="X65" s="33" t="e">
        <f>'2-δικαιώμ'!#REF!</f>
        <v>#REF!</v>
      </c>
      <c r="Y65" s="33" t="e">
        <f>'2-δικαιώμ'!#REF!</f>
        <v>#REF!</v>
      </c>
      <c r="Z65" s="156"/>
      <c r="AA65" s="33"/>
      <c r="AB65" s="33"/>
      <c r="AC65" s="33"/>
      <c r="AD65" s="33"/>
      <c r="AE65" s="33"/>
    </row>
    <row r="66" spans="1:31" s="18" customFormat="1" hidden="1">
      <c r="A66" s="123" t="e">
        <f>'1-συμβολαια'!#REF!</f>
        <v>#REF!</v>
      </c>
      <c r="B66" s="123" t="e">
        <f>'1-συμβολαια'!#REF!</f>
        <v>#REF!</v>
      </c>
      <c r="C66" s="123" t="e">
        <f>'1-συμβολαια'!#REF!</f>
        <v>#REF!</v>
      </c>
      <c r="D66" s="220" t="e">
        <f>'1-συμβολαια'!#REF!</f>
        <v>#REF!</v>
      </c>
      <c r="E66" s="26" t="e">
        <f>'8-κ-15-17'!#REF!</f>
        <v>#REF!</v>
      </c>
      <c r="F66" s="26" t="e">
        <f>'8-κ-15-17'!#REF!</f>
        <v>#REF!</v>
      </c>
      <c r="G66" s="26" t="e">
        <f>'8-κ-15-17'!#REF!</f>
        <v>#REF!</v>
      </c>
      <c r="H66" s="26" t="e">
        <f>'2-δικαιώμ'!#REF!</f>
        <v>#REF!</v>
      </c>
      <c r="I66" s="26" t="e">
        <f>'2-δικαιώμ'!#REF!</f>
        <v>#REF!</v>
      </c>
      <c r="J66" s="26" t="e">
        <f>'2-δικαιώμ'!#REF!</f>
        <v>#REF!</v>
      </c>
      <c r="K66" s="26" t="e">
        <f>'2-δικαιώμ'!#REF!</f>
        <v>#REF!</v>
      </c>
      <c r="L66" s="156"/>
      <c r="M66" s="156"/>
      <c r="N66" s="33"/>
      <c r="O66" s="33"/>
      <c r="P66" s="33"/>
      <c r="Q66" s="156"/>
      <c r="R66" s="33"/>
      <c r="S66" s="33"/>
      <c r="T66" s="33"/>
      <c r="U66" s="33"/>
      <c r="V66" s="156"/>
      <c r="W66" s="33" t="e">
        <f>'2-δικαιώμ'!#REF!+'2-δικαιώμ'!#REF!</f>
        <v>#REF!</v>
      </c>
      <c r="X66" s="33" t="e">
        <f>'2-δικαιώμ'!#REF!</f>
        <v>#REF!</v>
      </c>
      <c r="Y66" s="33" t="e">
        <f>'2-δικαιώμ'!#REF!</f>
        <v>#REF!</v>
      </c>
      <c r="Z66" s="156"/>
      <c r="AA66" s="33"/>
      <c r="AB66" s="33"/>
      <c r="AC66" s="33"/>
      <c r="AD66" s="33"/>
      <c r="AE66" s="33"/>
    </row>
    <row r="67" spans="1:31" s="18" customFormat="1" hidden="1">
      <c r="A67" s="123" t="e">
        <f>'1-συμβολαια'!#REF!</f>
        <v>#REF!</v>
      </c>
      <c r="B67" s="123" t="e">
        <f>'1-συμβολαια'!#REF!</f>
        <v>#REF!</v>
      </c>
      <c r="C67" s="123" t="e">
        <f>'1-συμβολαια'!#REF!</f>
        <v>#REF!</v>
      </c>
      <c r="D67" s="220" t="e">
        <f>'1-συμβολαια'!#REF!</f>
        <v>#REF!</v>
      </c>
      <c r="E67" s="26" t="e">
        <f>'8-κ-15-17'!#REF!</f>
        <v>#REF!</v>
      </c>
      <c r="F67" s="26" t="e">
        <f>'8-κ-15-17'!#REF!</f>
        <v>#REF!</v>
      </c>
      <c r="G67" s="26" t="e">
        <f>'8-κ-15-17'!#REF!</f>
        <v>#REF!</v>
      </c>
      <c r="H67" s="26" t="e">
        <f>'2-δικαιώμ'!#REF!</f>
        <v>#REF!</v>
      </c>
      <c r="I67" s="26" t="e">
        <f>'2-δικαιώμ'!#REF!</f>
        <v>#REF!</v>
      </c>
      <c r="J67" s="26" t="e">
        <f>'2-δικαιώμ'!#REF!</f>
        <v>#REF!</v>
      </c>
      <c r="K67" s="26" t="e">
        <f>'2-δικαιώμ'!#REF!</f>
        <v>#REF!</v>
      </c>
      <c r="L67" s="156"/>
      <c r="M67" s="156"/>
      <c r="N67" s="33"/>
      <c r="O67" s="33"/>
      <c r="P67" s="33"/>
      <c r="Q67" s="156"/>
      <c r="R67" s="33"/>
      <c r="S67" s="33"/>
      <c r="T67" s="33"/>
      <c r="U67" s="33"/>
      <c r="V67" s="156"/>
      <c r="W67" s="33" t="e">
        <f>'2-δικαιώμ'!#REF!+'2-δικαιώμ'!#REF!</f>
        <v>#REF!</v>
      </c>
      <c r="X67" s="33" t="e">
        <f>'2-δικαιώμ'!#REF!</f>
        <v>#REF!</v>
      </c>
      <c r="Y67" s="33" t="e">
        <f>'2-δικαιώμ'!#REF!</f>
        <v>#REF!</v>
      </c>
      <c r="Z67" s="156"/>
      <c r="AA67" s="33"/>
      <c r="AB67" s="33"/>
      <c r="AC67" s="33"/>
      <c r="AD67" s="33"/>
      <c r="AE67" s="33"/>
    </row>
    <row r="68" spans="1:31" s="18" customFormat="1" hidden="1">
      <c r="A68" s="123" t="e">
        <f>'1-συμβολαια'!#REF!</f>
        <v>#REF!</v>
      </c>
      <c r="B68" s="123" t="e">
        <f>'1-συμβολαια'!#REF!</f>
        <v>#REF!</v>
      </c>
      <c r="C68" s="123" t="e">
        <f>'1-συμβολαια'!#REF!</f>
        <v>#REF!</v>
      </c>
      <c r="D68" s="220" t="e">
        <f>'1-συμβολαια'!#REF!</f>
        <v>#REF!</v>
      </c>
      <c r="E68" s="26" t="e">
        <f>'8-κ-15-17'!#REF!</f>
        <v>#REF!</v>
      </c>
      <c r="F68" s="26" t="e">
        <f>'8-κ-15-17'!#REF!</f>
        <v>#REF!</v>
      </c>
      <c r="G68" s="26" t="e">
        <f>'8-κ-15-17'!#REF!</f>
        <v>#REF!</v>
      </c>
      <c r="H68" s="26" t="e">
        <f>'2-δικαιώμ'!#REF!</f>
        <v>#REF!</v>
      </c>
      <c r="I68" s="26" t="e">
        <f>'2-δικαιώμ'!#REF!</f>
        <v>#REF!</v>
      </c>
      <c r="J68" s="26" t="e">
        <f>'2-δικαιώμ'!#REF!</f>
        <v>#REF!</v>
      </c>
      <c r="K68" s="26" t="e">
        <f>'2-δικαιώμ'!#REF!</f>
        <v>#REF!</v>
      </c>
      <c r="L68" s="156"/>
      <c r="M68" s="156"/>
      <c r="N68" s="33"/>
      <c r="O68" s="33"/>
      <c r="P68" s="33"/>
      <c r="Q68" s="156"/>
      <c r="R68" s="33"/>
      <c r="S68" s="33"/>
      <c r="T68" s="33"/>
      <c r="U68" s="33"/>
      <c r="V68" s="156"/>
      <c r="W68" s="33" t="e">
        <f>'2-δικαιώμ'!#REF!+'2-δικαιώμ'!#REF!</f>
        <v>#REF!</v>
      </c>
      <c r="X68" s="33" t="e">
        <f>'2-δικαιώμ'!#REF!</f>
        <v>#REF!</v>
      </c>
      <c r="Y68" s="33" t="e">
        <f>'2-δικαιώμ'!#REF!</f>
        <v>#REF!</v>
      </c>
      <c r="Z68" s="156"/>
      <c r="AA68" s="33"/>
      <c r="AB68" s="33"/>
      <c r="AC68" s="33"/>
      <c r="AD68" s="33"/>
      <c r="AE68" s="33"/>
    </row>
    <row r="69" spans="1:31" s="18" customFormat="1" hidden="1">
      <c r="A69" s="123" t="e">
        <f>'1-συμβολαια'!#REF!</f>
        <v>#REF!</v>
      </c>
      <c r="B69" s="123" t="e">
        <f>'1-συμβολαια'!#REF!</f>
        <v>#REF!</v>
      </c>
      <c r="C69" s="123" t="e">
        <f>'1-συμβολαια'!#REF!</f>
        <v>#REF!</v>
      </c>
      <c r="D69" s="220" t="e">
        <f>'1-συμβολαια'!#REF!</f>
        <v>#REF!</v>
      </c>
      <c r="E69" s="26" t="e">
        <f>'8-κ-15-17'!#REF!</f>
        <v>#REF!</v>
      </c>
      <c r="F69" s="26" t="e">
        <f>'8-κ-15-17'!#REF!</f>
        <v>#REF!</v>
      </c>
      <c r="G69" s="26" t="e">
        <f>'8-κ-15-17'!#REF!</f>
        <v>#REF!</v>
      </c>
      <c r="H69" s="26" t="e">
        <f>'2-δικαιώμ'!#REF!</f>
        <v>#REF!</v>
      </c>
      <c r="I69" s="26" t="e">
        <f>'2-δικαιώμ'!#REF!</f>
        <v>#REF!</v>
      </c>
      <c r="J69" s="26" t="e">
        <f>'2-δικαιώμ'!#REF!</f>
        <v>#REF!</v>
      </c>
      <c r="K69" s="26" t="e">
        <f>'2-δικαιώμ'!#REF!</f>
        <v>#REF!</v>
      </c>
      <c r="L69" s="156"/>
      <c r="M69" s="156"/>
      <c r="N69" s="33"/>
      <c r="O69" s="33"/>
      <c r="P69" s="33"/>
      <c r="Q69" s="156"/>
      <c r="R69" s="33"/>
      <c r="S69" s="33"/>
      <c r="T69" s="33"/>
      <c r="U69" s="33"/>
      <c r="V69" s="156"/>
      <c r="W69" s="33" t="e">
        <f>'2-δικαιώμ'!#REF!+'2-δικαιώμ'!#REF!</f>
        <v>#REF!</v>
      </c>
      <c r="X69" s="33" t="e">
        <f>'2-δικαιώμ'!#REF!</f>
        <v>#REF!</v>
      </c>
      <c r="Y69" s="33" t="e">
        <f>'2-δικαιώμ'!#REF!</f>
        <v>#REF!</v>
      </c>
      <c r="Z69" s="156"/>
      <c r="AA69" s="33"/>
      <c r="AB69" s="33"/>
      <c r="AC69" s="33"/>
      <c r="AD69" s="33"/>
      <c r="AE69" s="33"/>
    </row>
    <row r="70" spans="1:31" s="18" customFormat="1" hidden="1">
      <c r="A70" s="123" t="e">
        <f>'1-συμβολαια'!#REF!</f>
        <v>#REF!</v>
      </c>
      <c r="B70" s="123" t="e">
        <f>'1-συμβολαια'!#REF!</f>
        <v>#REF!</v>
      </c>
      <c r="C70" s="123" t="e">
        <f>'1-συμβολαια'!#REF!</f>
        <v>#REF!</v>
      </c>
      <c r="D70" s="220" t="e">
        <f>'1-συμβολαια'!#REF!</f>
        <v>#REF!</v>
      </c>
      <c r="E70" s="26" t="e">
        <f>'8-κ-15-17'!#REF!</f>
        <v>#REF!</v>
      </c>
      <c r="F70" s="26" t="e">
        <f>'8-κ-15-17'!#REF!</f>
        <v>#REF!</v>
      </c>
      <c r="G70" s="26" t="e">
        <f>'8-κ-15-17'!#REF!</f>
        <v>#REF!</v>
      </c>
      <c r="H70" s="26" t="e">
        <f>'2-δικαιώμ'!#REF!</f>
        <v>#REF!</v>
      </c>
      <c r="I70" s="26" t="e">
        <f>'2-δικαιώμ'!#REF!</f>
        <v>#REF!</v>
      </c>
      <c r="J70" s="26" t="e">
        <f>'2-δικαιώμ'!#REF!</f>
        <v>#REF!</v>
      </c>
      <c r="K70" s="26" t="e">
        <f>'2-δικαιώμ'!#REF!</f>
        <v>#REF!</v>
      </c>
      <c r="L70" s="156"/>
      <c r="M70" s="156"/>
      <c r="N70" s="33"/>
      <c r="O70" s="33"/>
      <c r="P70" s="33"/>
      <c r="Q70" s="156"/>
      <c r="R70" s="33"/>
      <c r="S70" s="33"/>
      <c r="T70" s="33"/>
      <c r="U70" s="33"/>
      <c r="V70" s="156"/>
      <c r="W70" s="33" t="e">
        <f>'2-δικαιώμ'!#REF!+'2-δικαιώμ'!#REF!</f>
        <v>#REF!</v>
      </c>
      <c r="X70" s="33" t="e">
        <f>'2-δικαιώμ'!#REF!</f>
        <v>#REF!</v>
      </c>
      <c r="Y70" s="33" t="e">
        <f>'2-δικαιώμ'!#REF!</f>
        <v>#REF!</v>
      </c>
      <c r="Z70" s="156"/>
      <c r="AA70" s="33"/>
      <c r="AB70" s="33"/>
      <c r="AC70" s="33"/>
      <c r="AD70" s="33"/>
      <c r="AE70" s="33"/>
    </row>
    <row r="71" spans="1:31" s="18" customFormat="1" hidden="1">
      <c r="A71" s="123" t="e">
        <f>'1-συμβολαια'!#REF!</f>
        <v>#REF!</v>
      </c>
      <c r="B71" s="123" t="e">
        <f>'1-συμβολαια'!#REF!</f>
        <v>#REF!</v>
      </c>
      <c r="C71" s="123" t="e">
        <f>'1-συμβολαια'!#REF!</f>
        <v>#REF!</v>
      </c>
      <c r="D71" s="220" t="e">
        <f>'1-συμβολαια'!#REF!</f>
        <v>#REF!</v>
      </c>
      <c r="E71" s="26" t="e">
        <f>'8-κ-15-17'!#REF!</f>
        <v>#REF!</v>
      </c>
      <c r="F71" s="26" t="e">
        <f>'8-κ-15-17'!#REF!</f>
        <v>#REF!</v>
      </c>
      <c r="G71" s="26" t="e">
        <f>'8-κ-15-17'!#REF!</f>
        <v>#REF!</v>
      </c>
      <c r="H71" s="26" t="e">
        <f>'2-δικαιώμ'!#REF!</f>
        <v>#REF!</v>
      </c>
      <c r="I71" s="26" t="e">
        <f>'2-δικαιώμ'!#REF!</f>
        <v>#REF!</v>
      </c>
      <c r="J71" s="26" t="e">
        <f>'2-δικαιώμ'!#REF!</f>
        <v>#REF!</v>
      </c>
      <c r="K71" s="26" t="e">
        <f>'2-δικαιώμ'!#REF!</f>
        <v>#REF!</v>
      </c>
      <c r="L71" s="156"/>
      <c r="M71" s="156"/>
      <c r="N71" s="33"/>
      <c r="O71" s="33"/>
      <c r="P71" s="33"/>
      <c r="Q71" s="156"/>
      <c r="R71" s="33"/>
      <c r="S71" s="33"/>
      <c r="T71" s="33"/>
      <c r="U71" s="33"/>
      <c r="V71" s="156"/>
      <c r="W71" s="33" t="e">
        <f>'2-δικαιώμ'!#REF!+'2-δικαιώμ'!#REF!</f>
        <v>#REF!</v>
      </c>
      <c r="X71" s="33" t="e">
        <f>'2-δικαιώμ'!#REF!</f>
        <v>#REF!</v>
      </c>
      <c r="Y71" s="33" t="e">
        <f>'2-δικαιώμ'!#REF!</f>
        <v>#REF!</v>
      </c>
      <c r="Z71" s="156"/>
      <c r="AA71" s="33"/>
      <c r="AB71" s="33"/>
      <c r="AC71" s="33"/>
      <c r="AD71" s="33"/>
      <c r="AE71" s="33"/>
    </row>
    <row r="72" spans="1:31" s="18" customFormat="1" hidden="1">
      <c r="A72" s="123" t="e">
        <f>'1-συμβολαια'!#REF!</f>
        <v>#REF!</v>
      </c>
      <c r="B72" s="123" t="e">
        <f>'1-συμβολαια'!#REF!</f>
        <v>#REF!</v>
      </c>
      <c r="C72" s="123" t="e">
        <f>'1-συμβολαια'!#REF!</f>
        <v>#REF!</v>
      </c>
      <c r="D72" s="220" t="e">
        <f>'1-συμβολαια'!#REF!</f>
        <v>#REF!</v>
      </c>
      <c r="E72" s="26" t="e">
        <f>'8-κ-15-17'!#REF!</f>
        <v>#REF!</v>
      </c>
      <c r="F72" s="26" t="e">
        <f>'8-κ-15-17'!#REF!</f>
        <v>#REF!</v>
      </c>
      <c r="G72" s="26" t="e">
        <f>'8-κ-15-17'!#REF!</f>
        <v>#REF!</v>
      </c>
      <c r="H72" s="26" t="e">
        <f>'2-δικαιώμ'!#REF!</f>
        <v>#REF!</v>
      </c>
      <c r="I72" s="26" t="e">
        <f>'2-δικαιώμ'!#REF!</f>
        <v>#REF!</v>
      </c>
      <c r="J72" s="26" t="e">
        <f>'2-δικαιώμ'!#REF!</f>
        <v>#REF!</v>
      </c>
      <c r="K72" s="26" t="e">
        <f>'2-δικαιώμ'!#REF!</f>
        <v>#REF!</v>
      </c>
      <c r="L72" s="156"/>
      <c r="M72" s="156"/>
      <c r="N72" s="33"/>
      <c r="O72" s="33"/>
      <c r="P72" s="33"/>
      <c r="Q72" s="156"/>
      <c r="R72" s="33"/>
      <c r="S72" s="33"/>
      <c r="T72" s="33"/>
      <c r="U72" s="33"/>
      <c r="V72" s="156"/>
      <c r="W72" s="33" t="e">
        <f>'2-δικαιώμ'!#REF!+'2-δικαιώμ'!#REF!</f>
        <v>#REF!</v>
      </c>
      <c r="X72" s="33" t="e">
        <f>'2-δικαιώμ'!#REF!</f>
        <v>#REF!</v>
      </c>
      <c r="Y72" s="33" t="e">
        <f>'2-δικαιώμ'!#REF!</f>
        <v>#REF!</v>
      </c>
      <c r="Z72" s="156"/>
      <c r="AA72" s="33"/>
      <c r="AB72" s="33"/>
      <c r="AC72" s="33"/>
      <c r="AD72" s="33"/>
      <c r="AE72" s="33"/>
    </row>
    <row r="73" spans="1:31" s="18" customFormat="1" hidden="1">
      <c r="A73" s="123" t="e">
        <f>'1-συμβολαια'!#REF!</f>
        <v>#REF!</v>
      </c>
      <c r="B73" s="123" t="e">
        <f>'1-συμβολαια'!#REF!</f>
        <v>#REF!</v>
      </c>
      <c r="C73" s="123" t="e">
        <f>'1-συμβολαια'!#REF!</f>
        <v>#REF!</v>
      </c>
      <c r="D73" s="220" t="e">
        <f>'1-συμβολαια'!#REF!</f>
        <v>#REF!</v>
      </c>
      <c r="E73" s="26" t="e">
        <f>'8-κ-15-17'!#REF!</f>
        <v>#REF!</v>
      </c>
      <c r="F73" s="26" t="e">
        <f>'8-κ-15-17'!#REF!</f>
        <v>#REF!</v>
      </c>
      <c r="G73" s="26" t="e">
        <f>'8-κ-15-17'!#REF!</f>
        <v>#REF!</v>
      </c>
      <c r="H73" s="26" t="e">
        <f>'2-δικαιώμ'!#REF!</f>
        <v>#REF!</v>
      </c>
      <c r="I73" s="26" t="e">
        <f>'2-δικαιώμ'!#REF!</f>
        <v>#REF!</v>
      </c>
      <c r="J73" s="26" t="e">
        <f>'2-δικαιώμ'!#REF!</f>
        <v>#REF!</v>
      </c>
      <c r="K73" s="26" t="e">
        <f>'2-δικαιώμ'!#REF!</f>
        <v>#REF!</v>
      </c>
      <c r="L73" s="156"/>
      <c r="M73" s="156"/>
      <c r="N73" s="33"/>
      <c r="O73" s="33"/>
      <c r="P73" s="33"/>
      <c r="Q73" s="156"/>
      <c r="R73" s="33"/>
      <c r="S73" s="33"/>
      <c r="T73" s="33"/>
      <c r="U73" s="33"/>
      <c r="V73" s="156"/>
      <c r="W73" s="33" t="e">
        <f>'2-δικαιώμ'!#REF!+'2-δικαιώμ'!#REF!</f>
        <v>#REF!</v>
      </c>
      <c r="X73" s="33" t="e">
        <f>'2-δικαιώμ'!#REF!</f>
        <v>#REF!</v>
      </c>
      <c r="Y73" s="33" t="e">
        <f>'2-δικαιώμ'!#REF!</f>
        <v>#REF!</v>
      </c>
      <c r="Z73" s="156"/>
      <c r="AA73" s="33"/>
      <c r="AB73" s="33"/>
      <c r="AC73" s="33"/>
      <c r="AD73" s="33"/>
      <c r="AE73" s="33"/>
    </row>
    <row r="74" spans="1:31" s="18" customFormat="1" hidden="1">
      <c r="A74" s="123" t="e">
        <f>'1-συμβολαια'!#REF!</f>
        <v>#REF!</v>
      </c>
      <c r="B74" s="123" t="e">
        <f>'1-συμβολαια'!#REF!</f>
        <v>#REF!</v>
      </c>
      <c r="C74" s="123" t="e">
        <f>'1-συμβολαια'!#REF!</f>
        <v>#REF!</v>
      </c>
      <c r="D74" s="220" t="e">
        <f>'1-συμβολαια'!#REF!</f>
        <v>#REF!</v>
      </c>
      <c r="E74" s="26" t="e">
        <f>'8-κ-15-17'!#REF!</f>
        <v>#REF!</v>
      </c>
      <c r="F74" s="26" t="e">
        <f>'8-κ-15-17'!#REF!</f>
        <v>#REF!</v>
      </c>
      <c r="G74" s="26" t="e">
        <f>'8-κ-15-17'!#REF!</f>
        <v>#REF!</v>
      </c>
      <c r="H74" s="26" t="e">
        <f>'2-δικαιώμ'!#REF!</f>
        <v>#REF!</v>
      </c>
      <c r="I74" s="26" t="e">
        <f>'2-δικαιώμ'!#REF!</f>
        <v>#REF!</v>
      </c>
      <c r="J74" s="26" t="e">
        <f>'2-δικαιώμ'!#REF!</f>
        <v>#REF!</v>
      </c>
      <c r="K74" s="26" t="e">
        <f>'2-δικαιώμ'!#REF!</f>
        <v>#REF!</v>
      </c>
      <c r="L74" s="156"/>
      <c r="M74" s="156"/>
      <c r="N74" s="33"/>
      <c r="O74" s="33"/>
      <c r="P74" s="33"/>
      <c r="Q74" s="156"/>
      <c r="R74" s="33"/>
      <c r="S74" s="33"/>
      <c r="T74" s="33"/>
      <c r="U74" s="33"/>
      <c r="V74" s="156"/>
      <c r="W74" s="33" t="e">
        <f>'2-δικαιώμ'!#REF!+'2-δικαιώμ'!#REF!</f>
        <v>#REF!</v>
      </c>
      <c r="X74" s="33" t="e">
        <f>'2-δικαιώμ'!#REF!</f>
        <v>#REF!</v>
      </c>
      <c r="Y74" s="33" t="e">
        <f>'2-δικαιώμ'!#REF!</f>
        <v>#REF!</v>
      </c>
      <c r="Z74" s="156"/>
      <c r="AA74" s="33"/>
      <c r="AB74" s="33"/>
      <c r="AC74" s="33"/>
      <c r="AD74" s="33"/>
      <c r="AE74" s="33"/>
    </row>
    <row r="75" spans="1:31" s="18" customFormat="1" hidden="1">
      <c r="A75" s="123" t="e">
        <f>'1-συμβολαια'!#REF!</f>
        <v>#REF!</v>
      </c>
      <c r="B75" s="123" t="e">
        <f>'1-συμβολαια'!#REF!</f>
        <v>#REF!</v>
      </c>
      <c r="C75" s="123" t="e">
        <f>'1-συμβολαια'!#REF!</f>
        <v>#REF!</v>
      </c>
      <c r="D75" s="220" t="e">
        <f>'1-συμβολαια'!#REF!</f>
        <v>#REF!</v>
      </c>
      <c r="E75" s="26" t="e">
        <f>'8-κ-15-17'!#REF!</f>
        <v>#REF!</v>
      </c>
      <c r="F75" s="26" t="e">
        <f>'8-κ-15-17'!#REF!</f>
        <v>#REF!</v>
      </c>
      <c r="G75" s="26" t="e">
        <f>'8-κ-15-17'!#REF!</f>
        <v>#REF!</v>
      </c>
      <c r="H75" s="26" t="e">
        <f>'2-δικαιώμ'!#REF!</f>
        <v>#REF!</v>
      </c>
      <c r="I75" s="26" t="e">
        <f>'2-δικαιώμ'!#REF!</f>
        <v>#REF!</v>
      </c>
      <c r="J75" s="26" t="e">
        <f>'2-δικαιώμ'!#REF!</f>
        <v>#REF!</v>
      </c>
      <c r="K75" s="26" t="e">
        <f>'2-δικαιώμ'!#REF!</f>
        <v>#REF!</v>
      </c>
      <c r="L75" s="156"/>
      <c r="M75" s="156"/>
      <c r="N75" s="33"/>
      <c r="O75" s="33"/>
      <c r="P75" s="33"/>
      <c r="Q75" s="156"/>
      <c r="R75" s="33"/>
      <c r="S75" s="33"/>
      <c r="T75" s="33"/>
      <c r="U75" s="33"/>
      <c r="V75" s="156"/>
      <c r="W75" s="33" t="e">
        <f>'2-δικαιώμ'!#REF!+'2-δικαιώμ'!#REF!</f>
        <v>#REF!</v>
      </c>
      <c r="X75" s="33" t="e">
        <f>'2-δικαιώμ'!#REF!</f>
        <v>#REF!</v>
      </c>
      <c r="Y75" s="33" t="e">
        <f>'2-δικαιώμ'!#REF!</f>
        <v>#REF!</v>
      </c>
      <c r="Z75" s="156"/>
      <c r="AA75" s="33"/>
      <c r="AB75" s="33"/>
      <c r="AC75" s="33"/>
      <c r="AD75" s="33"/>
      <c r="AE75" s="33"/>
    </row>
    <row r="76" spans="1:31" s="18" customFormat="1" hidden="1">
      <c r="A76" s="123" t="e">
        <f>'1-συμβολαια'!#REF!</f>
        <v>#REF!</v>
      </c>
      <c r="B76" s="123" t="e">
        <f>'1-συμβολαια'!#REF!</f>
        <v>#REF!</v>
      </c>
      <c r="C76" s="123" t="e">
        <f>'1-συμβολαια'!#REF!</f>
        <v>#REF!</v>
      </c>
      <c r="D76" s="220" t="e">
        <f>'1-συμβολαια'!#REF!</f>
        <v>#REF!</v>
      </c>
      <c r="E76" s="26" t="e">
        <f>'8-κ-15-17'!#REF!</f>
        <v>#REF!</v>
      </c>
      <c r="F76" s="26" t="e">
        <f>'8-κ-15-17'!#REF!</f>
        <v>#REF!</v>
      </c>
      <c r="G76" s="26" t="e">
        <f>'8-κ-15-17'!#REF!</f>
        <v>#REF!</v>
      </c>
      <c r="H76" s="26" t="e">
        <f>'2-δικαιώμ'!#REF!</f>
        <v>#REF!</v>
      </c>
      <c r="I76" s="26" t="e">
        <f>'2-δικαιώμ'!#REF!</f>
        <v>#REF!</v>
      </c>
      <c r="J76" s="26" t="e">
        <f>'2-δικαιώμ'!#REF!</f>
        <v>#REF!</v>
      </c>
      <c r="K76" s="26" t="e">
        <f>'2-δικαιώμ'!#REF!</f>
        <v>#REF!</v>
      </c>
      <c r="L76" s="156"/>
      <c r="M76" s="156"/>
      <c r="N76" s="33"/>
      <c r="O76" s="33"/>
      <c r="P76" s="33"/>
      <c r="Q76" s="156"/>
      <c r="R76" s="33"/>
      <c r="S76" s="33"/>
      <c r="T76" s="33"/>
      <c r="U76" s="33"/>
      <c r="V76" s="156"/>
      <c r="W76" s="33" t="e">
        <f>'2-δικαιώμ'!#REF!+'2-δικαιώμ'!#REF!</f>
        <v>#REF!</v>
      </c>
      <c r="X76" s="33" t="e">
        <f>'2-δικαιώμ'!#REF!</f>
        <v>#REF!</v>
      </c>
      <c r="Y76" s="33" t="e">
        <f>'2-δικαιώμ'!#REF!</f>
        <v>#REF!</v>
      </c>
      <c r="Z76" s="156"/>
      <c r="AA76" s="33"/>
      <c r="AB76" s="33"/>
      <c r="AC76" s="33"/>
      <c r="AD76" s="33"/>
      <c r="AE76" s="33"/>
    </row>
    <row r="77" spans="1:31" s="18" customFormat="1" hidden="1">
      <c r="A77" s="123" t="e">
        <f>'1-συμβολαια'!#REF!</f>
        <v>#REF!</v>
      </c>
      <c r="B77" s="123" t="e">
        <f>'1-συμβολαια'!#REF!</f>
        <v>#REF!</v>
      </c>
      <c r="C77" s="123" t="e">
        <f>'1-συμβολαια'!#REF!</f>
        <v>#REF!</v>
      </c>
      <c r="D77" s="220" t="e">
        <f>'1-συμβολαια'!#REF!</f>
        <v>#REF!</v>
      </c>
      <c r="E77" s="26" t="e">
        <f>'8-κ-15-17'!#REF!</f>
        <v>#REF!</v>
      </c>
      <c r="F77" s="26" t="e">
        <f>'8-κ-15-17'!#REF!</f>
        <v>#REF!</v>
      </c>
      <c r="G77" s="26" t="e">
        <f>'8-κ-15-17'!#REF!</f>
        <v>#REF!</v>
      </c>
      <c r="H77" s="26" t="e">
        <f>'2-δικαιώμ'!#REF!</f>
        <v>#REF!</v>
      </c>
      <c r="I77" s="26" t="e">
        <f>'2-δικαιώμ'!#REF!</f>
        <v>#REF!</v>
      </c>
      <c r="J77" s="26" t="e">
        <f>'2-δικαιώμ'!#REF!</f>
        <v>#REF!</v>
      </c>
      <c r="K77" s="26" t="e">
        <f>'2-δικαιώμ'!#REF!</f>
        <v>#REF!</v>
      </c>
      <c r="L77" s="156"/>
      <c r="M77" s="156"/>
      <c r="N77" s="33"/>
      <c r="O77" s="33"/>
      <c r="P77" s="33"/>
      <c r="Q77" s="156"/>
      <c r="R77" s="33"/>
      <c r="S77" s="33"/>
      <c r="T77" s="33"/>
      <c r="U77" s="33"/>
      <c r="V77" s="156"/>
      <c r="W77" s="33" t="e">
        <f>'2-δικαιώμ'!#REF!+'2-δικαιώμ'!#REF!</f>
        <v>#REF!</v>
      </c>
      <c r="X77" s="33" t="e">
        <f>'2-δικαιώμ'!#REF!</f>
        <v>#REF!</v>
      </c>
      <c r="Y77" s="33" t="e">
        <f>'2-δικαιώμ'!#REF!</f>
        <v>#REF!</v>
      </c>
      <c r="Z77" s="156"/>
      <c r="AA77" s="33"/>
      <c r="AB77" s="33"/>
      <c r="AC77" s="33"/>
      <c r="AD77" s="33"/>
      <c r="AE77" s="33"/>
    </row>
    <row r="78" spans="1:31" s="18" customFormat="1" hidden="1">
      <c r="A78" s="123" t="e">
        <f>'1-συμβολαια'!#REF!</f>
        <v>#REF!</v>
      </c>
      <c r="B78" s="123" t="e">
        <f>'1-συμβολαια'!#REF!</f>
        <v>#REF!</v>
      </c>
      <c r="C78" s="123" t="e">
        <f>'1-συμβολαια'!#REF!</f>
        <v>#REF!</v>
      </c>
      <c r="D78" s="220" t="e">
        <f>'1-συμβολαια'!#REF!</f>
        <v>#REF!</v>
      </c>
      <c r="E78" s="26" t="e">
        <f>'8-κ-15-17'!#REF!</f>
        <v>#REF!</v>
      </c>
      <c r="F78" s="26" t="e">
        <f>'8-κ-15-17'!#REF!</f>
        <v>#REF!</v>
      </c>
      <c r="G78" s="26" t="e">
        <f>'8-κ-15-17'!#REF!</f>
        <v>#REF!</v>
      </c>
      <c r="H78" s="26" t="e">
        <f>'2-δικαιώμ'!#REF!</f>
        <v>#REF!</v>
      </c>
      <c r="I78" s="26" t="e">
        <f>'2-δικαιώμ'!#REF!</f>
        <v>#REF!</v>
      </c>
      <c r="J78" s="26" t="e">
        <f>'2-δικαιώμ'!#REF!</f>
        <v>#REF!</v>
      </c>
      <c r="K78" s="26" t="e">
        <f>'2-δικαιώμ'!#REF!</f>
        <v>#REF!</v>
      </c>
      <c r="L78" s="156"/>
      <c r="M78" s="156"/>
      <c r="N78" s="33"/>
      <c r="O78" s="33"/>
      <c r="P78" s="33"/>
      <c r="Q78" s="156"/>
      <c r="R78" s="33"/>
      <c r="S78" s="33"/>
      <c r="T78" s="33"/>
      <c r="U78" s="33"/>
      <c r="V78" s="156"/>
      <c r="W78" s="33" t="e">
        <f>'2-δικαιώμ'!#REF!+'2-δικαιώμ'!#REF!</f>
        <v>#REF!</v>
      </c>
      <c r="X78" s="33" t="e">
        <f>'2-δικαιώμ'!#REF!</f>
        <v>#REF!</v>
      </c>
      <c r="Y78" s="33" t="e">
        <f>'2-δικαιώμ'!#REF!</f>
        <v>#REF!</v>
      </c>
      <c r="Z78" s="156"/>
      <c r="AA78" s="33"/>
      <c r="AB78" s="33"/>
      <c r="AC78" s="33"/>
      <c r="AD78" s="33"/>
      <c r="AE78" s="33"/>
    </row>
    <row r="79" spans="1:31" s="18" customFormat="1" hidden="1">
      <c r="A79" s="123" t="e">
        <f>'1-συμβολαια'!#REF!</f>
        <v>#REF!</v>
      </c>
      <c r="B79" s="123" t="e">
        <f>'1-συμβολαια'!#REF!</f>
        <v>#REF!</v>
      </c>
      <c r="C79" s="123" t="e">
        <f>'1-συμβολαια'!#REF!</f>
        <v>#REF!</v>
      </c>
      <c r="D79" s="220" t="e">
        <f>'1-συμβολαια'!#REF!</f>
        <v>#REF!</v>
      </c>
      <c r="E79" s="26" t="e">
        <f>'8-κ-15-17'!#REF!</f>
        <v>#REF!</v>
      </c>
      <c r="F79" s="26" t="e">
        <f>'8-κ-15-17'!#REF!</f>
        <v>#REF!</v>
      </c>
      <c r="G79" s="26" t="e">
        <f>'8-κ-15-17'!#REF!</f>
        <v>#REF!</v>
      </c>
      <c r="H79" s="26" t="e">
        <f>'2-δικαιώμ'!#REF!</f>
        <v>#REF!</v>
      </c>
      <c r="I79" s="26" t="e">
        <f>'2-δικαιώμ'!#REF!</f>
        <v>#REF!</v>
      </c>
      <c r="J79" s="26" t="e">
        <f>'2-δικαιώμ'!#REF!</f>
        <v>#REF!</v>
      </c>
      <c r="K79" s="26" t="e">
        <f>'2-δικαιώμ'!#REF!</f>
        <v>#REF!</v>
      </c>
      <c r="L79" s="156"/>
      <c r="M79" s="156"/>
      <c r="N79" s="33"/>
      <c r="O79" s="33"/>
      <c r="P79" s="33"/>
      <c r="Q79" s="156"/>
      <c r="R79" s="33"/>
      <c r="S79" s="33"/>
      <c r="T79" s="33"/>
      <c r="U79" s="33"/>
      <c r="V79" s="156"/>
      <c r="W79" s="33" t="e">
        <f>'2-δικαιώμ'!#REF!+'2-δικαιώμ'!#REF!</f>
        <v>#REF!</v>
      </c>
      <c r="X79" s="33" t="e">
        <f>'2-δικαιώμ'!#REF!</f>
        <v>#REF!</v>
      </c>
      <c r="Y79" s="33" t="e">
        <f>'2-δικαιώμ'!#REF!</f>
        <v>#REF!</v>
      </c>
      <c r="Z79" s="156"/>
      <c r="AA79" s="33"/>
      <c r="AB79" s="33"/>
      <c r="AC79" s="33"/>
      <c r="AD79" s="33"/>
      <c r="AE79" s="33"/>
    </row>
    <row r="80" spans="1:31" s="18" customFormat="1" hidden="1">
      <c r="A80" s="123" t="e">
        <f>'1-συμβολαια'!#REF!</f>
        <v>#REF!</v>
      </c>
      <c r="B80" s="123" t="e">
        <f>'1-συμβολαια'!#REF!</f>
        <v>#REF!</v>
      </c>
      <c r="C80" s="123" t="e">
        <f>'1-συμβολαια'!#REF!</f>
        <v>#REF!</v>
      </c>
      <c r="D80" s="220" t="e">
        <f>'1-συμβολαια'!#REF!</f>
        <v>#REF!</v>
      </c>
      <c r="E80" s="26" t="e">
        <f>'8-κ-15-17'!#REF!</f>
        <v>#REF!</v>
      </c>
      <c r="F80" s="26" t="e">
        <f>'8-κ-15-17'!#REF!</f>
        <v>#REF!</v>
      </c>
      <c r="G80" s="26" t="e">
        <f>'8-κ-15-17'!#REF!</f>
        <v>#REF!</v>
      </c>
      <c r="H80" s="26" t="e">
        <f>'2-δικαιώμ'!#REF!</f>
        <v>#REF!</v>
      </c>
      <c r="I80" s="26" t="e">
        <f>'2-δικαιώμ'!#REF!</f>
        <v>#REF!</v>
      </c>
      <c r="J80" s="26" t="e">
        <f>'2-δικαιώμ'!#REF!</f>
        <v>#REF!</v>
      </c>
      <c r="K80" s="26" t="e">
        <f>'2-δικαιώμ'!#REF!</f>
        <v>#REF!</v>
      </c>
      <c r="L80" s="156"/>
      <c r="M80" s="156"/>
      <c r="N80" s="33"/>
      <c r="O80" s="33"/>
      <c r="P80" s="33"/>
      <c r="Q80" s="156"/>
      <c r="R80" s="33"/>
      <c r="S80" s="33"/>
      <c r="T80" s="33"/>
      <c r="U80" s="33"/>
      <c r="V80" s="156"/>
      <c r="W80" s="33" t="e">
        <f>'2-δικαιώμ'!#REF!+'2-δικαιώμ'!#REF!</f>
        <v>#REF!</v>
      </c>
      <c r="X80" s="33" t="e">
        <f>'2-δικαιώμ'!#REF!</f>
        <v>#REF!</v>
      </c>
      <c r="Y80" s="33" t="e">
        <f>'2-δικαιώμ'!#REF!</f>
        <v>#REF!</v>
      </c>
      <c r="Z80" s="156"/>
      <c r="AA80" s="33"/>
      <c r="AB80" s="33"/>
      <c r="AC80" s="33"/>
      <c r="AD80" s="33"/>
      <c r="AE80" s="33"/>
    </row>
    <row r="81" spans="1:31" s="18" customFormat="1" hidden="1">
      <c r="A81" s="123" t="e">
        <f>'1-συμβολαια'!#REF!</f>
        <v>#REF!</v>
      </c>
      <c r="B81" s="123" t="e">
        <f>'1-συμβολαια'!#REF!</f>
        <v>#REF!</v>
      </c>
      <c r="C81" s="123" t="e">
        <f>'1-συμβολαια'!#REF!</f>
        <v>#REF!</v>
      </c>
      <c r="D81" s="220" t="e">
        <f>'1-συμβολαια'!#REF!</f>
        <v>#REF!</v>
      </c>
      <c r="E81" s="26" t="e">
        <f>'8-κ-15-17'!#REF!</f>
        <v>#REF!</v>
      </c>
      <c r="F81" s="26" t="e">
        <f>'8-κ-15-17'!#REF!</f>
        <v>#REF!</v>
      </c>
      <c r="G81" s="26" t="e">
        <f>'8-κ-15-17'!#REF!</f>
        <v>#REF!</v>
      </c>
      <c r="H81" s="26" t="e">
        <f>'2-δικαιώμ'!#REF!</f>
        <v>#REF!</v>
      </c>
      <c r="I81" s="26" t="e">
        <f>'2-δικαιώμ'!#REF!</f>
        <v>#REF!</v>
      </c>
      <c r="J81" s="26" t="e">
        <f>'2-δικαιώμ'!#REF!</f>
        <v>#REF!</v>
      </c>
      <c r="K81" s="26" t="e">
        <f>'2-δικαιώμ'!#REF!</f>
        <v>#REF!</v>
      </c>
      <c r="L81" s="156"/>
      <c r="M81" s="156"/>
      <c r="N81" s="33"/>
      <c r="O81" s="33"/>
      <c r="P81" s="33"/>
      <c r="Q81" s="156"/>
      <c r="R81" s="33"/>
      <c r="S81" s="33"/>
      <c r="T81" s="33"/>
      <c r="U81" s="33"/>
      <c r="V81" s="156"/>
      <c r="W81" s="33" t="e">
        <f>'2-δικαιώμ'!#REF!+'2-δικαιώμ'!#REF!</f>
        <v>#REF!</v>
      </c>
      <c r="X81" s="33" t="e">
        <f>'2-δικαιώμ'!#REF!</f>
        <v>#REF!</v>
      </c>
      <c r="Y81" s="33" t="e">
        <f>'2-δικαιώμ'!#REF!</f>
        <v>#REF!</v>
      </c>
      <c r="Z81" s="156"/>
      <c r="AA81" s="33"/>
      <c r="AB81" s="33"/>
      <c r="AC81" s="33"/>
      <c r="AD81" s="33"/>
      <c r="AE81" s="33"/>
    </row>
    <row r="82" spans="1:31" s="18" customFormat="1" hidden="1">
      <c r="A82" s="123" t="e">
        <f>'1-συμβολαια'!#REF!</f>
        <v>#REF!</v>
      </c>
      <c r="B82" s="123" t="e">
        <f>'1-συμβολαια'!#REF!</f>
        <v>#REF!</v>
      </c>
      <c r="C82" s="123" t="e">
        <f>'1-συμβολαια'!#REF!</f>
        <v>#REF!</v>
      </c>
      <c r="D82" s="220" t="e">
        <f>'1-συμβολαια'!#REF!</f>
        <v>#REF!</v>
      </c>
      <c r="E82" s="26" t="e">
        <f>'8-κ-15-17'!#REF!</f>
        <v>#REF!</v>
      </c>
      <c r="F82" s="26" t="e">
        <f>'8-κ-15-17'!#REF!</f>
        <v>#REF!</v>
      </c>
      <c r="G82" s="26" t="e">
        <f>'8-κ-15-17'!#REF!</f>
        <v>#REF!</v>
      </c>
      <c r="H82" s="26" t="e">
        <f>'2-δικαιώμ'!#REF!</f>
        <v>#REF!</v>
      </c>
      <c r="I82" s="26" t="e">
        <f>'2-δικαιώμ'!#REF!</f>
        <v>#REF!</v>
      </c>
      <c r="J82" s="26" t="e">
        <f>'2-δικαιώμ'!#REF!</f>
        <v>#REF!</v>
      </c>
      <c r="K82" s="26" t="e">
        <f>'2-δικαιώμ'!#REF!</f>
        <v>#REF!</v>
      </c>
      <c r="L82" s="156"/>
      <c r="M82" s="156"/>
      <c r="N82" s="33"/>
      <c r="O82" s="33"/>
      <c r="P82" s="33"/>
      <c r="Q82" s="156"/>
      <c r="R82" s="33"/>
      <c r="S82" s="33"/>
      <c r="T82" s="33"/>
      <c r="U82" s="33"/>
      <c r="V82" s="156"/>
      <c r="W82" s="33" t="e">
        <f>'2-δικαιώμ'!#REF!+'2-δικαιώμ'!#REF!</f>
        <v>#REF!</v>
      </c>
      <c r="X82" s="33" t="e">
        <f>'2-δικαιώμ'!#REF!</f>
        <v>#REF!</v>
      </c>
      <c r="Y82" s="33" t="e">
        <f>'2-δικαιώμ'!#REF!</f>
        <v>#REF!</v>
      </c>
      <c r="Z82" s="156"/>
      <c r="AA82" s="33"/>
      <c r="AB82" s="33"/>
      <c r="AC82" s="33"/>
      <c r="AD82" s="33"/>
      <c r="AE82" s="33"/>
    </row>
    <row r="83" spans="1:31" s="18" customFormat="1" hidden="1">
      <c r="A83" s="123" t="e">
        <f>'1-συμβολαια'!#REF!</f>
        <v>#REF!</v>
      </c>
      <c r="B83" s="123" t="e">
        <f>'1-συμβολαια'!#REF!</f>
        <v>#REF!</v>
      </c>
      <c r="C83" s="123" t="e">
        <f>'1-συμβολαια'!#REF!</f>
        <v>#REF!</v>
      </c>
      <c r="D83" s="220" t="e">
        <f>'1-συμβολαια'!#REF!</f>
        <v>#REF!</v>
      </c>
      <c r="E83" s="26" t="e">
        <f>'8-κ-15-17'!#REF!</f>
        <v>#REF!</v>
      </c>
      <c r="F83" s="26" t="e">
        <f>'8-κ-15-17'!#REF!</f>
        <v>#REF!</v>
      </c>
      <c r="G83" s="26" t="e">
        <f>'8-κ-15-17'!#REF!</f>
        <v>#REF!</v>
      </c>
      <c r="H83" s="26" t="e">
        <f>'2-δικαιώμ'!#REF!</f>
        <v>#REF!</v>
      </c>
      <c r="I83" s="26" t="e">
        <f>'2-δικαιώμ'!#REF!</f>
        <v>#REF!</v>
      </c>
      <c r="J83" s="26" t="e">
        <f>'2-δικαιώμ'!#REF!</f>
        <v>#REF!</v>
      </c>
      <c r="K83" s="26" t="e">
        <f>'2-δικαιώμ'!#REF!</f>
        <v>#REF!</v>
      </c>
      <c r="L83" s="156"/>
      <c r="M83" s="156"/>
      <c r="N83" s="33"/>
      <c r="O83" s="33"/>
      <c r="P83" s="33"/>
      <c r="Q83" s="156"/>
      <c r="R83" s="33"/>
      <c r="S83" s="33"/>
      <c r="T83" s="33"/>
      <c r="U83" s="33"/>
      <c r="V83" s="156"/>
      <c r="W83" s="33" t="e">
        <f>'2-δικαιώμ'!#REF!+'2-δικαιώμ'!#REF!</f>
        <v>#REF!</v>
      </c>
      <c r="X83" s="33" t="e">
        <f>'2-δικαιώμ'!#REF!</f>
        <v>#REF!</v>
      </c>
      <c r="Y83" s="33" t="e">
        <f>'2-δικαιώμ'!#REF!</f>
        <v>#REF!</v>
      </c>
      <c r="Z83" s="156"/>
      <c r="AA83" s="33"/>
      <c r="AB83" s="33"/>
      <c r="AC83" s="33"/>
      <c r="AD83" s="33"/>
      <c r="AE83" s="33"/>
    </row>
    <row r="84" spans="1:31" s="18" customFormat="1" hidden="1">
      <c r="A84" s="123" t="e">
        <f>'1-συμβολαια'!#REF!</f>
        <v>#REF!</v>
      </c>
      <c r="B84" s="123" t="e">
        <f>'1-συμβολαια'!#REF!</f>
        <v>#REF!</v>
      </c>
      <c r="C84" s="123" t="e">
        <f>'1-συμβολαια'!#REF!</f>
        <v>#REF!</v>
      </c>
      <c r="D84" s="220" t="e">
        <f>'1-συμβολαια'!#REF!</f>
        <v>#REF!</v>
      </c>
      <c r="E84" s="26" t="e">
        <f>'8-κ-15-17'!#REF!</f>
        <v>#REF!</v>
      </c>
      <c r="F84" s="26" t="e">
        <f>'8-κ-15-17'!#REF!</f>
        <v>#REF!</v>
      </c>
      <c r="G84" s="26" t="e">
        <f>'8-κ-15-17'!#REF!</f>
        <v>#REF!</v>
      </c>
      <c r="H84" s="26" t="e">
        <f>'2-δικαιώμ'!#REF!</f>
        <v>#REF!</v>
      </c>
      <c r="I84" s="26" t="e">
        <f>'2-δικαιώμ'!#REF!</f>
        <v>#REF!</v>
      </c>
      <c r="J84" s="26" t="e">
        <f>'2-δικαιώμ'!#REF!</f>
        <v>#REF!</v>
      </c>
      <c r="K84" s="26" t="e">
        <f>'2-δικαιώμ'!#REF!</f>
        <v>#REF!</v>
      </c>
      <c r="L84" s="156"/>
      <c r="M84" s="156"/>
      <c r="N84" s="33"/>
      <c r="O84" s="33"/>
      <c r="P84" s="33"/>
      <c r="Q84" s="156"/>
      <c r="R84" s="33"/>
      <c r="S84" s="33"/>
      <c r="T84" s="33"/>
      <c r="U84" s="33"/>
      <c r="V84" s="156"/>
      <c r="W84" s="33" t="e">
        <f>'2-δικαιώμ'!#REF!+'2-δικαιώμ'!#REF!</f>
        <v>#REF!</v>
      </c>
      <c r="X84" s="33" t="e">
        <f>'2-δικαιώμ'!#REF!</f>
        <v>#REF!</v>
      </c>
      <c r="Y84" s="33" t="e">
        <f>'2-δικαιώμ'!#REF!</f>
        <v>#REF!</v>
      </c>
      <c r="Z84" s="156"/>
      <c r="AA84" s="33"/>
      <c r="AB84" s="33"/>
      <c r="AC84" s="33"/>
      <c r="AD84" s="33"/>
      <c r="AE84" s="33"/>
    </row>
    <row r="85" spans="1:31" s="18" customFormat="1" hidden="1">
      <c r="A85" s="123" t="e">
        <f>'1-συμβολαια'!#REF!</f>
        <v>#REF!</v>
      </c>
      <c r="B85" s="123" t="e">
        <f>'1-συμβολαια'!#REF!</f>
        <v>#REF!</v>
      </c>
      <c r="C85" s="123" t="e">
        <f>'1-συμβολαια'!#REF!</f>
        <v>#REF!</v>
      </c>
      <c r="D85" s="220" t="e">
        <f>'1-συμβολαια'!#REF!</f>
        <v>#REF!</v>
      </c>
      <c r="E85" s="26" t="e">
        <f>'8-κ-15-17'!#REF!</f>
        <v>#REF!</v>
      </c>
      <c r="F85" s="26" t="e">
        <f>'8-κ-15-17'!#REF!</f>
        <v>#REF!</v>
      </c>
      <c r="G85" s="26" t="e">
        <f>'8-κ-15-17'!#REF!</f>
        <v>#REF!</v>
      </c>
      <c r="H85" s="26" t="e">
        <f>'2-δικαιώμ'!#REF!</f>
        <v>#REF!</v>
      </c>
      <c r="I85" s="26" t="e">
        <f>'2-δικαιώμ'!#REF!</f>
        <v>#REF!</v>
      </c>
      <c r="J85" s="26" t="e">
        <f>'2-δικαιώμ'!#REF!</f>
        <v>#REF!</v>
      </c>
      <c r="K85" s="26" t="e">
        <f>'2-δικαιώμ'!#REF!</f>
        <v>#REF!</v>
      </c>
      <c r="L85" s="156"/>
      <c r="M85" s="156"/>
      <c r="N85" s="33"/>
      <c r="O85" s="33"/>
      <c r="P85" s="33"/>
      <c r="Q85" s="156"/>
      <c r="R85" s="33"/>
      <c r="S85" s="33"/>
      <c r="T85" s="33"/>
      <c r="U85" s="33"/>
      <c r="V85" s="156"/>
      <c r="W85" s="33" t="e">
        <f>'2-δικαιώμ'!#REF!+'2-δικαιώμ'!#REF!</f>
        <v>#REF!</v>
      </c>
      <c r="X85" s="33" t="e">
        <f>'2-δικαιώμ'!#REF!</f>
        <v>#REF!</v>
      </c>
      <c r="Y85" s="33" t="e">
        <f>'2-δικαιώμ'!#REF!</f>
        <v>#REF!</v>
      </c>
      <c r="Z85" s="156"/>
      <c r="AA85" s="33"/>
      <c r="AB85" s="33"/>
      <c r="AC85" s="33"/>
      <c r="AD85" s="33"/>
      <c r="AE85" s="33"/>
    </row>
    <row r="86" spans="1:31" s="18" customFormat="1" hidden="1">
      <c r="A86" s="123" t="e">
        <f>'1-συμβολαια'!#REF!</f>
        <v>#REF!</v>
      </c>
      <c r="B86" s="123" t="e">
        <f>'1-συμβολαια'!#REF!</f>
        <v>#REF!</v>
      </c>
      <c r="C86" s="123" t="e">
        <f>'1-συμβολαια'!#REF!</f>
        <v>#REF!</v>
      </c>
      <c r="D86" s="220" t="e">
        <f>'1-συμβολαια'!#REF!</f>
        <v>#REF!</v>
      </c>
      <c r="E86" s="26" t="e">
        <f>'8-κ-15-17'!#REF!</f>
        <v>#REF!</v>
      </c>
      <c r="F86" s="26" t="e">
        <f>'8-κ-15-17'!#REF!</f>
        <v>#REF!</v>
      </c>
      <c r="G86" s="26" t="e">
        <f>'8-κ-15-17'!#REF!</f>
        <v>#REF!</v>
      </c>
      <c r="H86" s="26" t="e">
        <f>'2-δικαιώμ'!#REF!</f>
        <v>#REF!</v>
      </c>
      <c r="I86" s="26" t="e">
        <f>'2-δικαιώμ'!#REF!</f>
        <v>#REF!</v>
      </c>
      <c r="J86" s="26" t="e">
        <f>'2-δικαιώμ'!#REF!</f>
        <v>#REF!</v>
      </c>
      <c r="K86" s="26" t="e">
        <f>'2-δικαιώμ'!#REF!</f>
        <v>#REF!</v>
      </c>
      <c r="L86" s="156"/>
      <c r="M86" s="156"/>
      <c r="N86" s="33"/>
      <c r="O86" s="33"/>
      <c r="P86" s="33"/>
      <c r="Q86" s="156"/>
      <c r="R86" s="33"/>
      <c r="S86" s="33"/>
      <c r="T86" s="33"/>
      <c r="U86" s="33"/>
      <c r="V86" s="156"/>
      <c r="W86" s="33" t="e">
        <f>'2-δικαιώμ'!#REF!+'2-δικαιώμ'!#REF!</f>
        <v>#REF!</v>
      </c>
      <c r="X86" s="33" t="e">
        <f>'2-δικαιώμ'!#REF!</f>
        <v>#REF!</v>
      </c>
      <c r="Y86" s="33" t="e">
        <f>'2-δικαιώμ'!#REF!</f>
        <v>#REF!</v>
      </c>
      <c r="Z86" s="156"/>
      <c r="AA86" s="33"/>
      <c r="AB86" s="33"/>
      <c r="AC86" s="33"/>
      <c r="AD86" s="33"/>
      <c r="AE86" s="33"/>
    </row>
    <row r="87" spans="1:31" s="18" customFormat="1" hidden="1">
      <c r="A87" s="123" t="e">
        <f>'1-συμβολαια'!#REF!</f>
        <v>#REF!</v>
      </c>
      <c r="B87" s="123" t="e">
        <f>'1-συμβολαια'!#REF!</f>
        <v>#REF!</v>
      </c>
      <c r="C87" s="123" t="e">
        <f>'1-συμβολαια'!#REF!</f>
        <v>#REF!</v>
      </c>
      <c r="D87" s="220" t="e">
        <f>'1-συμβολαια'!#REF!</f>
        <v>#REF!</v>
      </c>
      <c r="E87" s="26" t="e">
        <f>'8-κ-15-17'!#REF!</f>
        <v>#REF!</v>
      </c>
      <c r="F87" s="26" t="e">
        <f>'8-κ-15-17'!#REF!</f>
        <v>#REF!</v>
      </c>
      <c r="G87" s="26" t="e">
        <f>'8-κ-15-17'!#REF!</f>
        <v>#REF!</v>
      </c>
      <c r="H87" s="26" t="e">
        <f>'2-δικαιώμ'!#REF!</f>
        <v>#REF!</v>
      </c>
      <c r="I87" s="26" t="e">
        <f>'2-δικαιώμ'!#REF!</f>
        <v>#REF!</v>
      </c>
      <c r="J87" s="26" t="e">
        <f>'2-δικαιώμ'!#REF!</f>
        <v>#REF!</v>
      </c>
      <c r="K87" s="26" t="e">
        <f>'2-δικαιώμ'!#REF!</f>
        <v>#REF!</v>
      </c>
      <c r="L87" s="156"/>
      <c r="M87" s="156"/>
      <c r="N87" s="33"/>
      <c r="O87" s="33"/>
      <c r="P87" s="33"/>
      <c r="Q87" s="156"/>
      <c r="R87" s="33"/>
      <c r="S87" s="33"/>
      <c r="T87" s="33"/>
      <c r="U87" s="33"/>
      <c r="V87" s="156"/>
      <c r="W87" s="33" t="e">
        <f>'2-δικαιώμ'!#REF!+'2-δικαιώμ'!#REF!</f>
        <v>#REF!</v>
      </c>
      <c r="X87" s="33" t="e">
        <f>'2-δικαιώμ'!#REF!</f>
        <v>#REF!</v>
      </c>
      <c r="Y87" s="33" t="e">
        <f>'2-δικαιώμ'!#REF!</f>
        <v>#REF!</v>
      </c>
      <c r="Z87" s="156"/>
      <c r="AA87" s="33"/>
      <c r="AB87" s="33"/>
      <c r="AC87" s="33"/>
      <c r="AD87" s="33"/>
      <c r="AE87" s="33"/>
    </row>
    <row r="88" spans="1:31" s="18" customFormat="1" hidden="1">
      <c r="A88" s="123" t="e">
        <f>'1-συμβολαια'!#REF!</f>
        <v>#REF!</v>
      </c>
      <c r="B88" s="123" t="e">
        <f>'1-συμβολαια'!#REF!</f>
        <v>#REF!</v>
      </c>
      <c r="C88" s="123" t="e">
        <f>'1-συμβολαια'!#REF!</f>
        <v>#REF!</v>
      </c>
      <c r="D88" s="220" t="e">
        <f>'1-συμβολαια'!#REF!</f>
        <v>#REF!</v>
      </c>
      <c r="E88" s="26" t="e">
        <f>'8-κ-15-17'!#REF!</f>
        <v>#REF!</v>
      </c>
      <c r="F88" s="26" t="e">
        <f>'8-κ-15-17'!#REF!</f>
        <v>#REF!</v>
      </c>
      <c r="G88" s="26" t="e">
        <f>'8-κ-15-17'!#REF!</f>
        <v>#REF!</v>
      </c>
      <c r="H88" s="26" t="e">
        <f>'2-δικαιώμ'!#REF!</f>
        <v>#REF!</v>
      </c>
      <c r="I88" s="26" t="e">
        <f>'2-δικαιώμ'!#REF!</f>
        <v>#REF!</v>
      </c>
      <c r="J88" s="26" t="e">
        <f>'2-δικαιώμ'!#REF!</f>
        <v>#REF!</v>
      </c>
      <c r="K88" s="26" t="e">
        <f>'2-δικαιώμ'!#REF!</f>
        <v>#REF!</v>
      </c>
      <c r="L88" s="156"/>
      <c r="M88" s="156"/>
      <c r="N88" s="33"/>
      <c r="O88" s="33"/>
      <c r="P88" s="33"/>
      <c r="Q88" s="156"/>
      <c r="R88" s="33"/>
      <c r="S88" s="33"/>
      <c r="T88" s="33"/>
      <c r="U88" s="33"/>
      <c r="V88" s="156"/>
      <c r="W88" s="33" t="e">
        <f>'2-δικαιώμ'!#REF!+'2-δικαιώμ'!#REF!</f>
        <v>#REF!</v>
      </c>
      <c r="X88" s="33" t="e">
        <f>'2-δικαιώμ'!#REF!</f>
        <v>#REF!</v>
      </c>
      <c r="Y88" s="33" t="e">
        <f>'2-δικαιώμ'!#REF!</f>
        <v>#REF!</v>
      </c>
      <c r="Z88" s="156"/>
      <c r="AA88" s="33"/>
      <c r="AB88" s="33"/>
      <c r="AC88" s="33"/>
      <c r="AD88" s="33"/>
      <c r="AE88" s="33"/>
    </row>
    <row r="89" spans="1:31" s="18" customFormat="1" hidden="1">
      <c r="A89" s="123" t="e">
        <f>'1-συμβολαια'!#REF!</f>
        <v>#REF!</v>
      </c>
      <c r="B89" s="123" t="e">
        <f>'1-συμβολαια'!#REF!</f>
        <v>#REF!</v>
      </c>
      <c r="C89" s="123" t="e">
        <f>'1-συμβολαια'!#REF!</f>
        <v>#REF!</v>
      </c>
      <c r="D89" s="220" t="e">
        <f>'1-συμβολαια'!#REF!</f>
        <v>#REF!</v>
      </c>
      <c r="E89" s="26" t="e">
        <f>'8-κ-15-17'!#REF!</f>
        <v>#REF!</v>
      </c>
      <c r="F89" s="26" t="e">
        <f>'8-κ-15-17'!#REF!</f>
        <v>#REF!</v>
      </c>
      <c r="G89" s="26" t="e">
        <f>'8-κ-15-17'!#REF!</f>
        <v>#REF!</v>
      </c>
      <c r="H89" s="26" t="e">
        <f>'2-δικαιώμ'!#REF!</f>
        <v>#REF!</v>
      </c>
      <c r="I89" s="26" t="e">
        <f>'2-δικαιώμ'!#REF!</f>
        <v>#REF!</v>
      </c>
      <c r="J89" s="26" t="e">
        <f>'2-δικαιώμ'!#REF!</f>
        <v>#REF!</v>
      </c>
      <c r="K89" s="26" t="e">
        <f>'2-δικαιώμ'!#REF!</f>
        <v>#REF!</v>
      </c>
      <c r="L89" s="156"/>
      <c r="M89" s="156"/>
      <c r="N89" s="33"/>
      <c r="O89" s="33"/>
      <c r="P89" s="33"/>
      <c r="Q89" s="156"/>
      <c r="R89" s="33"/>
      <c r="S89" s="33"/>
      <c r="T89" s="33"/>
      <c r="U89" s="33"/>
      <c r="V89" s="156"/>
      <c r="W89" s="33" t="e">
        <f>'2-δικαιώμ'!#REF!+'2-δικαιώμ'!#REF!</f>
        <v>#REF!</v>
      </c>
      <c r="X89" s="33" t="e">
        <f>'2-δικαιώμ'!#REF!</f>
        <v>#REF!</v>
      </c>
      <c r="Y89" s="33" t="e">
        <f>'2-δικαιώμ'!#REF!</f>
        <v>#REF!</v>
      </c>
      <c r="Z89" s="156"/>
      <c r="AA89" s="33"/>
      <c r="AB89" s="33"/>
      <c r="AC89" s="33"/>
      <c r="AD89" s="33"/>
      <c r="AE89" s="33"/>
    </row>
    <row r="90" spans="1:31" s="18" customFormat="1" hidden="1">
      <c r="A90" s="123" t="e">
        <f>'1-συμβολαια'!#REF!</f>
        <v>#REF!</v>
      </c>
      <c r="B90" s="123" t="e">
        <f>'1-συμβολαια'!#REF!</f>
        <v>#REF!</v>
      </c>
      <c r="C90" s="123" t="e">
        <f>'1-συμβολαια'!#REF!</f>
        <v>#REF!</v>
      </c>
      <c r="D90" s="220" t="e">
        <f>'1-συμβολαια'!#REF!</f>
        <v>#REF!</v>
      </c>
      <c r="E90" s="26" t="e">
        <f>'8-κ-15-17'!#REF!</f>
        <v>#REF!</v>
      </c>
      <c r="F90" s="26" t="e">
        <f>'8-κ-15-17'!#REF!</f>
        <v>#REF!</v>
      </c>
      <c r="G90" s="26" t="e">
        <f>'8-κ-15-17'!#REF!</f>
        <v>#REF!</v>
      </c>
      <c r="H90" s="26" t="e">
        <f>'2-δικαιώμ'!#REF!</f>
        <v>#REF!</v>
      </c>
      <c r="I90" s="26" t="e">
        <f>'2-δικαιώμ'!#REF!</f>
        <v>#REF!</v>
      </c>
      <c r="J90" s="26" t="e">
        <f>'2-δικαιώμ'!#REF!</f>
        <v>#REF!</v>
      </c>
      <c r="K90" s="26" t="e">
        <f>'2-δικαιώμ'!#REF!</f>
        <v>#REF!</v>
      </c>
      <c r="L90" s="156"/>
      <c r="M90" s="156"/>
      <c r="N90" s="33"/>
      <c r="O90" s="33"/>
      <c r="P90" s="33"/>
      <c r="Q90" s="156"/>
      <c r="R90" s="33"/>
      <c r="S90" s="33"/>
      <c r="T90" s="33"/>
      <c r="U90" s="33"/>
      <c r="V90" s="156"/>
      <c r="W90" s="33" t="e">
        <f>'2-δικαιώμ'!#REF!+'2-δικαιώμ'!#REF!</f>
        <v>#REF!</v>
      </c>
      <c r="X90" s="33" t="e">
        <f>'2-δικαιώμ'!#REF!</f>
        <v>#REF!</v>
      </c>
      <c r="Y90" s="33" t="e">
        <f>'2-δικαιώμ'!#REF!</f>
        <v>#REF!</v>
      </c>
      <c r="Z90" s="156"/>
      <c r="AA90" s="33"/>
      <c r="AB90" s="33"/>
      <c r="AC90" s="33"/>
      <c r="AD90" s="33"/>
      <c r="AE90" s="33"/>
    </row>
    <row r="91" spans="1:31" s="18" customFormat="1" hidden="1">
      <c r="A91" s="123" t="e">
        <f>'1-συμβολαια'!#REF!</f>
        <v>#REF!</v>
      </c>
      <c r="B91" s="123" t="e">
        <f>'1-συμβολαια'!#REF!</f>
        <v>#REF!</v>
      </c>
      <c r="C91" s="123" t="e">
        <f>'1-συμβολαια'!#REF!</f>
        <v>#REF!</v>
      </c>
      <c r="D91" s="220" t="e">
        <f>'1-συμβολαια'!#REF!</f>
        <v>#REF!</v>
      </c>
      <c r="E91" s="26" t="e">
        <f>'8-κ-15-17'!#REF!</f>
        <v>#REF!</v>
      </c>
      <c r="F91" s="26" t="e">
        <f>'8-κ-15-17'!#REF!</f>
        <v>#REF!</v>
      </c>
      <c r="G91" s="26" t="e">
        <f>'8-κ-15-17'!#REF!</f>
        <v>#REF!</v>
      </c>
      <c r="H91" s="26" t="e">
        <f>'2-δικαιώμ'!#REF!</f>
        <v>#REF!</v>
      </c>
      <c r="I91" s="26" t="e">
        <f>'2-δικαιώμ'!#REF!</f>
        <v>#REF!</v>
      </c>
      <c r="J91" s="26" t="e">
        <f>'2-δικαιώμ'!#REF!</f>
        <v>#REF!</v>
      </c>
      <c r="K91" s="26" t="e">
        <f>'2-δικαιώμ'!#REF!</f>
        <v>#REF!</v>
      </c>
      <c r="L91" s="156"/>
      <c r="M91" s="156"/>
      <c r="N91" s="33"/>
      <c r="O91" s="33"/>
      <c r="P91" s="33"/>
      <c r="Q91" s="156"/>
      <c r="R91" s="33"/>
      <c r="S91" s="33"/>
      <c r="T91" s="33"/>
      <c r="U91" s="33"/>
      <c r="V91" s="156"/>
      <c r="W91" s="33" t="e">
        <f>'2-δικαιώμ'!#REF!+'2-δικαιώμ'!#REF!</f>
        <v>#REF!</v>
      </c>
      <c r="X91" s="33" t="e">
        <f>'2-δικαιώμ'!#REF!</f>
        <v>#REF!</v>
      </c>
      <c r="Y91" s="33" t="e">
        <f>'2-δικαιώμ'!#REF!</f>
        <v>#REF!</v>
      </c>
      <c r="Z91" s="156"/>
      <c r="AA91" s="33"/>
      <c r="AB91" s="33"/>
      <c r="AC91" s="33"/>
      <c r="AD91" s="33"/>
      <c r="AE91" s="33"/>
    </row>
    <row r="92" spans="1:31" s="18" customFormat="1" hidden="1">
      <c r="A92" s="123" t="e">
        <f>'1-συμβολαια'!#REF!</f>
        <v>#REF!</v>
      </c>
      <c r="B92" s="123" t="e">
        <f>'1-συμβολαια'!#REF!</f>
        <v>#REF!</v>
      </c>
      <c r="C92" s="123" t="e">
        <f>'1-συμβολαια'!#REF!</f>
        <v>#REF!</v>
      </c>
      <c r="D92" s="220" t="e">
        <f>'1-συμβολαια'!#REF!</f>
        <v>#REF!</v>
      </c>
      <c r="E92" s="26" t="e">
        <f>'8-κ-15-17'!#REF!</f>
        <v>#REF!</v>
      </c>
      <c r="F92" s="26" t="e">
        <f>'8-κ-15-17'!#REF!</f>
        <v>#REF!</v>
      </c>
      <c r="G92" s="26" t="e">
        <f>'8-κ-15-17'!#REF!</f>
        <v>#REF!</v>
      </c>
      <c r="H92" s="26" t="e">
        <f>'2-δικαιώμ'!#REF!</f>
        <v>#REF!</v>
      </c>
      <c r="I92" s="26" t="e">
        <f>'2-δικαιώμ'!#REF!</f>
        <v>#REF!</v>
      </c>
      <c r="J92" s="26" t="e">
        <f>'2-δικαιώμ'!#REF!</f>
        <v>#REF!</v>
      </c>
      <c r="K92" s="26" t="e">
        <f>'2-δικαιώμ'!#REF!</f>
        <v>#REF!</v>
      </c>
      <c r="L92" s="156"/>
      <c r="M92" s="156"/>
      <c r="N92" s="33"/>
      <c r="O92" s="33"/>
      <c r="P92" s="33"/>
      <c r="Q92" s="156"/>
      <c r="R92" s="33"/>
      <c r="S92" s="33"/>
      <c r="T92" s="33"/>
      <c r="U92" s="33"/>
      <c r="V92" s="156"/>
      <c r="W92" s="33" t="e">
        <f>'2-δικαιώμ'!#REF!+'2-δικαιώμ'!#REF!</f>
        <v>#REF!</v>
      </c>
      <c r="X92" s="33" t="e">
        <f>'2-δικαιώμ'!#REF!</f>
        <v>#REF!</v>
      </c>
      <c r="Y92" s="33" t="e">
        <f>'2-δικαιώμ'!#REF!</f>
        <v>#REF!</v>
      </c>
      <c r="Z92" s="156"/>
      <c r="AA92" s="33"/>
      <c r="AB92" s="33"/>
      <c r="AC92" s="33"/>
      <c r="AD92" s="33"/>
      <c r="AE92" s="33"/>
    </row>
    <row r="93" spans="1:31" s="18" customFormat="1" hidden="1">
      <c r="A93" s="123" t="e">
        <f>'1-συμβολαια'!#REF!</f>
        <v>#REF!</v>
      </c>
      <c r="B93" s="123" t="e">
        <f>'1-συμβολαια'!#REF!</f>
        <v>#REF!</v>
      </c>
      <c r="C93" s="123" t="e">
        <f>'1-συμβολαια'!#REF!</f>
        <v>#REF!</v>
      </c>
      <c r="D93" s="220" t="e">
        <f>'1-συμβολαια'!#REF!</f>
        <v>#REF!</v>
      </c>
      <c r="E93" s="26" t="e">
        <f>'8-κ-15-17'!#REF!</f>
        <v>#REF!</v>
      </c>
      <c r="F93" s="26" t="e">
        <f>'8-κ-15-17'!#REF!</f>
        <v>#REF!</v>
      </c>
      <c r="G93" s="26" t="e">
        <f>'8-κ-15-17'!#REF!</f>
        <v>#REF!</v>
      </c>
      <c r="H93" s="26" t="e">
        <f>'2-δικαιώμ'!#REF!</f>
        <v>#REF!</v>
      </c>
      <c r="I93" s="26" t="e">
        <f>'2-δικαιώμ'!#REF!</f>
        <v>#REF!</v>
      </c>
      <c r="J93" s="26" t="e">
        <f>'2-δικαιώμ'!#REF!</f>
        <v>#REF!</v>
      </c>
      <c r="K93" s="26" t="e">
        <f>'2-δικαιώμ'!#REF!</f>
        <v>#REF!</v>
      </c>
      <c r="L93" s="156"/>
      <c r="M93" s="156"/>
      <c r="N93" s="33"/>
      <c r="O93" s="33"/>
      <c r="P93" s="33"/>
      <c r="Q93" s="156"/>
      <c r="R93" s="33"/>
      <c r="S93" s="33"/>
      <c r="T93" s="33"/>
      <c r="U93" s="33"/>
      <c r="V93" s="156"/>
      <c r="W93" s="33" t="e">
        <f>'2-δικαιώμ'!#REF!+'2-δικαιώμ'!#REF!</f>
        <v>#REF!</v>
      </c>
      <c r="X93" s="33" t="e">
        <f>'2-δικαιώμ'!#REF!</f>
        <v>#REF!</v>
      </c>
      <c r="Y93" s="33" t="e">
        <f>'2-δικαιώμ'!#REF!</f>
        <v>#REF!</v>
      </c>
      <c r="Z93" s="156"/>
      <c r="AA93" s="33"/>
      <c r="AB93" s="33"/>
      <c r="AC93" s="33"/>
      <c r="AD93" s="33"/>
      <c r="AE93" s="33"/>
    </row>
    <row r="94" spans="1:31" s="18" customFormat="1" hidden="1">
      <c r="A94" s="123" t="e">
        <f>'1-συμβολαια'!#REF!</f>
        <v>#REF!</v>
      </c>
      <c r="B94" s="123" t="e">
        <f>'1-συμβολαια'!#REF!</f>
        <v>#REF!</v>
      </c>
      <c r="C94" s="123" t="e">
        <f>'1-συμβολαια'!#REF!</f>
        <v>#REF!</v>
      </c>
      <c r="D94" s="220" t="e">
        <f>'1-συμβολαια'!#REF!</f>
        <v>#REF!</v>
      </c>
      <c r="E94" s="26" t="e">
        <f>'8-κ-15-17'!#REF!</f>
        <v>#REF!</v>
      </c>
      <c r="F94" s="26" t="e">
        <f>'8-κ-15-17'!#REF!</f>
        <v>#REF!</v>
      </c>
      <c r="G94" s="26" t="e">
        <f>'8-κ-15-17'!#REF!</f>
        <v>#REF!</v>
      </c>
      <c r="H94" s="26" t="e">
        <f>'2-δικαιώμ'!#REF!</f>
        <v>#REF!</v>
      </c>
      <c r="I94" s="26" t="e">
        <f>'2-δικαιώμ'!#REF!</f>
        <v>#REF!</v>
      </c>
      <c r="J94" s="26" t="e">
        <f>'2-δικαιώμ'!#REF!</f>
        <v>#REF!</v>
      </c>
      <c r="K94" s="26" t="e">
        <f>'2-δικαιώμ'!#REF!</f>
        <v>#REF!</v>
      </c>
      <c r="L94" s="156"/>
      <c r="M94" s="156"/>
      <c r="N94" s="33"/>
      <c r="O94" s="33"/>
      <c r="P94" s="33"/>
      <c r="Q94" s="156"/>
      <c r="R94" s="33"/>
      <c r="S94" s="33"/>
      <c r="T94" s="33"/>
      <c r="U94" s="33"/>
      <c r="V94" s="156"/>
      <c r="W94" s="33" t="e">
        <f>'2-δικαιώμ'!#REF!+'2-δικαιώμ'!#REF!</f>
        <v>#REF!</v>
      </c>
      <c r="X94" s="33" t="e">
        <f>'2-δικαιώμ'!#REF!</f>
        <v>#REF!</v>
      </c>
      <c r="Y94" s="33" t="e">
        <f>'2-δικαιώμ'!#REF!</f>
        <v>#REF!</v>
      </c>
      <c r="Z94" s="156"/>
      <c r="AA94" s="33"/>
      <c r="AB94" s="33"/>
      <c r="AC94" s="33"/>
      <c r="AD94" s="33"/>
      <c r="AE94" s="33"/>
    </row>
    <row r="95" spans="1:31" s="18" customFormat="1" hidden="1">
      <c r="A95" s="123" t="e">
        <f>'1-συμβολαια'!#REF!</f>
        <v>#REF!</v>
      </c>
      <c r="B95" s="123" t="e">
        <f>'1-συμβολαια'!#REF!</f>
        <v>#REF!</v>
      </c>
      <c r="C95" s="123" t="e">
        <f>'1-συμβολαια'!#REF!</f>
        <v>#REF!</v>
      </c>
      <c r="D95" s="220" t="e">
        <f>'1-συμβολαια'!#REF!</f>
        <v>#REF!</v>
      </c>
      <c r="E95" s="26" t="e">
        <f>'8-κ-15-17'!#REF!</f>
        <v>#REF!</v>
      </c>
      <c r="F95" s="26" t="e">
        <f>'8-κ-15-17'!#REF!</f>
        <v>#REF!</v>
      </c>
      <c r="G95" s="26" t="e">
        <f>'8-κ-15-17'!#REF!</f>
        <v>#REF!</v>
      </c>
      <c r="H95" s="26" t="e">
        <f>'2-δικαιώμ'!#REF!</f>
        <v>#REF!</v>
      </c>
      <c r="I95" s="26" t="e">
        <f>'2-δικαιώμ'!#REF!</f>
        <v>#REF!</v>
      </c>
      <c r="J95" s="26" t="e">
        <f>'2-δικαιώμ'!#REF!</f>
        <v>#REF!</v>
      </c>
      <c r="K95" s="26" t="e">
        <f>'2-δικαιώμ'!#REF!</f>
        <v>#REF!</v>
      </c>
      <c r="L95" s="156"/>
      <c r="M95" s="156"/>
      <c r="N95" s="33"/>
      <c r="O95" s="33"/>
      <c r="P95" s="33"/>
      <c r="Q95" s="156"/>
      <c r="R95" s="33"/>
      <c r="S95" s="33"/>
      <c r="T95" s="33"/>
      <c r="U95" s="33"/>
      <c r="V95" s="156"/>
      <c r="W95" s="33" t="e">
        <f>'2-δικαιώμ'!#REF!+'2-δικαιώμ'!#REF!</f>
        <v>#REF!</v>
      </c>
      <c r="X95" s="33" t="e">
        <f>'2-δικαιώμ'!#REF!</f>
        <v>#REF!</v>
      </c>
      <c r="Y95" s="33" t="e">
        <f>'2-δικαιώμ'!#REF!</f>
        <v>#REF!</v>
      </c>
      <c r="Z95" s="156"/>
      <c r="AA95" s="33"/>
      <c r="AB95" s="33"/>
      <c r="AC95" s="33"/>
      <c r="AD95" s="33"/>
      <c r="AE95" s="33"/>
    </row>
    <row r="96" spans="1:31" s="18" customFormat="1" hidden="1">
      <c r="A96" s="123" t="e">
        <f>'1-συμβολαια'!#REF!</f>
        <v>#REF!</v>
      </c>
      <c r="B96" s="123" t="e">
        <f>'1-συμβολαια'!#REF!</f>
        <v>#REF!</v>
      </c>
      <c r="C96" s="123" t="e">
        <f>'1-συμβολαια'!#REF!</f>
        <v>#REF!</v>
      </c>
      <c r="D96" s="220" t="e">
        <f>'1-συμβολαια'!#REF!</f>
        <v>#REF!</v>
      </c>
      <c r="E96" s="26" t="e">
        <f>'8-κ-15-17'!#REF!</f>
        <v>#REF!</v>
      </c>
      <c r="F96" s="26" t="e">
        <f>'8-κ-15-17'!#REF!</f>
        <v>#REF!</v>
      </c>
      <c r="G96" s="26" t="e">
        <f>'8-κ-15-17'!#REF!</f>
        <v>#REF!</v>
      </c>
      <c r="H96" s="26" t="e">
        <f>'2-δικαιώμ'!#REF!</f>
        <v>#REF!</v>
      </c>
      <c r="I96" s="26" t="e">
        <f>'2-δικαιώμ'!#REF!</f>
        <v>#REF!</v>
      </c>
      <c r="J96" s="26" t="e">
        <f>'2-δικαιώμ'!#REF!</f>
        <v>#REF!</v>
      </c>
      <c r="K96" s="26" t="e">
        <f>'2-δικαιώμ'!#REF!</f>
        <v>#REF!</v>
      </c>
      <c r="L96" s="156"/>
      <c r="M96" s="156"/>
      <c r="N96" s="33"/>
      <c r="O96" s="33"/>
      <c r="P96" s="33"/>
      <c r="Q96" s="156"/>
      <c r="R96" s="33"/>
      <c r="S96" s="33"/>
      <c r="T96" s="33"/>
      <c r="U96" s="33"/>
      <c r="V96" s="156"/>
      <c r="W96" s="33" t="e">
        <f>'2-δικαιώμ'!#REF!+'2-δικαιώμ'!#REF!</f>
        <v>#REF!</v>
      </c>
      <c r="X96" s="33" t="e">
        <f>'2-δικαιώμ'!#REF!</f>
        <v>#REF!</v>
      </c>
      <c r="Y96" s="33" t="e">
        <f>'2-δικαιώμ'!#REF!</f>
        <v>#REF!</v>
      </c>
      <c r="Z96" s="156"/>
      <c r="AA96" s="33"/>
      <c r="AB96" s="33"/>
      <c r="AC96" s="33"/>
      <c r="AD96" s="33"/>
      <c r="AE96" s="33"/>
    </row>
    <row r="97" spans="1:31" s="18" customFormat="1" hidden="1">
      <c r="A97" s="123" t="e">
        <f>'1-συμβολαια'!#REF!</f>
        <v>#REF!</v>
      </c>
      <c r="B97" s="123" t="e">
        <f>'1-συμβολαια'!#REF!</f>
        <v>#REF!</v>
      </c>
      <c r="C97" s="123" t="e">
        <f>'1-συμβολαια'!#REF!</f>
        <v>#REF!</v>
      </c>
      <c r="D97" s="220" t="e">
        <f>'1-συμβολαια'!#REF!</f>
        <v>#REF!</v>
      </c>
      <c r="E97" s="26" t="e">
        <f>'8-κ-15-17'!#REF!</f>
        <v>#REF!</v>
      </c>
      <c r="F97" s="26" t="e">
        <f>'8-κ-15-17'!#REF!</f>
        <v>#REF!</v>
      </c>
      <c r="G97" s="26" t="e">
        <f>'8-κ-15-17'!#REF!</f>
        <v>#REF!</v>
      </c>
      <c r="H97" s="26" t="e">
        <f>'2-δικαιώμ'!#REF!</f>
        <v>#REF!</v>
      </c>
      <c r="I97" s="26" t="e">
        <f>'2-δικαιώμ'!#REF!</f>
        <v>#REF!</v>
      </c>
      <c r="J97" s="26" t="e">
        <f>'2-δικαιώμ'!#REF!</f>
        <v>#REF!</v>
      </c>
      <c r="K97" s="26" t="e">
        <f>'2-δικαιώμ'!#REF!</f>
        <v>#REF!</v>
      </c>
      <c r="L97" s="156"/>
      <c r="M97" s="156"/>
      <c r="N97" s="33"/>
      <c r="O97" s="33"/>
      <c r="P97" s="33"/>
      <c r="Q97" s="156"/>
      <c r="R97" s="33"/>
      <c r="S97" s="33"/>
      <c r="T97" s="33"/>
      <c r="U97" s="33"/>
      <c r="V97" s="156"/>
      <c r="W97" s="33" t="e">
        <f>'2-δικαιώμ'!#REF!+'2-δικαιώμ'!#REF!</f>
        <v>#REF!</v>
      </c>
      <c r="X97" s="33" t="e">
        <f>'2-δικαιώμ'!#REF!</f>
        <v>#REF!</v>
      </c>
      <c r="Y97" s="33" t="e">
        <f>'2-δικαιώμ'!#REF!</f>
        <v>#REF!</v>
      </c>
      <c r="Z97" s="156"/>
      <c r="AA97" s="33"/>
      <c r="AB97" s="33"/>
      <c r="AC97" s="33"/>
      <c r="AD97" s="33"/>
      <c r="AE97" s="33"/>
    </row>
    <row r="98" spans="1:31" s="18" customFormat="1" hidden="1">
      <c r="A98" s="123" t="e">
        <f>'1-συμβολαια'!#REF!</f>
        <v>#REF!</v>
      </c>
      <c r="B98" s="123" t="e">
        <f>'1-συμβολαια'!#REF!</f>
        <v>#REF!</v>
      </c>
      <c r="C98" s="123" t="e">
        <f>'1-συμβολαια'!#REF!</f>
        <v>#REF!</v>
      </c>
      <c r="D98" s="220" t="e">
        <f>'1-συμβολαια'!#REF!</f>
        <v>#REF!</v>
      </c>
      <c r="E98" s="26" t="e">
        <f>'8-κ-15-17'!#REF!</f>
        <v>#REF!</v>
      </c>
      <c r="F98" s="26" t="e">
        <f>'8-κ-15-17'!#REF!</f>
        <v>#REF!</v>
      </c>
      <c r="G98" s="26" t="e">
        <f>'8-κ-15-17'!#REF!</f>
        <v>#REF!</v>
      </c>
      <c r="H98" s="26" t="e">
        <f>'2-δικαιώμ'!#REF!</f>
        <v>#REF!</v>
      </c>
      <c r="I98" s="26" t="e">
        <f>'2-δικαιώμ'!#REF!</f>
        <v>#REF!</v>
      </c>
      <c r="J98" s="26" t="e">
        <f>'2-δικαιώμ'!#REF!</f>
        <v>#REF!</v>
      </c>
      <c r="K98" s="26" t="e">
        <f>'2-δικαιώμ'!#REF!</f>
        <v>#REF!</v>
      </c>
      <c r="L98" s="156"/>
      <c r="M98" s="156"/>
      <c r="N98" s="33"/>
      <c r="O98" s="33"/>
      <c r="P98" s="33"/>
      <c r="Q98" s="156"/>
      <c r="R98" s="33"/>
      <c r="S98" s="33"/>
      <c r="T98" s="33"/>
      <c r="U98" s="33"/>
      <c r="V98" s="156"/>
      <c r="W98" s="33" t="e">
        <f>'2-δικαιώμ'!#REF!+'2-δικαιώμ'!#REF!</f>
        <v>#REF!</v>
      </c>
      <c r="X98" s="33" t="e">
        <f>'2-δικαιώμ'!#REF!</f>
        <v>#REF!</v>
      </c>
      <c r="Y98" s="33" t="e">
        <f>'2-δικαιώμ'!#REF!</f>
        <v>#REF!</v>
      </c>
      <c r="Z98" s="156"/>
      <c r="AA98" s="33"/>
      <c r="AB98" s="33"/>
      <c r="AC98" s="33"/>
      <c r="AD98" s="33"/>
      <c r="AE98" s="33"/>
    </row>
    <row r="99" spans="1:31" s="18" customFormat="1" hidden="1">
      <c r="A99" s="123" t="e">
        <f>'1-συμβολαια'!#REF!</f>
        <v>#REF!</v>
      </c>
      <c r="B99" s="123" t="e">
        <f>'1-συμβολαια'!#REF!</f>
        <v>#REF!</v>
      </c>
      <c r="C99" s="123" t="e">
        <f>'1-συμβολαια'!#REF!</f>
        <v>#REF!</v>
      </c>
      <c r="D99" s="220" t="e">
        <f>'1-συμβολαια'!#REF!</f>
        <v>#REF!</v>
      </c>
      <c r="E99" s="26" t="e">
        <f>'8-κ-15-17'!#REF!</f>
        <v>#REF!</v>
      </c>
      <c r="F99" s="26" t="e">
        <f>'8-κ-15-17'!#REF!</f>
        <v>#REF!</v>
      </c>
      <c r="G99" s="26" t="e">
        <f>'8-κ-15-17'!#REF!</f>
        <v>#REF!</v>
      </c>
      <c r="H99" s="26" t="e">
        <f>'2-δικαιώμ'!#REF!</f>
        <v>#REF!</v>
      </c>
      <c r="I99" s="26" t="e">
        <f>'2-δικαιώμ'!#REF!</f>
        <v>#REF!</v>
      </c>
      <c r="J99" s="26" t="e">
        <f>'2-δικαιώμ'!#REF!</f>
        <v>#REF!</v>
      </c>
      <c r="K99" s="26" t="e">
        <f>'2-δικαιώμ'!#REF!</f>
        <v>#REF!</v>
      </c>
      <c r="L99" s="156"/>
      <c r="M99" s="156"/>
      <c r="N99" s="33"/>
      <c r="O99" s="33"/>
      <c r="P99" s="33"/>
      <c r="Q99" s="156"/>
      <c r="R99" s="33"/>
      <c r="S99" s="33"/>
      <c r="T99" s="33"/>
      <c r="U99" s="33"/>
      <c r="V99" s="156"/>
      <c r="W99" s="33" t="e">
        <f>'2-δικαιώμ'!#REF!+'2-δικαιώμ'!#REF!</f>
        <v>#REF!</v>
      </c>
      <c r="X99" s="33" t="e">
        <f>'2-δικαιώμ'!#REF!</f>
        <v>#REF!</v>
      </c>
      <c r="Y99" s="33" t="e">
        <f>'2-δικαιώμ'!#REF!</f>
        <v>#REF!</v>
      </c>
      <c r="Z99" s="156"/>
      <c r="AA99" s="33"/>
      <c r="AB99" s="33"/>
      <c r="AC99" s="33"/>
      <c r="AD99" s="33"/>
      <c r="AE99" s="33"/>
    </row>
    <row r="100" spans="1:31" s="18" customFormat="1" hidden="1">
      <c r="A100" s="123" t="e">
        <f>'1-συμβολαια'!#REF!</f>
        <v>#REF!</v>
      </c>
      <c r="B100" s="123" t="e">
        <f>'1-συμβολαια'!#REF!</f>
        <v>#REF!</v>
      </c>
      <c r="C100" s="123" t="e">
        <f>'1-συμβολαια'!#REF!</f>
        <v>#REF!</v>
      </c>
      <c r="D100" s="220" t="e">
        <f>'1-συμβολαια'!#REF!</f>
        <v>#REF!</v>
      </c>
      <c r="E100" s="26" t="e">
        <f>'8-κ-15-17'!#REF!</f>
        <v>#REF!</v>
      </c>
      <c r="F100" s="26" t="e">
        <f>'8-κ-15-17'!#REF!</f>
        <v>#REF!</v>
      </c>
      <c r="G100" s="26" t="e">
        <f>'8-κ-15-17'!#REF!</f>
        <v>#REF!</v>
      </c>
      <c r="H100" s="26" t="e">
        <f>'2-δικαιώμ'!#REF!</f>
        <v>#REF!</v>
      </c>
      <c r="I100" s="26" t="e">
        <f>'2-δικαιώμ'!#REF!</f>
        <v>#REF!</v>
      </c>
      <c r="J100" s="26" t="e">
        <f>'2-δικαιώμ'!#REF!</f>
        <v>#REF!</v>
      </c>
      <c r="K100" s="26" t="e">
        <f>'2-δικαιώμ'!#REF!</f>
        <v>#REF!</v>
      </c>
      <c r="L100" s="156"/>
      <c r="M100" s="156"/>
      <c r="N100" s="33"/>
      <c r="O100" s="33"/>
      <c r="P100" s="33"/>
      <c r="Q100" s="156"/>
      <c r="R100" s="33"/>
      <c r="S100" s="33"/>
      <c r="T100" s="33"/>
      <c r="U100" s="33"/>
      <c r="V100" s="156"/>
      <c r="W100" s="33" t="e">
        <f>'2-δικαιώμ'!#REF!+'2-δικαιώμ'!#REF!</f>
        <v>#REF!</v>
      </c>
      <c r="X100" s="33" t="e">
        <f>'2-δικαιώμ'!#REF!</f>
        <v>#REF!</v>
      </c>
      <c r="Y100" s="33" t="e">
        <f>'2-δικαιώμ'!#REF!</f>
        <v>#REF!</v>
      </c>
      <c r="Z100" s="156"/>
      <c r="AA100" s="33"/>
      <c r="AB100" s="33"/>
      <c r="AC100" s="33"/>
      <c r="AD100" s="33"/>
      <c r="AE100" s="33"/>
    </row>
    <row r="101" spans="1:31" s="18" customFormat="1" hidden="1">
      <c r="A101" s="123" t="e">
        <f>'1-συμβολαια'!#REF!</f>
        <v>#REF!</v>
      </c>
      <c r="B101" s="123" t="e">
        <f>'1-συμβολαια'!#REF!</f>
        <v>#REF!</v>
      </c>
      <c r="C101" s="123" t="e">
        <f>'1-συμβολαια'!#REF!</f>
        <v>#REF!</v>
      </c>
      <c r="D101" s="220" t="e">
        <f>'1-συμβολαια'!#REF!</f>
        <v>#REF!</v>
      </c>
      <c r="E101" s="26" t="e">
        <f>'8-κ-15-17'!#REF!</f>
        <v>#REF!</v>
      </c>
      <c r="F101" s="26" t="e">
        <f>'8-κ-15-17'!#REF!</f>
        <v>#REF!</v>
      </c>
      <c r="G101" s="26" t="e">
        <f>'8-κ-15-17'!#REF!</f>
        <v>#REF!</v>
      </c>
      <c r="H101" s="26" t="e">
        <f>'2-δικαιώμ'!#REF!</f>
        <v>#REF!</v>
      </c>
      <c r="I101" s="26" t="e">
        <f>'2-δικαιώμ'!#REF!</f>
        <v>#REF!</v>
      </c>
      <c r="J101" s="26" t="e">
        <f>'2-δικαιώμ'!#REF!</f>
        <v>#REF!</v>
      </c>
      <c r="K101" s="26" t="e">
        <f>'2-δικαιώμ'!#REF!</f>
        <v>#REF!</v>
      </c>
      <c r="L101" s="156"/>
      <c r="M101" s="156"/>
      <c r="N101" s="33"/>
      <c r="O101" s="33"/>
      <c r="P101" s="33"/>
      <c r="Q101" s="156"/>
      <c r="R101" s="33"/>
      <c r="S101" s="33"/>
      <c r="T101" s="33"/>
      <c r="U101" s="33"/>
      <c r="V101" s="156"/>
      <c r="W101" s="33" t="e">
        <f>'2-δικαιώμ'!#REF!+'2-δικαιώμ'!#REF!</f>
        <v>#REF!</v>
      </c>
      <c r="X101" s="33" t="e">
        <f>'2-δικαιώμ'!#REF!</f>
        <v>#REF!</v>
      </c>
      <c r="Y101" s="33" t="e">
        <f>'2-δικαιώμ'!#REF!</f>
        <v>#REF!</v>
      </c>
      <c r="Z101" s="156"/>
      <c r="AA101" s="33"/>
      <c r="AB101" s="33"/>
      <c r="AC101" s="33"/>
      <c r="AD101" s="33"/>
      <c r="AE101" s="33"/>
    </row>
    <row r="102" spans="1:31" s="18" customFormat="1" hidden="1">
      <c r="A102" s="123" t="e">
        <f>'1-συμβολαια'!#REF!</f>
        <v>#REF!</v>
      </c>
      <c r="B102" s="123" t="e">
        <f>'1-συμβολαια'!#REF!</f>
        <v>#REF!</v>
      </c>
      <c r="C102" s="123" t="e">
        <f>'1-συμβολαια'!#REF!</f>
        <v>#REF!</v>
      </c>
      <c r="D102" s="220" t="e">
        <f>'1-συμβολαια'!#REF!</f>
        <v>#REF!</v>
      </c>
      <c r="E102" s="26" t="e">
        <f>'8-κ-15-17'!#REF!</f>
        <v>#REF!</v>
      </c>
      <c r="F102" s="26" t="e">
        <f>'8-κ-15-17'!#REF!</f>
        <v>#REF!</v>
      </c>
      <c r="G102" s="26" t="e">
        <f>'8-κ-15-17'!#REF!</f>
        <v>#REF!</v>
      </c>
      <c r="H102" s="26" t="e">
        <f>'2-δικαιώμ'!#REF!</f>
        <v>#REF!</v>
      </c>
      <c r="I102" s="26" t="e">
        <f>'2-δικαιώμ'!#REF!</f>
        <v>#REF!</v>
      </c>
      <c r="J102" s="26" t="e">
        <f>'2-δικαιώμ'!#REF!</f>
        <v>#REF!</v>
      </c>
      <c r="K102" s="26" t="e">
        <f>'2-δικαιώμ'!#REF!</f>
        <v>#REF!</v>
      </c>
      <c r="L102" s="156"/>
      <c r="M102" s="156"/>
      <c r="N102" s="33"/>
      <c r="O102" s="33"/>
      <c r="P102" s="33"/>
      <c r="Q102" s="156"/>
      <c r="R102" s="33"/>
      <c r="S102" s="33"/>
      <c r="T102" s="33"/>
      <c r="U102" s="33"/>
      <c r="V102" s="156"/>
      <c r="W102" s="33" t="e">
        <f>'2-δικαιώμ'!#REF!+'2-δικαιώμ'!#REF!</f>
        <v>#REF!</v>
      </c>
      <c r="X102" s="33" t="e">
        <f>'2-δικαιώμ'!#REF!</f>
        <v>#REF!</v>
      </c>
      <c r="Y102" s="33" t="e">
        <f>'2-δικαιώμ'!#REF!</f>
        <v>#REF!</v>
      </c>
      <c r="Z102" s="156"/>
      <c r="AA102" s="33"/>
      <c r="AB102" s="33"/>
      <c r="AC102" s="33"/>
      <c r="AD102" s="33"/>
      <c r="AE102" s="33"/>
    </row>
    <row r="103" spans="1:31" s="18" customFormat="1" hidden="1">
      <c r="A103" s="123" t="e">
        <f>'1-συμβολαια'!#REF!</f>
        <v>#REF!</v>
      </c>
      <c r="B103" s="123" t="e">
        <f>'1-συμβολαια'!#REF!</f>
        <v>#REF!</v>
      </c>
      <c r="C103" s="123" t="e">
        <f>'1-συμβολαια'!#REF!</f>
        <v>#REF!</v>
      </c>
      <c r="D103" s="220" t="e">
        <f>'1-συμβολαια'!#REF!</f>
        <v>#REF!</v>
      </c>
      <c r="E103" s="26" t="e">
        <f>'8-κ-15-17'!#REF!</f>
        <v>#REF!</v>
      </c>
      <c r="F103" s="26" t="e">
        <f>'8-κ-15-17'!#REF!</f>
        <v>#REF!</v>
      </c>
      <c r="G103" s="26" t="e">
        <f>'8-κ-15-17'!#REF!</f>
        <v>#REF!</v>
      </c>
      <c r="H103" s="26" t="e">
        <f>'2-δικαιώμ'!#REF!</f>
        <v>#REF!</v>
      </c>
      <c r="I103" s="26" t="e">
        <f>'2-δικαιώμ'!#REF!</f>
        <v>#REF!</v>
      </c>
      <c r="J103" s="26" t="e">
        <f>'2-δικαιώμ'!#REF!</f>
        <v>#REF!</v>
      </c>
      <c r="K103" s="26" t="e">
        <f>'2-δικαιώμ'!#REF!</f>
        <v>#REF!</v>
      </c>
      <c r="L103" s="156"/>
      <c r="M103" s="156"/>
      <c r="N103" s="33"/>
      <c r="O103" s="33"/>
      <c r="P103" s="33"/>
      <c r="Q103" s="156"/>
      <c r="R103" s="33"/>
      <c r="S103" s="33"/>
      <c r="T103" s="33"/>
      <c r="U103" s="33"/>
      <c r="V103" s="156"/>
      <c r="W103" s="33" t="e">
        <f>'2-δικαιώμ'!#REF!+'2-δικαιώμ'!#REF!</f>
        <v>#REF!</v>
      </c>
      <c r="X103" s="33" t="e">
        <f>'2-δικαιώμ'!#REF!</f>
        <v>#REF!</v>
      </c>
      <c r="Y103" s="33" t="e">
        <f>'2-δικαιώμ'!#REF!</f>
        <v>#REF!</v>
      </c>
      <c r="Z103" s="156"/>
      <c r="AA103" s="33"/>
      <c r="AB103" s="33"/>
      <c r="AC103" s="33"/>
      <c r="AD103" s="33"/>
      <c r="AE103" s="33"/>
    </row>
    <row r="104" spans="1:31" s="18" customFormat="1" hidden="1">
      <c r="A104" s="123" t="e">
        <f>'1-συμβολαια'!#REF!</f>
        <v>#REF!</v>
      </c>
      <c r="B104" s="123" t="e">
        <f>'1-συμβολαια'!#REF!</f>
        <v>#REF!</v>
      </c>
      <c r="C104" s="123" t="e">
        <f>'1-συμβολαια'!#REF!</f>
        <v>#REF!</v>
      </c>
      <c r="D104" s="220" t="e">
        <f>'1-συμβολαια'!#REF!</f>
        <v>#REF!</v>
      </c>
      <c r="E104" s="26" t="e">
        <f>'8-κ-15-17'!#REF!</f>
        <v>#REF!</v>
      </c>
      <c r="F104" s="26" t="e">
        <f>'8-κ-15-17'!#REF!</f>
        <v>#REF!</v>
      </c>
      <c r="G104" s="26" t="e">
        <f>'8-κ-15-17'!#REF!</f>
        <v>#REF!</v>
      </c>
      <c r="H104" s="26" t="e">
        <f>'2-δικαιώμ'!#REF!</f>
        <v>#REF!</v>
      </c>
      <c r="I104" s="26" t="e">
        <f>'2-δικαιώμ'!#REF!</f>
        <v>#REF!</v>
      </c>
      <c r="J104" s="26" t="e">
        <f>'2-δικαιώμ'!#REF!</f>
        <v>#REF!</v>
      </c>
      <c r="K104" s="26" t="e">
        <f>'2-δικαιώμ'!#REF!</f>
        <v>#REF!</v>
      </c>
      <c r="L104" s="156"/>
      <c r="M104" s="156"/>
      <c r="N104" s="33"/>
      <c r="O104" s="33"/>
      <c r="P104" s="33"/>
      <c r="Q104" s="156"/>
      <c r="R104" s="33"/>
      <c r="S104" s="33"/>
      <c r="T104" s="33"/>
      <c r="U104" s="33"/>
      <c r="V104" s="156"/>
      <c r="W104" s="33" t="e">
        <f>'2-δικαιώμ'!#REF!+'2-δικαιώμ'!#REF!</f>
        <v>#REF!</v>
      </c>
      <c r="X104" s="33" t="e">
        <f>'2-δικαιώμ'!#REF!</f>
        <v>#REF!</v>
      </c>
      <c r="Y104" s="33" t="e">
        <f>'2-δικαιώμ'!#REF!</f>
        <v>#REF!</v>
      </c>
      <c r="Z104" s="156"/>
      <c r="AA104" s="33"/>
      <c r="AB104" s="33"/>
      <c r="AC104" s="33"/>
      <c r="AD104" s="33"/>
      <c r="AE104" s="33"/>
    </row>
    <row r="105" spans="1:31" s="18" customFormat="1" hidden="1">
      <c r="A105" s="123" t="e">
        <f>'1-συμβολαια'!#REF!</f>
        <v>#REF!</v>
      </c>
      <c r="B105" s="123" t="e">
        <f>'1-συμβολαια'!#REF!</f>
        <v>#REF!</v>
      </c>
      <c r="C105" s="123" t="e">
        <f>'1-συμβολαια'!#REF!</f>
        <v>#REF!</v>
      </c>
      <c r="D105" s="220" t="e">
        <f>'1-συμβολαια'!#REF!</f>
        <v>#REF!</v>
      </c>
      <c r="E105" s="26" t="e">
        <f>'8-κ-15-17'!#REF!</f>
        <v>#REF!</v>
      </c>
      <c r="F105" s="26" t="e">
        <f>'8-κ-15-17'!#REF!</f>
        <v>#REF!</v>
      </c>
      <c r="G105" s="26" t="e">
        <f>'8-κ-15-17'!#REF!</f>
        <v>#REF!</v>
      </c>
      <c r="H105" s="26" t="e">
        <f>'2-δικαιώμ'!#REF!</f>
        <v>#REF!</v>
      </c>
      <c r="I105" s="26" t="e">
        <f>'2-δικαιώμ'!#REF!</f>
        <v>#REF!</v>
      </c>
      <c r="J105" s="26" t="e">
        <f>'2-δικαιώμ'!#REF!</f>
        <v>#REF!</v>
      </c>
      <c r="K105" s="26" t="e">
        <f>'2-δικαιώμ'!#REF!</f>
        <v>#REF!</v>
      </c>
      <c r="L105" s="156"/>
      <c r="M105" s="156"/>
      <c r="N105" s="33"/>
      <c r="O105" s="33"/>
      <c r="P105" s="33"/>
      <c r="Q105" s="156"/>
      <c r="R105" s="33"/>
      <c r="S105" s="33"/>
      <c r="T105" s="33"/>
      <c r="U105" s="33"/>
      <c r="V105" s="156"/>
      <c r="W105" s="33" t="e">
        <f>'2-δικαιώμ'!#REF!+'2-δικαιώμ'!#REF!</f>
        <v>#REF!</v>
      </c>
      <c r="X105" s="33" t="e">
        <f>'2-δικαιώμ'!#REF!</f>
        <v>#REF!</v>
      </c>
      <c r="Y105" s="33" t="e">
        <f>'2-δικαιώμ'!#REF!</f>
        <v>#REF!</v>
      </c>
      <c r="Z105" s="156"/>
      <c r="AA105" s="33"/>
      <c r="AB105" s="33"/>
      <c r="AC105" s="33"/>
      <c r="AD105" s="33"/>
      <c r="AE105" s="33"/>
    </row>
    <row r="106" spans="1:31" s="18" customFormat="1" hidden="1">
      <c r="A106" s="123" t="e">
        <f>'1-συμβολαια'!#REF!</f>
        <v>#REF!</v>
      </c>
      <c r="B106" s="123" t="e">
        <f>'1-συμβολαια'!#REF!</f>
        <v>#REF!</v>
      </c>
      <c r="C106" s="123" t="e">
        <f>'1-συμβολαια'!#REF!</f>
        <v>#REF!</v>
      </c>
      <c r="D106" s="220" t="e">
        <f>'1-συμβολαια'!#REF!</f>
        <v>#REF!</v>
      </c>
      <c r="E106" s="26" t="e">
        <f>'8-κ-15-17'!#REF!</f>
        <v>#REF!</v>
      </c>
      <c r="F106" s="26" t="e">
        <f>'8-κ-15-17'!#REF!</f>
        <v>#REF!</v>
      </c>
      <c r="G106" s="26" t="e">
        <f>'8-κ-15-17'!#REF!</f>
        <v>#REF!</v>
      </c>
      <c r="H106" s="26" t="e">
        <f>'2-δικαιώμ'!#REF!</f>
        <v>#REF!</v>
      </c>
      <c r="I106" s="26" t="e">
        <f>'2-δικαιώμ'!#REF!</f>
        <v>#REF!</v>
      </c>
      <c r="J106" s="26" t="e">
        <f>'2-δικαιώμ'!#REF!</f>
        <v>#REF!</v>
      </c>
      <c r="K106" s="26" t="e">
        <f>'2-δικαιώμ'!#REF!</f>
        <v>#REF!</v>
      </c>
      <c r="L106" s="156"/>
      <c r="M106" s="156"/>
      <c r="N106" s="33"/>
      <c r="O106" s="33"/>
      <c r="P106" s="33"/>
      <c r="Q106" s="156"/>
      <c r="R106" s="33"/>
      <c r="S106" s="33"/>
      <c r="T106" s="33"/>
      <c r="U106" s="33"/>
      <c r="V106" s="156"/>
      <c r="W106" s="33" t="e">
        <f>'2-δικαιώμ'!#REF!+'2-δικαιώμ'!#REF!</f>
        <v>#REF!</v>
      </c>
      <c r="X106" s="33" t="e">
        <f>'2-δικαιώμ'!#REF!</f>
        <v>#REF!</v>
      </c>
      <c r="Y106" s="33" t="e">
        <f>'2-δικαιώμ'!#REF!</f>
        <v>#REF!</v>
      </c>
      <c r="Z106" s="156"/>
      <c r="AA106" s="33"/>
      <c r="AB106" s="33"/>
      <c r="AC106" s="33"/>
      <c r="AD106" s="33"/>
      <c r="AE106" s="33"/>
    </row>
    <row r="107" spans="1:31" s="18" customFormat="1" hidden="1">
      <c r="A107" s="123" t="e">
        <f>'1-συμβολαια'!#REF!</f>
        <v>#REF!</v>
      </c>
      <c r="B107" s="123" t="e">
        <f>'1-συμβολαια'!#REF!</f>
        <v>#REF!</v>
      </c>
      <c r="C107" s="123" t="e">
        <f>'1-συμβολαια'!#REF!</f>
        <v>#REF!</v>
      </c>
      <c r="D107" s="220" t="e">
        <f>'1-συμβολαια'!#REF!</f>
        <v>#REF!</v>
      </c>
      <c r="E107" s="26" t="e">
        <f>'8-κ-15-17'!#REF!</f>
        <v>#REF!</v>
      </c>
      <c r="F107" s="26" t="e">
        <f>'8-κ-15-17'!#REF!</f>
        <v>#REF!</v>
      </c>
      <c r="G107" s="26" t="e">
        <f>'8-κ-15-17'!#REF!</f>
        <v>#REF!</v>
      </c>
      <c r="H107" s="26" t="e">
        <f>'2-δικαιώμ'!#REF!</f>
        <v>#REF!</v>
      </c>
      <c r="I107" s="26" t="e">
        <f>'2-δικαιώμ'!#REF!</f>
        <v>#REF!</v>
      </c>
      <c r="J107" s="26" t="e">
        <f>'2-δικαιώμ'!#REF!</f>
        <v>#REF!</v>
      </c>
      <c r="K107" s="26" t="e">
        <f>'2-δικαιώμ'!#REF!</f>
        <v>#REF!</v>
      </c>
      <c r="L107" s="156"/>
      <c r="M107" s="156"/>
      <c r="N107" s="33"/>
      <c r="O107" s="33"/>
      <c r="P107" s="33"/>
      <c r="Q107" s="156"/>
      <c r="R107" s="33"/>
      <c r="S107" s="33"/>
      <c r="T107" s="33"/>
      <c r="U107" s="33"/>
      <c r="V107" s="156"/>
      <c r="W107" s="33" t="e">
        <f>'2-δικαιώμ'!#REF!+'2-δικαιώμ'!#REF!</f>
        <v>#REF!</v>
      </c>
      <c r="X107" s="33" t="e">
        <f>'2-δικαιώμ'!#REF!</f>
        <v>#REF!</v>
      </c>
      <c r="Y107" s="33" t="e">
        <f>'2-δικαιώμ'!#REF!</f>
        <v>#REF!</v>
      </c>
      <c r="Z107" s="156"/>
      <c r="AA107" s="33"/>
      <c r="AB107" s="33"/>
      <c r="AC107" s="33"/>
      <c r="AD107" s="33"/>
      <c r="AE107" s="33"/>
    </row>
    <row r="108" spans="1:31" s="18" customFormat="1" hidden="1">
      <c r="A108" s="123" t="e">
        <f>'1-συμβολαια'!#REF!</f>
        <v>#REF!</v>
      </c>
      <c r="B108" s="123" t="e">
        <f>'1-συμβολαια'!#REF!</f>
        <v>#REF!</v>
      </c>
      <c r="C108" s="123" t="e">
        <f>'1-συμβολαια'!#REF!</f>
        <v>#REF!</v>
      </c>
      <c r="D108" s="220" t="e">
        <f>'1-συμβολαια'!#REF!</f>
        <v>#REF!</v>
      </c>
      <c r="E108" s="26" t="e">
        <f>'8-κ-15-17'!#REF!</f>
        <v>#REF!</v>
      </c>
      <c r="F108" s="26" t="e">
        <f>'8-κ-15-17'!#REF!</f>
        <v>#REF!</v>
      </c>
      <c r="G108" s="26" t="e">
        <f>'8-κ-15-17'!#REF!</f>
        <v>#REF!</v>
      </c>
      <c r="H108" s="26" t="e">
        <f>'2-δικαιώμ'!#REF!</f>
        <v>#REF!</v>
      </c>
      <c r="I108" s="26" t="e">
        <f>'2-δικαιώμ'!#REF!</f>
        <v>#REF!</v>
      </c>
      <c r="J108" s="26" t="e">
        <f>'2-δικαιώμ'!#REF!</f>
        <v>#REF!</v>
      </c>
      <c r="K108" s="26" t="e">
        <f>'2-δικαιώμ'!#REF!</f>
        <v>#REF!</v>
      </c>
      <c r="L108" s="156"/>
      <c r="M108" s="156"/>
      <c r="N108" s="33"/>
      <c r="O108" s="33"/>
      <c r="P108" s="33"/>
      <c r="Q108" s="156"/>
      <c r="R108" s="33"/>
      <c r="S108" s="33"/>
      <c r="T108" s="33"/>
      <c r="U108" s="33"/>
      <c r="V108" s="156"/>
      <c r="W108" s="33" t="e">
        <f>'2-δικαιώμ'!#REF!+'2-δικαιώμ'!#REF!</f>
        <v>#REF!</v>
      </c>
      <c r="X108" s="33" t="e">
        <f>'2-δικαιώμ'!#REF!</f>
        <v>#REF!</v>
      </c>
      <c r="Y108" s="33" t="e">
        <f>'2-δικαιώμ'!#REF!</f>
        <v>#REF!</v>
      </c>
      <c r="Z108" s="156"/>
      <c r="AA108" s="33"/>
      <c r="AB108" s="33"/>
      <c r="AC108" s="33"/>
      <c r="AD108" s="33"/>
      <c r="AE108" s="33"/>
    </row>
    <row r="109" spans="1:31" s="18" customFormat="1" hidden="1">
      <c r="A109" s="123" t="e">
        <f>'1-συμβολαια'!#REF!</f>
        <v>#REF!</v>
      </c>
      <c r="B109" s="123" t="e">
        <f>'1-συμβολαια'!#REF!</f>
        <v>#REF!</v>
      </c>
      <c r="C109" s="123" t="e">
        <f>'1-συμβολαια'!#REF!</f>
        <v>#REF!</v>
      </c>
      <c r="D109" s="220" t="e">
        <f>'1-συμβολαια'!#REF!</f>
        <v>#REF!</v>
      </c>
      <c r="E109" s="26" t="e">
        <f>'8-κ-15-17'!#REF!</f>
        <v>#REF!</v>
      </c>
      <c r="F109" s="26" t="e">
        <f>'8-κ-15-17'!#REF!</f>
        <v>#REF!</v>
      </c>
      <c r="G109" s="26" t="e">
        <f>'8-κ-15-17'!#REF!</f>
        <v>#REF!</v>
      </c>
      <c r="H109" s="26" t="e">
        <f>'2-δικαιώμ'!#REF!</f>
        <v>#REF!</v>
      </c>
      <c r="I109" s="26" t="e">
        <f>'2-δικαιώμ'!#REF!</f>
        <v>#REF!</v>
      </c>
      <c r="J109" s="26" t="e">
        <f>'2-δικαιώμ'!#REF!</f>
        <v>#REF!</v>
      </c>
      <c r="K109" s="26" t="e">
        <f>'2-δικαιώμ'!#REF!</f>
        <v>#REF!</v>
      </c>
      <c r="L109" s="156"/>
      <c r="M109" s="156"/>
      <c r="N109" s="33"/>
      <c r="O109" s="33"/>
      <c r="P109" s="33"/>
      <c r="Q109" s="156"/>
      <c r="R109" s="33"/>
      <c r="S109" s="33"/>
      <c r="T109" s="33"/>
      <c r="U109" s="33"/>
      <c r="V109" s="156"/>
      <c r="W109" s="33" t="e">
        <f>'2-δικαιώμ'!#REF!+'2-δικαιώμ'!#REF!</f>
        <v>#REF!</v>
      </c>
      <c r="X109" s="33" t="e">
        <f>'2-δικαιώμ'!#REF!</f>
        <v>#REF!</v>
      </c>
      <c r="Y109" s="33" t="e">
        <f>'2-δικαιώμ'!#REF!</f>
        <v>#REF!</v>
      </c>
      <c r="Z109" s="156"/>
      <c r="AA109" s="33"/>
      <c r="AB109" s="33"/>
      <c r="AC109" s="33"/>
      <c r="AD109" s="33"/>
      <c r="AE109" s="33"/>
    </row>
    <row r="110" spans="1:31" s="18" customFormat="1" hidden="1">
      <c r="A110" s="123" t="e">
        <f>'1-συμβολαια'!#REF!</f>
        <v>#REF!</v>
      </c>
      <c r="B110" s="123" t="e">
        <f>'1-συμβολαια'!#REF!</f>
        <v>#REF!</v>
      </c>
      <c r="C110" s="123" t="e">
        <f>'1-συμβολαια'!#REF!</f>
        <v>#REF!</v>
      </c>
      <c r="D110" s="220" t="e">
        <f>'1-συμβολαια'!#REF!</f>
        <v>#REF!</v>
      </c>
      <c r="E110" s="26" t="e">
        <f>'8-κ-15-17'!#REF!</f>
        <v>#REF!</v>
      </c>
      <c r="F110" s="26" t="e">
        <f>'8-κ-15-17'!#REF!</f>
        <v>#REF!</v>
      </c>
      <c r="G110" s="26" t="e">
        <f>'8-κ-15-17'!#REF!</f>
        <v>#REF!</v>
      </c>
      <c r="H110" s="26" t="e">
        <f>'2-δικαιώμ'!#REF!</f>
        <v>#REF!</v>
      </c>
      <c r="I110" s="26" t="e">
        <f>'2-δικαιώμ'!#REF!</f>
        <v>#REF!</v>
      </c>
      <c r="J110" s="26" t="e">
        <f>'2-δικαιώμ'!#REF!</f>
        <v>#REF!</v>
      </c>
      <c r="K110" s="26" t="e">
        <f>'2-δικαιώμ'!#REF!</f>
        <v>#REF!</v>
      </c>
      <c r="L110" s="156"/>
      <c r="M110" s="156"/>
      <c r="N110" s="33"/>
      <c r="O110" s="33"/>
      <c r="P110" s="33"/>
      <c r="Q110" s="156"/>
      <c r="R110" s="33"/>
      <c r="S110" s="33"/>
      <c r="T110" s="33"/>
      <c r="U110" s="33"/>
      <c r="V110" s="156"/>
      <c r="W110" s="33" t="e">
        <f>'2-δικαιώμ'!#REF!+'2-δικαιώμ'!#REF!</f>
        <v>#REF!</v>
      </c>
      <c r="X110" s="33" t="e">
        <f>'2-δικαιώμ'!#REF!</f>
        <v>#REF!</v>
      </c>
      <c r="Y110" s="33" t="e">
        <f>'2-δικαιώμ'!#REF!</f>
        <v>#REF!</v>
      </c>
      <c r="Z110" s="156"/>
      <c r="AA110" s="33"/>
      <c r="AB110" s="33"/>
      <c r="AC110" s="33"/>
      <c r="AD110" s="33"/>
      <c r="AE110" s="33"/>
    </row>
    <row r="111" spans="1:31" s="18" customFormat="1" hidden="1">
      <c r="A111" s="123" t="e">
        <f>'1-συμβολαια'!#REF!</f>
        <v>#REF!</v>
      </c>
      <c r="B111" s="123" t="e">
        <f>'1-συμβολαια'!#REF!</f>
        <v>#REF!</v>
      </c>
      <c r="C111" s="123" t="e">
        <f>'1-συμβολαια'!#REF!</f>
        <v>#REF!</v>
      </c>
      <c r="D111" s="220" t="e">
        <f>'1-συμβολαια'!#REF!</f>
        <v>#REF!</v>
      </c>
      <c r="E111" s="26" t="e">
        <f>'8-κ-15-17'!#REF!</f>
        <v>#REF!</v>
      </c>
      <c r="F111" s="26" t="e">
        <f>'8-κ-15-17'!#REF!</f>
        <v>#REF!</v>
      </c>
      <c r="G111" s="26" t="e">
        <f>'8-κ-15-17'!#REF!</f>
        <v>#REF!</v>
      </c>
      <c r="H111" s="26" t="e">
        <f>'2-δικαιώμ'!#REF!</f>
        <v>#REF!</v>
      </c>
      <c r="I111" s="26" t="e">
        <f>'2-δικαιώμ'!#REF!</f>
        <v>#REF!</v>
      </c>
      <c r="J111" s="26" t="e">
        <f>'2-δικαιώμ'!#REF!</f>
        <v>#REF!</v>
      </c>
      <c r="K111" s="26" t="e">
        <f>'2-δικαιώμ'!#REF!</f>
        <v>#REF!</v>
      </c>
      <c r="L111" s="156"/>
      <c r="M111" s="156"/>
      <c r="N111" s="33"/>
      <c r="O111" s="33"/>
      <c r="P111" s="33"/>
      <c r="Q111" s="156"/>
      <c r="R111" s="33"/>
      <c r="S111" s="33"/>
      <c r="T111" s="33"/>
      <c r="U111" s="33"/>
      <c r="V111" s="156"/>
      <c r="W111" s="33" t="e">
        <f>'2-δικαιώμ'!#REF!+'2-δικαιώμ'!#REF!</f>
        <v>#REF!</v>
      </c>
      <c r="X111" s="33" t="e">
        <f>'2-δικαιώμ'!#REF!</f>
        <v>#REF!</v>
      </c>
      <c r="Y111" s="33" t="e">
        <f>'2-δικαιώμ'!#REF!</f>
        <v>#REF!</v>
      </c>
      <c r="Z111" s="156"/>
      <c r="AA111" s="33"/>
      <c r="AB111" s="33"/>
      <c r="AC111" s="33"/>
      <c r="AD111" s="33"/>
      <c r="AE111" s="33"/>
    </row>
    <row r="112" spans="1:31" s="18" customFormat="1" hidden="1">
      <c r="A112" s="123" t="e">
        <f>'1-συμβολαια'!#REF!</f>
        <v>#REF!</v>
      </c>
      <c r="B112" s="123" t="e">
        <f>'1-συμβολαια'!#REF!</f>
        <v>#REF!</v>
      </c>
      <c r="C112" s="123" t="e">
        <f>'1-συμβολαια'!#REF!</f>
        <v>#REF!</v>
      </c>
      <c r="D112" s="220" t="e">
        <f>'1-συμβολαια'!#REF!</f>
        <v>#REF!</v>
      </c>
      <c r="E112" s="26" t="e">
        <f>'8-κ-15-17'!#REF!</f>
        <v>#REF!</v>
      </c>
      <c r="F112" s="26" t="e">
        <f>'8-κ-15-17'!#REF!</f>
        <v>#REF!</v>
      </c>
      <c r="G112" s="26" t="e">
        <f>'8-κ-15-17'!#REF!</f>
        <v>#REF!</v>
      </c>
      <c r="H112" s="26" t="e">
        <f>'2-δικαιώμ'!#REF!</f>
        <v>#REF!</v>
      </c>
      <c r="I112" s="26" t="e">
        <f>'2-δικαιώμ'!#REF!</f>
        <v>#REF!</v>
      </c>
      <c r="J112" s="26" t="e">
        <f>'2-δικαιώμ'!#REF!</f>
        <v>#REF!</v>
      </c>
      <c r="K112" s="26" t="e">
        <f>'2-δικαιώμ'!#REF!</f>
        <v>#REF!</v>
      </c>
      <c r="L112" s="156"/>
      <c r="M112" s="156"/>
      <c r="N112" s="33"/>
      <c r="O112" s="33"/>
      <c r="P112" s="33"/>
      <c r="Q112" s="156"/>
      <c r="R112" s="33"/>
      <c r="S112" s="33"/>
      <c r="T112" s="33"/>
      <c r="U112" s="33"/>
      <c r="V112" s="156"/>
      <c r="W112" s="33" t="e">
        <f>'2-δικαιώμ'!#REF!+'2-δικαιώμ'!#REF!</f>
        <v>#REF!</v>
      </c>
      <c r="X112" s="33" t="e">
        <f>'2-δικαιώμ'!#REF!</f>
        <v>#REF!</v>
      </c>
      <c r="Y112" s="33" t="e">
        <f>'2-δικαιώμ'!#REF!</f>
        <v>#REF!</v>
      </c>
      <c r="Z112" s="156"/>
      <c r="AA112" s="33"/>
      <c r="AB112" s="33"/>
      <c r="AC112" s="33"/>
      <c r="AD112" s="33"/>
      <c r="AE112" s="33"/>
    </row>
    <row r="113" spans="1:31" s="18" customFormat="1" hidden="1">
      <c r="A113" s="123" t="e">
        <f>'1-συμβολαια'!#REF!</f>
        <v>#REF!</v>
      </c>
      <c r="B113" s="123" t="e">
        <f>'1-συμβολαια'!#REF!</f>
        <v>#REF!</v>
      </c>
      <c r="C113" s="123" t="e">
        <f>'1-συμβολαια'!#REF!</f>
        <v>#REF!</v>
      </c>
      <c r="D113" s="220" t="e">
        <f>'1-συμβολαια'!#REF!</f>
        <v>#REF!</v>
      </c>
      <c r="E113" s="26" t="e">
        <f>'8-κ-15-17'!#REF!</f>
        <v>#REF!</v>
      </c>
      <c r="F113" s="26" t="e">
        <f>'8-κ-15-17'!#REF!</f>
        <v>#REF!</v>
      </c>
      <c r="G113" s="26" t="e">
        <f>'8-κ-15-17'!#REF!</f>
        <v>#REF!</v>
      </c>
      <c r="H113" s="26" t="e">
        <f>'2-δικαιώμ'!#REF!</f>
        <v>#REF!</v>
      </c>
      <c r="I113" s="26" t="e">
        <f>'2-δικαιώμ'!#REF!</f>
        <v>#REF!</v>
      </c>
      <c r="J113" s="26" t="e">
        <f>'2-δικαιώμ'!#REF!</f>
        <v>#REF!</v>
      </c>
      <c r="K113" s="26" t="e">
        <f>'2-δικαιώμ'!#REF!</f>
        <v>#REF!</v>
      </c>
      <c r="L113" s="156"/>
      <c r="M113" s="156"/>
      <c r="N113" s="33"/>
      <c r="O113" s="33"/>
      <c r="P113" s="33"/>
      <c r="Q113" s="156"/>
      <c r="R113" s="33"/>
      <c r="S113" s="33"/>
      <c r="T113" s="33"/>
      <c r="U113" s="33"/>
      <c r="V113" s="156"/>
      <c r="W113" s="33" t="e">
        <f>'2-δικαιώμ'!#REF!+'2-δικαιώμ'!#REF!</f>
        <v>#REF!</v>
      </c>
      <c r="X113" s="33" t="e">
        <f>'2-δικαιώμ'!#REF!</f>
        <v>#REF!</v>
      </c>
      <c r="Y113" s="33" t="e">
        <f>'2-δικαιώμ'!#REF!</f>
        <v>#REF!</v>
      </c>
      <c r="Z113" s="156"/>
      <c r="AA113" s="33"/>
      <c r="AB113" s="33"/>
      <c r="AC113" s="33"/>
      <c r="AD113" s="33"/>
      <c r="AE113" s="33"/>
    </row>
    <row r="114" spans="1:31" s="18" customFormat="1" hidden="1">
      <c r="A114" s="123" t="e">
        <f>'1-συμβολαια'!#REF!</f>
        <v>#REF!</v>
      </c>
      <c r="B114" s="123" t="e">
        <f>'1-συμβολαια'!#REF!</f>
        <v>#REF!</v>
      </c>
      <c r="C114" s="123" t="e">
        <f>'1-συμβολαια'!#REF!</f>
        <v>#REF!</v>
      </c>
      <c r="D114" s="220" t="e">
        <f>'1-συμβολαια'!#REF!</f>
        <v>#REF!</v>
      </c>
      <c r="E114" s="26" t="e">
        <f>'8-κ-15-17'!#REF!</f>
        <v>#REF!</v>
      </c>
      <c r="F114" s="26" t="e">
        <f>'8-κ-15-17'!#REF!</f>
        <v>#REF!</v>
      </c>
      <c r="G114" s="26" t="e">
        <f>'8-κ-15-17'!#REF!</f>
        <v>#REF!</v>
      </c>
      <c r="H114" s="26" t="e">
        <f>'2-δικαιώμ'!#REF!</f>
        <v>#REF!</v>
      </c>
      <c r="I114" s="26" t="e">
        <f>'2-δικαιώμ'!#REF!</f>
        <v>#REF!</v>
      </c>
      <c r="J114" s="26" t="e">
        <f>'2-δικαιώμ'!#REF!</f>
        <v>#REF!</v>
      </c>
      <c r="K114" s="26" t="e">
        <f>'2-δικαιώμ'!#REF!</f>
        <v>#REF!</v>
      </c>
      <c r="L114" s="156"/>
      <c r="M114" s="156"/>
      <c r="N114" s="33"/>
      <c r="O114" s="33"/>
      <c r="P114" s="33"/>
      <c r="Q114" s="156"/>
      <c r="R114" s="33"/>
      <c r="S114" s="33"/>
      <c r="T114" s="33"/>
      <c r="U114" s="33"/>
      <c r="V114" s="156"/>
      <c r="W114" s="33" t="e">
        <f>'2-δικαιώμ'!#REF!+'2-δικαιώμ'!#REF!</f>
        <v>#REF!</v>
      </c>
      <c r="X114" s="33" t="e">
        <f>'2-δικαιώμ'!#REF!</f>
        <v>#REF!</v>
      </c>
      <c r="Y114" s="33" t="e">
        <f>'2-δικαιώμ'!#REF!</f>
        <v>#REF!</v>
      </c>
      <c r="Z114" s="156"/>
      <c r="AA114" s="33"/>
      <c r="AB114" s="33"/>
      <c r="AC114" s="33"/>
      <c r="AD114" s="33"/>
      <c r="AE114" s="33"/>
    </row>
    <row r="115" spans="1:31" s="18" customFormat="1" hidden="1">
      <c r="A115" s="123" t="e">
        <f>'1-συμβολαια'!#REF!</f>
        <v>#REF!</v>
      </c>
      <c r="B115" s="123" t="e">
        <f>'1-συμβολαια'!#REF!</f>
        <v>#REF!</v>
      </c>
      <c r="C115" s="123" t="e">
        <f>'1-συμβολαια'!#REF!</f>
        <v>#REF!</v>
      </c>
      <c r="D115" s="220" t="e">
        <f>'1-συμβολαια'!#REF!</f>
        <v>#REF!</v>
      </c>
      <c r="E115" s="26" t="e">
        <f>'8-κ-15-17'!#REF!</f>
        <v>#REF!</v>
      </c>
      <c r="F115" s="26" t="e">
        <f>'8-κ-15-17'!#REF!</f>
        <v>#REF!</v>
      </c>
      <c r="G115" s="26" t="e">
        <f>'8-κ-15-17'!#REF!</f>
        <v>#REF!</v>
      </c>
      <c r="H115" s="26" t="e">
        <f>'2-δικαιώμ'!#REF!</f>
        <v>#REF!</v>
      </c>
      <c r="I115" s="26" t="e">
        <f>'2-δικαιώμ'!#REF!</f>
        <v>#REF!</v>
      </c>
      <c r="J115" s="26" t="e">
        <f>'2-δικαιώμ'!#REF!</f>
        <v>#REF!</v>
      </c>
      <c r="K115" s="26" t="e">
        <f>'2-δικαιώμ'!#REF!</f>
        <v>#REF!</v>
      </c>
      <c r="L115" s="156"/>
      <c r="M115" s="156"/>
      <c r="N115" s="33"/>
      <c r="O115" s="33"/>
      <c r="P115" s="33"/>
      <c r="Q115" s="156"/>
      <c r="R115" s="33"/>
      <c r="S115" s="33"/>
      <c r="T115" s="33"/>
      <c r="U115" s="33"/>
      <c r="V115" s="156"/>
      <c r="W115" s="33" t="e">
        <f>'2-δικαιώμ'!#REF!+'2-δικαιώμ'!#REF!</f>
        <v>#REF!</v>
      </c>
      <c r="X115" s="33" t="e">
        <f>'2-δικαιώμ'!#REF!</f>
        <v>#REF!</v>
      </c>
      <c r="Y115" s="33" t="e">
        <f>'2-δικαιώμ'!#REF!</f>
        <v>#REF!</v>
      </c>
      <c r="Z115" s="156"/>
      <c r="AA115" s="33"/>
      <c r="AB115" s="33"/>
      <c r="AC115" s="33"/>
      <c r="AD115" s="33"/>
      <c r="AE115" s="33"/>
    </row>
    <row r="116" spans="1:31" s="18" customFormat="1" hidden="1">
      <c r="A116" s="123" t="e">
        <f>'1-συμβολαια'!#REF!</f>
        <v>#REF!</v>
      </c>
      <c r="B116" s="123" t="e">
        <f>'1-συμβολαια'!#REF!</f>
        <v>#REF!</v>
      </c>
      <c r="C116" s="123" t="e">
        <f>'1-συμβολαια'!#REF!</f>
        <v>#REF!</v>
      </c>
      <c r="D116" s="220" t="e">
        <f>'1-συμβολαια'!#REF!</f>
        <v>#REF!</v>
      </c>
      <c r="E116" s="26" t="e">
        <f>'8-κ-15-17'!#REF!</f>
        <v>#REF!</v>
      </c>
      <c r="F116" s="26" t="e">
        <f>'8-κ-15-17'!#REF!</f>
        <v>#REF!</v>
      </c>
      <c r="G116" s="26" t="e">
        <f>'8-κ-15-17'!#REF!</f>
        <v>#REF!</v>
      </c>
      <c r="H116" s="26" t="e">
        <f>'2-δικαιώμ'!#REF!</f>
        <v>#REF!</v>
      </c>
      <c r="I116" s="26" t="e">
        <f>'2-δικαιώμ'!#REF!</f>
        <v>#REF!</v>
      </c>
      <c r="J116" s="26" t="e">
        <f>'2-δικαιώμ'!#REF!</f>
        <v>#REF!</v>
      </c>
      <c r="K116" s="26" t="e">
        <f>'2-δικαιώμ'!#REF!</f>
        <v>#REF!</v>
      </c>
      <c r="L116" s="156"/>
      <c r="M116" s="156"/>
      <c r="N116" s="33"/>
      <c r="O116" s="33"/>
      <c r="P116" s="33"/>
      <c r="Q116" s="156"/>
      <c r="R116" s="33"/>
      <c r="S116" s="33"/>
      <c r="T116" s="33"/>
      <c r="U116" s="33"/>
      <c r="V116" s="156"/>
      <c r="W116" s="33" t="e">
        <f>'2-δικαιώμ'!#REF!+'2-δικαιώμ'!#REF!</f>
        <v>#REF!</v>
      </c>
      <c r="X116" s="33" t="e">
        <f>'2-δικαιώμ'!#REF!</f>
        <v>#REF!</v>
      </c>
      <c r="Y116" s="33" t="e">
        <f>'2-δικαιώμ'!#REF!</f>
        <v>#REF!</v>
      </c>
      <c r="Z116" s="156"/>
      <c r="AA116" s="33"/>
      <c r="AB116" s="33"/>
      <c r="AC116" s="33"/>
      <c r="AD116" s="33"/>
      <c r="AE116" s="33"/>
    </row>
    <row r="117" spans="1:31" s="18" customFormat="1" hidden="1">
      <c r="A117" s="123" t="e">
        <f>'1-συμβολαια'!#REF!</f>
        <v>#REF!</v>
      </c>
      <c r="B117" s="123" t="e">
        <f>'1-συμβολαια'!#REF!</f>
        <v>#REF!</v>
      </c>
      <c r="C117" s="123" t="e">
        <f>'1-συμβολαια'!#REF!</f>
        <v>#REF!</v>
      </c>
      <c r="D117" s="220" t="e">
        <f>'1-συμβολαια'!#REF!</f>
        <v>#REF!</v>
      </c>
      <c r="E117" s="26" t="e">
        <f>'8-κ-15-17'!#REF!</f>
        <v>#REF!</v>
      </c>
      <c r="F117" s="26" t="e">
        <f>'8-κ-15-17'!#REF!</f>
        <v>#REF!</v>
      </c>
      <c r="G117" s="26" t="e">
        <f>'8-κ-15-17'!#REF!</f>
        <v>#REF!</v>
      </c>
      <c r="H117" s="26" t="e">
        <f>'2-δικαιώμ'!#REF!</f>
        <v>#REF!</v>
      </c>
      <c r="I117" s="26" t="e">
        <f>'2-δικαιώμ'!#REF!</f>
        <v>#REF!</v>
      </c>
      <c r="J117" s="26" t="e">
        <f>'2-δικαιώμ'!#REF!</f>
        <v>#REF!</v>
      </c>
      <c r="K117" s="26" t="e">
        <f>'2-δικαιώμ'!#REF!</f>
        <v>#REF!</v>
      </c>
      <c r="L117" s="156"/>
      <c r="M117" s="156"/>
      <c r="N117" s="33"/>
      <c r="O117" s="33"/>
      <c r="P117" s="33"/>
      <c r="Q117" s="156"/>
      <c r="R117" s="33"/>
      <c r="S117" s="33"/>
      <c r="T117" s="33"/>
      <c r="U117" s="33"/>
      <c r="V117" s="156"/>
      <c r="W117" s="33" t="e">
        <f>'2-δικαιώμ'!#REF!+'2-δικαιώμ'!#REF!</f>
        <v>#REF!</v>
      </c>
      <c r="X117" s="33" t="e">
        <f>'2-δικαιώμ'!#REF!</f>
        <v>#REF!</v>
      </c>
      <c r="Y117" s="33" t="e">
        <f>'2-δικαιώμ'!#REF!</f>
        <v>#REF!</v>
      </c>
      <c r="Z117" s="156"/>
      <c r="AA117" s="33"/>
      <c r="AB117" s="33"/>
      <c r="AC117" s="33"/>
      <c r="AD117" s="33"/>
      <c r="AE117" s="33"/>
    </row>
    <row r="118" spans="1:31" s="18" customFormat="1" hidden="1">
      <c r="A118" s="123" t="e">
        <f>'1-συμβολαια'!#REF!</f>
        <v>#REF!</v>
      </c>
      <c r="B118" s="123" t="e">
        <f>'1-συμβολαια'!#REF!</f>
        <v>#REF!</v>
      </c>
      <c r="C118" s="123" t="e">
        <f>'1-συμβολαια'!#REF!</f>
        <v>#REF!</v>
      </c>
      <c r="D118" s="220" t="e">
        <f>'1-συμβολαια'!#REF!</f>
        <v>#REF!</v>
      </c>
      <c r="E118" s="26" t="e">
        <f>'8-κ-15-17'!#REF!</f>
        <v>#REF!</v>
      </c>
      <c r="F118" s="26" t="e">
        <f>'8-κ-15-17'!#REF!</f>
        <v>#REF!</v>
      </c>
      <c r="G118" s="26" t="e">
        <f>'8-κ-15-17'!#REF!</f>
        <v>#REF!</v>
      </c>
      <c r="H118" s="26" t="e">
        <f>'2-δικαιώμ'!#REF!</f>
        <v>#REF!</v>
      </c>
      <c r="I118" s="26" t="e">
        <f>'2-δικαιώμ'!#REF!</f>
        <v>#REF!</v>
      </c>
      <c r="J118" s="26" t="e">
        <f>'2-δικαιώμ'!#REF!</f>
        <v>#REF!</v>
      </c>
      <c r="K118" s="26" t="e">
        <f>'2-δικαιώμ'!#REF!</f>
        <v>#REF!</v>
      </c>
      <c r="L118" s="156"/>
      <c r="M118" s="156"/>
      <c r="N118" s="33"/>
      <c r="O118" s="33"/>
      <c r="P118" s="33"/>
      <c r="Q118" s="156"/>
      <c r="R118" s="33"/>
      <c r="S118" s="33"/>
      <c r="T118" s="33"/>
      <c r="U118" s="33"/>
      <c r="V118" s="156"/>
      <c r="W118" s="33" t="e">
        <f>'2-δικαιώμ'!#REF!+'2-δικαιώμ'!#REF!</f>
        <v>#REF!</v>
      </c>
      <c r="X118" s="33" t="e">
        <f>'2-δικαιώμ'!#REF!</f>
        <v>#REF!</v>
      </c>
      <c r="Y118" s="33" t="e">
        <f>'2-δικαιώμ'!#REF!</f>
        <v>#REF!</v>
      </c>
      <c r="Z118" s="156"/>
      <c r="AA118" s="33"/>
      <c r="AB118" s="33"/>
      <c r="AC118" s="33"/>
      <c r="AD118" s="33"/>
      <c r="AE118" s="33"/>
    </row>
    <row r="119" spans="1:31" s="18" customFormat="1" hidden="1">
      <c r="A119" s="123" t="e">
        <f>'1-συμβολαια'!#REF!</f>
        <v>#REF!</v>
      </c>
      <c r="B119" s="123" t="e">
        <f>'1-συμβολαια'!#REF!</f>
        <v>#REF!</v>
      </c>
      <c r="C119" s="123" t="e">
        <f>'1-συμβολαια'!#REF!</f>
        <v>#REF!</v>
      </c>
      <c r="D119" s="220" t="e">
        <f>'1-συμβολαια'!#REF!</f>
        <v>#REF!</v>
      </c>
      <c r="E119" s="26" t="e">
        <f>'8-κ-15-17'!#REF!</f>
        <v>#REF!</v>
      </c>
      <c r="F119" s="26" t="e">
        <f>'8-κ-15-17'!#REF!</f>
        <v>#REF!</v>
      </c>
      <c r="G119" s="26" t="e">
        <f>'8-κ-15-17'!#REF!</f>
        <v>#REF!</v>
      </c>
      <c r="H119" s="26" t="e">
        <f>'2-δικαιώμ'!#REF!</f>
        <v>#REF!</v>
      </c>
      <c r="I119" s="26" t="e">
        <f>'2-δικαιώμ'!#REF!</f>
        <v>#REF!</v>
      </c>
      <c r="J119" s="26" t="e">
        <f>'2-δικαιώμ'!#REF!</f>
        <v>#REF!</v>
      </c>
      <c r="K119" s="26" t="e">
        <f>'2-δικαιώμ'!#REF!</f>
        <v>#REF!</v>
      </c>
      <c r="L119" s="156"/>
      <c r="M119" s="156"/>
      <c r="N119" s="33"/>
      <c r="O119" s="33"/>
      <c r="P119" s="33"/>
      <c r="Q119" s="156"/>
      <c r="R119" s="33"/>
      <c r="S119" s="33"/>
      <c r="T119" s="33"/>
      <c r="U119" s="33"/>
      <c r="V119" s="156"/>
      <c r="W119" s="33" t="e">
        <f>'2-δικαιώμ'!#REF!+'2-δικαιώμ'!#REF!</f>
        <v>#REF!</v>
      </c>
      <c r="X119" s="33" t="e">
        <f>'2-δικαιώμ'!#REF!</f>
        <v>#REF!</v>
      </c>
      <c r="Y119" s="33" t="e">
        <f>'2-δικαιώμ'!#REF!</f>
        <v>#REF!</v>
      </c>
      <c r="Z119" s="156"/>
      <c r="AA119" s="33"/>
      <c r="AB119" s="33"/>
      <c r="AC119" s="33"/>
      <c r="AD119" s="33"/>
      <c r="AE119" s="33"/>
    </row>
    <row r="120" spans="1:31" s="18" customFormat="1" hidden="1">
      <c r="A120" s="123" t="e">
        <f>'1-συμβολαια'!#REF!</f>
        <v>#REF!</v>
      </c>
      <c r="B120" s="123" t="e">
        <f>'1-συμβολαια'!#REF!</f>
        <v>#REF!</v>
      </c>
      <c r="C120" s="123" t="e">
        <f>'1-συμβολαια'!#REF!</f>
        <v>#REF!</v>
      </c>
      <c r="D120" s="220" t="e">
        <f>'1-συμβολαια'!#REF!</f>
        <v>#REF!</v>
      </c>
      <c r="E120" s="26" t="e">
        <f>'8-κ-15-17'!#REF!</f>
        <v>#REF!</v>
      </c>
      <c r="F120" s="26" t="e">
        <f>'8-κ-15-17'!#REF!</f>
        <v>#REF!</v>
      </c>
      <c r="G120" s="26" t="e">
        <f>'8-κ-15-17'!#REF!</f>
        <v>#REF!</v>
      </c>
      <c r="H120" s="26" t="e">
        <f>'2-δικαιώμ'!#REF!</f>
        <v>#REF!</v>
      </c>
      <c r="I120" s="26" t="e">
        <f>'2-δικαιώμ'!#REF!</f>
        <v>#REF!</v>
      </c>
      <c r="J120" s="26" t="e">
        <f>'2-δικαιώμ'!#REF!</f>
        <v>#REF!</v>
      </c>
      <c r="K120" s="26" t="e">
        <f>'2-δικαιώμ'!#REF!</f>
        <v>#REF!</v>
      </c>
      <c r="L120" s="156"/>
      <c r="M120" s="156"/>
      <c r="N120" s="33"/>
      <c r="O120" s="33"/>
      <c r="P120" s="33"/>
      <c r="Q120" s="156"/>
      <c r="R120" s="33"/>
      <c r="S120" s="33"/>
      <c r="T120" s="33"/>
      <c r="U120" s="33"/>
      <c r="V120" s="156"/>
      <c r="W120" s="33" t="e">
        <f>'2-δικαιώμ'!#REF!+'2-δικαιώμ'!#REF!</f>
        <v>#REF!</v>
      </c>
      <c r="X120" s="33" t="e">
        <f>'2-δικαιώμ'!#REF!</f>
        <v>#REF!</v>
      </c>
      <c r="Y120" s="33" t="e">
        <f>'2-δικαιώμ'!#REF!</f>
        <v>#REF!</v>
      </c>
      <c r="Z120" s="156"/>
      <c r="AA120" s="33"/>
      <c r="AB120" s="33"/>
      <c r="AC120" s="33"/>
      <c r="AD120" s="33"/>
      <c r="AE120" s="33"/>
    </row>
    <row r="121" spans="1:31" s="18" customFormat="1" hidden="1">
      <c r="A121" s="123" t="e">
        <f>'1-συμβολαια'!#REF!</f>
        <v>#REF!</v>
      </c>
      <c r="B121" s="123" t="e">
        <f>'1-συμβολαια'!#REF!</f>
        <v>#REF!</v>
      </c>
      <c r="C121" s="123" t="e">
        <f>'1-συμβολαια'!#REF!</f>
        <v>#REF!</v>
      </c>
      <c r="D121" s="220" t="e">
        <f>'1-συμβολαια'!#REF!</f>
        <v>#REF!</v>
      </c>
      <c r="E121" s="26" t="e">
        <f>'8-κ-15-17'!#REF!</f>
        <v>#REF!</v>
      </c>
      <c r="F121" s="26" t="e">
        <f>'8-κ-15-17'!#REF!</f>
        <v>#REF!</v>
      </c>
      <c r="G121" s="26" t="e">
        <f>'8-κ-15-17'!#REF!</f>
        <v>#REF!</v>
      </c>
      <c r="H121" s="26" t="e">
        <f>'2-δικαιώμ'!#REF!</f>
        <v>#REF!</v>
      </c>
      <c r="I121" s="26" t="e">
        <f>'2-δικαιώμ'!#REF!</f>
        <v>#REF!</v>
      </c>
      <c r="J121" s="26" t="e">
        <f>'2-δικαιώμ'!#REF!</f>
        <v>#REF!</v>
      </c>
      <c r="K121" s="26" t="e">
        <f>'2-δικαιώμ'!#REF!</f>
        <v>#REF!</v>
      </c>
      <c r="L121" s="156"/>
      <c r="M121" s="156"/>
      <c r="N121" s="33"/>
      <c r="O121" s="33"/>
      <c r="P121" s="33"/>
      <c r="Q121" s="156"/>
      <c r="R121" s="33"/>
      <c r="S121" s="33"/>
      <c r="T121" s="33"/>
      <c r="U121" s="33"/>
      <c r="V121" s="156"/>
      <c r="W121" s="33" t="e">
        <f>'2-δικαιώμ'!#REF!+'2-δικαιώμ'!#REF!</f>
        <v>#REF!</v>
      </c>
      <c r="X121" s="33" t="e">
        <f>'2-δικαιώμ'!#REF!</f>
        <v>#REF!</v>
      </c>
      <c r="Y121" s="33" t="e">
        <f>'2-δικαιώμ'!#REF!</f>
        <v>#REF!</v>
      </c>
      <c r="Z121" s="156"/>
      <c r="AA121" s="33"/>
      <c r="AB121" s="33"/>
      <c r="AC121" s="33"/>
      <c r="AD121" s="33"/>
      <c r="AE121" s="33"/>
    </row>
    <row r="122" spans="1:31" s="18" customFormat="1" hidden="1">
      <c r="A122" s="123" t="e">
        <f>'1-συμβολαια'!#REF!</f>
        <v>#REF!</v>
      </c>
      <c r="B122" s="123" t="e">
        <f>'1-συμβολαια'!#REF!</f>
        <v>#REF!</v>
      </c>
      <c r="C122" s="123" t="e">
        <f>'1-συμβολαια'!#REF!</f>
        <v>#REF!</v>
      </c>
      <c r="D122" s="220" t="e">
        <f>'1-συμβολαια'!#REF!</f>
        <v>#REF!</v>
      </c>
      <c r="E122" s="26" t="e">
        <f>'8-κ-15-17'!#REF!</f>
        <v>#REF!</v>
      </c>
      <c r="F122" s="26" t="e">
        <f>'8-κ-15-17'!#REF!</f>
        <v>#REF!</v>
      </c>
      <c r="G122" s="26" t="e">
        <f>'8-κ-15-17'!#REF!</f>
        <v>#REF!</v>
      </c>
      <c r="H122" s="26" t="e">
        <f>'2-δικαιώμ'!#REF!</f>
        <v>#REF!</v>
      </c>
      <c r="I122" s="26" t="e">
        <f>'2-δικαιώμ'!#REF!</f>
        <v>#REF!</v>
      </c>
      <c r="J122" s="26" t="e">
        <f>'2-δικαιώμ'!#REF!</f>
        <v>#REF!</v>
      </c>
      <c r="K122" s="26" t="e">
        <f>'2-δικαιώμ'!#REF!</f>
        <v>#REF!</v>
      </c>
      <c r="L122" s="156"/>
      <c r="M122" s="156"/>
      <c r="N122" s="33"/>
      <c r="O122" s="33"/>
      <c r="P122" s="33"/>
      <c r="Q122" s="156"/>
      <c r="R122" s="33"/>
      <c r="S122" s="33"/>
      <c r="T122" s="33"/>
      <c r="U122" s="33"/>
      <c r="V122" s="156"/>
      <c r="W122" s="33" t="e">
        <f>'2-δικαιώμ'!#REF!+'2-δικαιώμ'!#REF!</f>
        <v>#REF!</v>
      </c>
      <c r="X122" s="33" t="e">
        <f>'2-δικαιώμ'!#REF!</f>
        <v>#REF!</v>
      </c>
      <c r="Y122" s="33" t="e">
        <f>'2-δικαιώμ'!#REF!</f>
        <v>#REF!</v>
      </c>
      <c r="Z122" s="156"/>
      <c r="AA122" s="33"/>
      <c r="AB122" s="33"/>
      <c r="AC122" s="33"/>
      <c r="AD122" s="33"/>
      <c r="AE122" s="33"/>
    </row>
    <row r="123" spans="1:31" s="18" customFormat="1" hidden="1">
      <c r="A123" s="123" t="e">
        <f>'1-συμβολαια'!#REF!</f>
        <v>#REF!</v>
      </c>
      <c r="B123" s="123" t="e">
        <f>'1-συμβολαια'!#REF!</f>
        <v>#REF!</v>
      </c>
      <c r="C123" s="123" t="e">
        <f>'1-συμβολαια'!#REF!</f>
        <v>#REF!</v>
      </c>
      <c r="D123" s="220" t="e">
        <f>'1-συμβολαια'!#REF!</f>
        <v>#REF!</v>
      </c>
      <c r="E123" s="26" t="e">
        <f>'8-κ-15-17'!#REF!</f>
        <v>#REF!</v>
      </c>
      <c r="F123" s="26" t="e">
        <f>'8-κ-15-17'!#REF!</f>
        <v>#REF!</v>
      </c>
      <c r="G123" s="26" t="e">
        <f>'8-κ-15-17'!#REF!</f>
        <v>#REF!</v>
      </c>
      <c r="H123" s="26" t="e">
        <f>'2-δικαιώμ'!#REF!</f>
        <v>#REF!</v>
      </c>
      <c r="I123" s="26" t="e">
        <f>'2-δικαιώμ'!#REF!</f>
        <v>#REF!</v>
      </c>
      <c r="J123" s="26" t="e">
        <f>'2-δικαιώμ'!#REF!</f>
        <v>#REF!</v>
      </c>
      <c r="K123" s="26" t="e">
        <f>'2-δικαιώμ'!#REF!</f>
        <v>#REF!</v>
      </c>
      <c r="L123" s="156"/>
      <c r="M123" s="156"/>
      <c r="N123" s="33"/>
      <c r="O123" s="33"/>
      <c r="P123" s="33"/>
      <c r="Q123" s="156"/>
      <c r="R123" s="33"/>
      <c r="S123" s="33"/>
      <c r="T123" s="33"/>
      <c r="U123" s="33"/>
      <c r="V123" s="156"/>
      <c r="W123" s="33" t="e">
        <f>'2-δικαιώμ'!#REF!+'2-δικαιώμ'!#REF!</f>
        <v>#REF!</v>
      </c>
      <c r="X123" s="33" t="e">
        <f>'2-δικαιώμ'!#REF!</f>
        <v>#REF!</v>
      </c>
      <c r="Y123" s="33" t="e">
        <f>'2-δικαιώμ'!#REF!</f>
        <v>#REF!</v>
      </c>
      <c r="Z123" s="156"/>
      <c r="AA123" s="33"/>
      <c r="AB123" s="33"/>
      <c r="AC123" s="33"/>
      <c r="AD123" s="33"/>
      <c r="AE123" s="33"/>
    </row>
    <row r="124" spans="1:31" s="18" customFormat="1" hidden="1">
      <c r="A124" s="123" t="e">
        <f>'1-συμβολαια'!#REF!</f>
        <v>#REF!</v>
      </c>
      <c r="B124" s="123" t="e">
        <f>'1-συμβολαια'!#REF!</f>
        <v>#REF!</v>
      </c>
      <c r="C124" s="123" t="e">
        <f>'1-συμβολαια'!#REF!</f>
        <v>#REF!</v>
      </c>
      <c r="D124" s="220" t="e">
        <f>'1-συμβολαια'!#REF!</f>
        <v>#REF!</v>
      </c>
      <c r="E124" s="26" t="e">
        <f>'8-κ-15-17'!#REF!</f>
        <v>#REF!</v>
      </c>
      <c r="F124" s="26" t="e">
        <f>'8-κ-15-17'!#REF!</f>
        <v>#REF!</v>
      </c>
      <c r="G124" s="26" t="e">
        <f>'8-κ-15-17'!#REF!</f>
        <v>#REF!</v>
      </c>
      <c r="H124" s="26" t="e">
        <f>'2-δικαιώμ'!#REF!</f>
        <v>#REF!</v>
      </c>
      <c r="I124" s="26" t="e">
        <f>'2-δικαιώμ'!#REF!</f>
        <v>#REF!</v>
      </c>
      <c r="J124" s="26" t="e">
        <f>'2-δικαιώμ'!#REF!</f>
        <v>#REF!</v>
      </c>
      <c r="K124" s="26" t="e">
        <f>'2-δικαιώμ'!#REF!</f>
        <v>#REF!</v>
      </c>
      <c r="L124" s="156"/>
      <c r="M124" s="156"/>
      <c r="N124" s="33"/>
      <c r="O124" s="33"/>
      <c r="P124" s="33"/>
      <c r="Q124" s="156"/>
      <c r="R124" s="33"/>
      <c r="S124" s="33"/>
      <c r="T124" s="33"/>
      <c r="U124" s="33"/>
      <c r="V124" s="156"/>
      <c r="W124" s="33" t="e">
        <f>'2-δικαιώμ'!#REF!+'2-δικαιώμ'!#REF!</f>
        <v>#REF!</v>
      </c>
      <c r="X124" s="33" t="e">
        <f>'2-δικαιώμ'!#REF!</f>
        <v>#REF!</v>
      </c>
      <c r="Y124" s="33" t="e">
        <f>'2-δικαιώμ'!#REF!</f>
        <v>#REF!</v>
      </c>
      <c r="Z124" s="156"/>
      <c r="AA124" s="33"/>
      <c r="AB124" s="33"/>
      <c r="AC124" s="33"/>
      <c r="AD124" s="33"/>
      <c r="AE124" s="33"/>
    </row>
    <row r="125" spans="1:31" s="18" customFormat="1" hidden="1">
      <c r="A125" s="123" t="e">
        <f>'1-συμβολαια'!#REF!</f>
        <v>#REF!</v>
      </c>
      <c r="B125" s="123" t="e">
        <f>'1-συμβολαια'!#REF!</f>
        <v>#REF!</v>
      </c>
      <c r="C125" s="123" t="e">
        <f>'1-συμβολαια'!#REF!</f>
        <v>#REF!</v>
      </c>
      <c r="D125" s="220" t="e">
        <f>'1-συμβολαια'!#REF!</f>
        <v>#REF!</v>
      </c>
      <c r="E125" s="26" t="e">
        <f>'8-κ-15-17'!#REF!</f>
        <v>#REF!</v>
      </c>
      <c r="F125" s="26" t="e">
        <f>'8-κ-15-17'!#REF!</f>
        <v>#REF!</v>
      </c>
      <c r="G125" s="26" t="e">
        <f>'8-κ-15-17'!#REF!</f>
        <v>#REF!</v>
      </c>
      <c r="H125" s="26" t="e">
        <f>'2-δικαιώμ'!#REF!</f>
        <v>#REF!</v>
      </c>
      <c r="I125" s="26" t="e">
        <f>'2-δικαιώμ'!#REF!</f>
        <v>#REF!</v>
      </c>
      <c r="J125" s="26" t="e">
        <f>'2-δικαιώμ'!#REF!</f>
        <v>#REF!</v>
      </c>
      <c r="K125" s="26" t="e">
        <f>'2-δικαιώμ'!#REF!</f>
        <v>#REF!</v>
      </c>
      <c r="L125" s="156"/>
      <c r="M125" s="156"/>
      <c r="N125" s="33"/>
      <c r="O125" s="33"/>
      <c r="P125" s="33"/>
      <c r="Q125" s="156"/>
      <c r="R125" s="33"/>
      <c r="S125" s="33"/>
      <c r="T125" s="33"/>
      <c r="U125" s="33"/>
      <c r="V125" s="156"/>
      <c r="W125" s="33" t="e">
        <f>'2-δικαιώμ'!#REF!+'2-δικαιώμ'!#REF!</f>
        <v>#REF!</v>
      </c>
      <c r="X125" s="33" t="e">
        <f>'2-δικαιώμ'!#REF!</f>
        <v>#REF!</v>
      </c>
      <c r="Y125" s="33" t="e">
        <f>'2-δικαιώμ'!#REF!</f>
        <v>#REF!</v>
      </c>
      <c r="Z125" s="156"/>
      <c r="AA125" s="33"/>
      <c r="AB125" s="33"/>
      <c r="AC125" s="33"/>
      <c r="AD125" s="33"/>
      <c r="AE125" s="33"/>
    </row>
    <row r="126" spans="1:31" s="18" customFormat="1" hidden="1">
      <c r="A126" s="123" t="e">
        <f>'1-συμβολαια'!#REF!</f>
        <v>#REF!</v>
      </c>
      <c r="B126" s="123" t="e">
        <f>'1-συμβολαια'!#REF!</f>
        <v>#REF!</v>
      </c>
      <c r="C126" s="123" t="e">
        <f>'1-συμβολαια'!#REF!</f>
        <v>#REF!</v>
      </c>
      <c r="D126" s="220" t="e">
        <f>'1-συμβολαια'!#REF!</f>
        <v>#REF!</v>
      </c>
      <c r="E126" s="26" t="e">
        <f>'8-κ-15-17'!#REF!</f>
        <v>#REF!</v>
      </c>
      <c r="F126" s="26" t="e">
        <f>'8-κ-15-17'!#REF!</f>
        <v>#REF!</v>
      </c>
      <c r="G126" s="26" t="e">
        <f>'8-κ-15-17'!#REF!</f>
        <v>#REF!</v>
      </c>
      <c r="H126" s="26" t="e">
        <f>'2-δικαιώμ'!#REF!</f>
        <v>#REF!</v>
      </c>
      <c r="I126" s="26" t="e">
        <f>'2-δικαιώμ'!#REF!</f>
        <v>#REF!</v>
      </c>
      <c r="J126" s="26" t="e">
        <f>'2-δικαιώμ'!#REF!</f>
        <v>#REF!</v>
      </c>
      <c r="K126" s="26" t="e">
        <f>'2-δικαιώμ'!#REF!</f>
        <v>#REF!</v>
      </c>
      <c r="L126" s="156"/>
      <c r="M126" s="156"/>
      <c r="N126" s="33"/>
      <c r="O126" s="33"/>
      <c r="P126" s="33"/>
      <c r="Q126" s="156"/>
      <c r="R126" s="33"/>
      <c r="S126" s="33"/>
      <c r="T126" s="33"/>
      <c r="U126" s="33"/>
      <c r="V126" s="156"/>
      <c r="W126" s="33" t="e">
        <f>'2-δικαιώμ'!#REF!+'2-δικαιώμ'!#REF!</f>
        <v>#REF!</v>
      </c>
      <c r="X126" s="33" t="e">
        <f>'2-δικαιώμ'!#REF!</f>
        <v>#REF!</v>
      </c>
      <c r="Y126" s="33" t="e">
        <f>'2-δικαιώμ'!#REF!</f>
        <v>#REF!</v>
      </c>
      <c r="Z126" s="156"/>
      <c r="AA126" s="33"/>
      <c r="AB126" s="33"/>
      <c r="AC126" s="33"/>
      <c r="AD126" s="33"/>
      <c r="AE126" s="33"/>
    </row>
    <row r="127" spans="1:31" s="18" customFormat="1" hidden="1">
      <c r="A127" s="123" t="e">
        <f>'1-συμβολαια'!#REF!</f>
        <v>#REF!</v>
      </c>
      <c r="B127" s="123" t="e">
        <f>'1-συμβολαια'!#REF!</f>
        <v>#REF!</v>
      </c>
      <c r="C127" s="123" t="e">
        <f>'1-συμβολαια'!#REF!</f>
        <v>#REF!</v>
      </c>
      <c r="D127" s="220" t="e">
        <f>'1-συμβολαια'!#REF!</f>
        <v>#REF!</v>
      </c>
      <c r="E127" s="26" t="e">
        <f>'8-κ-15-17'!#REF!</f>
        <v>#REF!</v>
      </c>
      <c r="F127" s="26" t="e">
        <f>'8-κ-15-17'!#REF!</f>
        <v>#REF!</v>
      </c>
      <c r="G127" s="26" t="e">
        <f>'8-κ-15-17'!#REF!</f>
        <v>#REF!</v>
      </c>
      <c r="H127" s="26" t="e">
        <f>'2-δικαιώμ'!#REF!</f>
        <v>#REF!</v>
      </c>
      <c r="I127" s="26" t="e">
        <f>'2-δικαιώμ'!#REF!</f>
        <v>#REF!</v>
      </c>
      <c r="J127" s="26" t="e">
        <f>'2-δικαιώμ'!#REF!</f>
        <v>#REF!</v>
      </c>
      <c r="K127" s="26" t="e">
        <f>'2-δικαιώμ'!#REF!</f>
        <v>#REF!</v>
      </c>
      <c r="L127" s="156"/>
      <c r="M127" s="156"/>
      <c r="N127" s="33"/>
      <c r="O127" s="33"/>
      <c r="P127" s="33"/>
      <c r="Q127" s="156"/>
      <c r="R127" s="33"/>
      <c r="S127" s="33"/>
      <c r="T127" s="33"/>
      <c r="U127" s="33"/>
      <c r="V127" s="156"/>
      <c r="W127" s="33" t="e">
        <f>'2-δικαιώμ'!#REF!+'2-δικαιώμ'!#REF!</f>
        <v>#REF!</v>
      </c>
      <c r="X127" s="33" t="e">
        <f>'2-δικαιώμ'!#REF!</f>
        <v>#REF!</v>
      </c>
      <c r="Y127" s="33" t="e">
        <f>'2-δικαιώμ'!#REF!</f>
        <v>#REF!</v>
      </c>
      <c r="Z127" s="156"/>
      <c r="AA127" s="33"/>
      <c r="AB127" s="33"/>
      <c r="AC127" s="33"/>
      <c r="AD127" s="33"/>
      <c r="AE127" s="33"/>
    </row>
    <row r="128" spans="1:31" s="18" customFormat="1" hidden="1">
      <c r="A128" s="123" t="e">
        <f>'1-συμβολαια'!#REF!</f>
        <v>#REF!</v>
      </c>
      <c r="B128" s="123" t="e">
        <f>'1-συμβολαια'!#REF!</f>
        <v>#REF!</v>
      </c>
      <c r="C128" s="123" t="e">
        <f>'1-συμβολαια'!#REF!</f>
        <v>#REF!</v>
      </c>
      <c r="D128" s="220" t="e">
        <f>'1-συμβολαια'!#REF!</f>
        <v>#REF!</v>
      </c>
      <c r="E128" s="26" t="e">
        <f>'8-κ-15-17'!#REF!</f>
        <v>#REF!</v>
      </c>
      <c r="F128" s="26" t="e">
        <f>'8-κ-15-17'!#REF!</f>
        <v>#REF!</v>
      </c>
      <c r="G128" s="26" t="e">
        <f>'8-κ-15-17'!#REF!</f>
        <v>#REF!</v>
      </c>
      <c r="H128" s="26" t="e">
        <f>'2-δικαιώμ'!#REF!</f>
        <v>#REF!</v>
      </c>
      <c r="I128" s="26" t="e">
        <f>'2-δικαιώμ'!#REF!</f>
        <v>#REF!</v>
      </c>
      <c r="J128" s="26" t="e">
        <f>'2-δικαιώμ'!#REF!</f>
        <v>#REF!</v>
      </c>
      <c r="K128" s="26" t="e">
        <f>'2-δικαιώμ'!#REF!</f>
        <v>#REF!</v>
      </c>
      <c r="L128" s="156"/>
      <c r="M128" s="156"/>
      <c r="N128" s="33"/>
      <c r="O128" s="33"/>
      <c r="P128" s="33"/>
      <c r="Q128" s="156"/>
      <c r="R128" s="33"/>
      <c r="S128" s="33"/>
      <c r="T128" s="33"/>
      <c r="U128" s="33"/>
      <c r="V128" s="156"/>
      <c r="W128" s="33" t="e">
        <f>'2-δικαιώμ'!#REF!+'2-δικαιώμ'!#REF!</f>
        <v>#REF!</v>
      </c>
      <c r="X128" s="33" t="e">
        <f>'2-δικαιώμ'!#REF!</f>
        <v>#REF!</v>
      </c>
      <c r="Y128" s="33" t="e">
        <f>'2-δικαιώμ'!#REF!</f>
        <v>#REF!</v>
      </c>
      <c r="Z128" s="156"/>
      <c r="AA128" s="33"/>
      <c r="AB128" s="33"/>
      <c r="AC128" s="33"/>
      <c r="AD128" s="33"/>
      <c r="AE128" s="33"/>
    </row>
    <row r="129" spans="1:31" s="18" customFormat="1" hidden="1">
      <c r="A129" s="123" t="e">
        <f>'1-συμβολαια'!#REF!</f>
        <v>#REF!</v>
      </c>
      <c r="B129" s="123" t="e">
        <f>'1-συμβολαια'!#REF!</f>
        <v>#REF!</v>
      </c>
      <c r="C129" s="123" t="e">
        <f>'1-συμβολαια'!#REF!</f>
        <v>#REF!</v>
      </c>
      <c r="D129" s="220" t="e">
        <f>'1-συμβολαια'!#REF!</f>
        <v>#REF!</v>
      </c>
      <c r="E129" s="26" t="e">
        <f>'8-κ-15-17'!#REF!</f>
        <v>#REF!</v>
      </c>
      <c r="F129" s="26" t="e">
        <f>'8-κ-15-17'!#REF!</f>
        <v>#REF!</v>
      </c>
      <c r="G129" s="26" t="e">
        <f>'8-κ-15-17'!#REF!</f>
        <v>#REF!</v>
      </c>
      <c r="H129" s="26" t="e">
        <f>'2-δικαιώμ'!#REF!</f>
        <v>#REF!</v>
      </c>
      <c r="I129" s="26" t="e">
        <f>'2-δικαιώμ'!#REF!</f>
        <v>#REF!</v>
      </c>
      <c r="J129" s="26" t="e">
        <f>'2-δικαιώμ'!#REF!</f>
        <v>#REF!</v>
      </c>
      <c r="K129" s="26" t="e">
        <f>'2-δικαιώμ'!#REF!</f>
        <v>#REF!</v>
      </c>
      <c r="L129" s="156"/>
      <c r="M129" s="156"/>
      <c r="N129" s="33"/>
      <c r="O129" s="33"/>
      <c r="P129" s="33"/>
      <c r="Q129" s="156"/>
      <c r="R129" s="33"/>
      <c r="S129" s="33"/>
      <c r="T129" s="33"/>
      <c r="U129" s="33"/>
      <c r="V129" s="156"/>
      <c r="W129" s="33" t="e">
        <f>'2-δικαιώμ'!#REF!+'2-δικαιώμ'!#REF!</f>
        <v>#REF!</v>
      </c>
      <c r="X129" s="33" t="e">
        <f>'2-δικαιώμ'!#REF!</f>
        <v>#REF!</v>
      </c>
      <c r="Y129" s="33" t="e">
        <f>'2-δικαιώμ'!#REF!</f>
        <v>#REF!</v>
      </c>
      <c r="Z129" s="156"/>
      <c r="AA129" s="33"/>
      <c r="AB129" s="33"/>
      <c r="AC129" s="33"/>
      <c r="AD129" s="33"/>
      <c r="AE129" s="33"/>
    </row>
    <row r="130" spans="1:31" s="18" customFormat="1" hidden="1">
      <c r="A130" s="123" t="e">
        <f>'1-συμβολαια'!#REF!</f>
        <v>#REF!</v>
      </c>
      <c r="B130" s="123" t="e">
        <f>'1-συμβολαια'!#REF!</f>
        <v>#REF!</v>
      </c>
      <c r="C130" s="123" t="e">
        <f>'1-συμβολαια'!#REF!</f>
        <v>#REF!</v>
      </c>
      <c r="D130" s="220" t="e">
        <f>'1-συμβολαια'!#REF!</f>
        <v>#REF!</v>
      </c>
      <c r="E130" s="26" t="e">
        <f>'8-κ-15-17'!#REF!</f>
        <v>#REF!</v>
      </c>
      <c r="F130" s="26" t="e">
        <f>'8-κ-15-17'!#REF!</f>
        <v>#REF!</v>
      </c>
      <c r="G130" s="26" t="e">
        <f>'8-κ-15-17'!#REF!</f>
        <v>#REF!</v>
      </c>
      <c r="H130" s="26" t="e">
        <f>'2-δικαιώμ'!#REF!</f>
        <v>#REF!</v>
      </c>
      <c r="I130" s="26" t="e">
        <f>'2-δικαιώμ'!#REF!</f>
        <v>#REF!</v>
      </c>
      <c r="J130" s="26" t="e">
        <f>'2-δικαιώμ'!#REF!</f>
        <v>#REF!</v>
      </c>
      <c r="K130" s="26" t="e">
        <f>'2-δικαιώμ'!#REF!</f>
        <v>#REF!</v>
      </c>
      <c r="L130" s="156"/>
      <c r="M130" s="156"/>
      <c r="N130" s="33"/>
      <c r="O130" s="33"/>
      <c r="P130" s="33"/>
      <c r="Q130" s="156"/>
      <c r="R130" s="33"/>
      <c r="S130" s="33"/>
      <c r="T130" s="33"/>
      <c r="U130" s="33"/>
      <c r="V130" s="156"/>
      <c r="W130" s="33" t="e">
        <f>'2-δικαιώμ'!#REF!+'2-δικαιώμ'!#REF!</f>
        <v>#REF!</v>
      </c>
      <c r="X130" s="33" t="e">
        <f>'2-δικαιώμ'!#REF!</f>
        <v>#REF!</v>
      </c>
      <c r="Y130" s="33" t="e">
        <f>'2-δικαιώμ'!#REF!</f>
        <v>#REF!</v>
      </c>
      <c r="Z130" s="156"/>
      <c r="AA130" s="33"/>
      <c r="AB130" s="33"/>
      <c r="AC130" s="33"/>
      <c r="AD130" s="33"/>
      <c r="AE130" s="33"/>
    </row>
    <row r="131" spans="1:31" s="18" customFormat="1" hidden="1">
      <c r="A131" s="123" t="e">
        <f>'1-συμβολαια'!#REF!</f>
        <v>#REF!</v>
      </c>
      <c r="B131" s="123" t="e">
        <f>'1-συμβολαια'!#REF!</f>
        <v>#REF!</v>
      </c>
      <c r="C131" s="123" t="e">
        <f>'1-συμβολαια'!#REF!</f>
        <v>#REF!</v>
      </c>
      <c r="D131" s="220" t="e">
        <f>'1-συμβολαια'!#REF!</f>
        <v>#REF!</v>
      </c>
      <c r="E131" s="26" t="e">
        <f>'8-κ-15-17'!#REF!</f>
        <v>#REF!</v>
      </c>
      <c r="F131" s="26" t="e">
        <f>'8-κ-15-17'!#REF!</f>
        <v>#REF!</v>
      </c>
      <c r="G131" s="26" t="e">
        <f>'8-κ-15-17'!#REF!</f>
        <v>#REF!</v>
      </c>
      <c r="H131" s="26" t="e">
        <f>'2-δικαιώμ'!#REF!</f>
        <v>#REF!</v>
      </c>
      <c r="I131" s="26" t="e">
        <f>'2-δικαιώμ'!#REF!</f>
        <v>#REF!</v>
      </c>
      <c r="J131" s="26" t="e">
        <f>'2-δικαιώμ'!#REF!</f>
        <v>#REF!</v>
      </c>
      <c r="K131" s="26" t="e">
        <f>'2-δικαιώμ'!#REF!</f>
        <v>#REF!</v>
      </c>
      <c r="L131" s="156"/>
      <c r="M131" s="156"/>
      <c r="N131" s="33"/>
      <c r="O131" s="33"/>
      <c r="P131" s="33"/>
      <c r="Q131" s="156"/>
      <c r="R131" s="33"/>
      <c r="S131" s="33"/>
      <c r="T131" s="33"/>
      <c r="U131" s="33"/>
      <c r="V131" s="156"/>
      <c r="W131" s="33" t="e">
        <f>'2-δικαιώμ'!#REF!+'2-δικαιώμ'!#REF!</f>
        <v>#REF!</v>
      </c>
      <c r="X131" s="33" t="e">
        <f>'2-δικαιώμ'!#REF!</f>
        <v>#REF!</v>
      </c>
      <c r="Y131" s="33" t="e">
        <f>'2-δικαιώμ'!#REF!</f>
        <v>#REF!</v>
      </c>
      <c r="Z131" s="156"/>
      <c r="AA131" s="33"/>
      <c r="AB131" s="33"/>
      <c r="AC131" s="33"/>
      <c r="AD131" s="33"/>
      <c r="AE131" s="33"/>
    </row>
    <row r="132" spans="1:31" s="18" customFormat="1" hidden="1">
      <c r="A132" s="123" t="e">
        <f>'1-συμβολαια'!#REF!</f>
        <v>#REF!</v>
      </c>
      <c r="B132" s="123" t="e">
        <f>'1-συμβολαια'!#REF!</f>
        <v>#REF!</v>
      </c>
      <c r="C132" s="123" t="e">
        <f>'1-συμβολαια'!#REF!</f>
        <v>#REF!</v>
      </c>
      <c r="D132" s="220" t="e">
        <f>'1-συμβολαια'!#REF!</f>
        <v>#REF!</v>
      </c>
      <c r="E132" s="26" t="e">
        <f>'8-κ-15-17'!#REF!</f>
        <v>#REF!</v>
      </c>
      <c r="F132" s="26" t="e">
        <f>'8-κ-15-17'!#REF!</f>
        <v>#REF!</v>
      </c>
      <c r="G132" s="26" t="e">
        <f>'8-κ-15-17'!#REF!</f>
        <v>#REF!</v>
      </c>
      <c r="H132" s="26" t="e">
        <f>'2-δικαιώμ'!#REF!</f>
        <v>#REF!</v>
      </c>
      <c r="I132" s="26" t="e">
        <f>'2-δικαιώμ'!#REF!</f>
        <v>#REF!</v>
      </c>
      <c r="J132" s="26" t="e">
        <f>'2-δικαιώμ'!#REF!</f>
        <v>#REF!</v>
      </c>
      <c r="K132" s="26" t="e">
        <f>'2-δικαιώμ'!#REF!</f>
        <v>#REF!</v>
      </c>
      <c r="L132" s="156"/>
      <c r="M132" s="156"/>
      <c r="N132" s="33"/>
      <c r="O132" s="33"/>
      <c r="P132" s="33"/>
      <c r="Q132" s="156"/>
      <c r="R132" s="33"/>
      <c r="S132" s="33"/>
      <c r="T132" s="33"/>
      <c r="U132" s="33"/>
      <c r="V132" s="156"/>
      <c r="W132" s="33" t="e">
        <f>'2-δικαιώμ'!#REF!+'2-δικαιώμ'!#REF!</f>
        <v>#REF!</v>
      </c>
      <c r="X132" s="33" t="e">
        <f>'2-δικαιώμ'!#REF!</f>
        <v>#REF!</v>
      </c>
      <c r="Y132" s="33" t="e">
        <f>'2-δικαιώμ'!#REF!</f>
        <v>#REF!</v>
      </c>
      <c r="Z132" s="156"/>
      <c r="AA132" s="33"/>
      <c r="AB132" s="33"/>
      <c r="AC132" s="33"/>
      <c r="AD132" s="33"/>
      <c r="AE132" s="33"/>
    </row>
    <row r="133" spans="1:31" s="18" customFormat="1" hidden="1">
      <c r="A133" s="123" t="e">
        <f>'1-συμβολαια'!#REF!</f>
        <v>#REF!</v>
      </c>
      <c r="B133" s="123" t="e">
        <f>'1-συμβολαια'!#REF!</f>
        <v>#REF!</v>
      </c>
      <c r="C133" s="123" t="e">
        <f>'1-συμβολαια'!#REF!</f>
        <v>#REF!</v>
      </c>
      <c r="D133" s="220" t="e">
        <f>'1-συμβολαια'!#REF!</f>
        <v>#REF!</v>
      </c>
      <c r="E133" s="26" t="e">
        <f>'8-κ-15-17'!#REF!</f>
        <v>#REF!</v>
      </c>
      <c r="F133" s="26" t="e">
        <f>'8-κ-15-17'!#REF!</f>
        <v>#REF!</v>
      </c>
      <c r="G133" s="26" t="e">
        <f>'8-κ-15-17'!#REF!</f>
        <v>#REF!</v>
      </c>
      <c r="H133" s="26" t="e">
        <f>'2-δικαιώμ'!#REF!</f>
        <v>#REF!</v>
      </c>
      <c r="I133" s="26" t="e">
        <f>'2-δικαιώμ'!#REF!</f>
        <v>#REF!</v>
      </c>
      <c r="J133" s="26" t="e">
        <f>'2-δικαιώμ'!#REF!</f>
        <v>#REF!</v>
      </c>
      <c r="K133" s="26" t="e">
        <f>'2-δικαιώμ'!#REF!</f>
        <v>#REF!</v>
      </c>
      <c r="L133" s="156"/>
      <c r="M133" s="156"/>
      <c r="N133" s="33"/>
      <c r="O133" s="33"/>
      <c r="P133" s="33"/>
      <c r="Q133" s="156"/>
      <c r="R133" s="33"/>
      <c r="S133" s="33"/>
      <c r="T133" s="33"/>
      <c r="U133" s="33"/>
      <c r="V133" s="156"/>
      <c r="W133" s="33" t="e">
        <f>'2-δικαιώμ'!#REF!+'2-δικαιώμ'!#REF!</f>
        <v>#REF!</v>
      </c>
      <c r="X133" s="33" t="e">
        <f>'2-δικαιώμ'!#REF!</f>
        <v>#REF!</v>
      </c>
      <c r="Y133" s="33" t="e">
        <f>'2-δικαιώμ'!#REF!</f>
        <v>#REF!</v>
      </c>
      <c r="Z133" s="156"/>
      <c r="AA133" s="33"/>
      <c r="AB133" s="33"/>
      <c r="AC133" s="33"/>
      <c r="AD133" s="33"/>
      <c r="AE133" s="33"/>
    </row>
    <row r="134" spans="1:31" s="18" customFormat="1" hidden="1">
      <c r="A134" s="123" t="e">
        <f>'1-συμβολαια'!#REF!</f>
        <v>#REF!</v>
      </c>
      <c r="B134" s="123" t="e">
        <f>'1-συμβολαια'!#REF!</f>
        <v>#REF!</v>
      </c>
      <c r="C134" s="123" t="e">
        <f>'1-συμβολαια'!#REF!</f>
        <v>#REF!</v>
      </c>
      <c r="D134" s="220" t="e">
        <f>'1-συμβολαια'!#REF!</f>
        <v>#REF!</v>
      </c>
      <c r="E134" s="26" t="e">
        <f>'8-κ-15-17'!#REF!</f>
        <v>#REF!</v>
      </c>
      <c r="F134" s="26" t="e">
        <f>'8-κ-15-17'!#REF!</f>
        <v>#REF!</v>
      </c>
      <c r="G134" s="26" t="e">
        <f>'8-κ-15-17'!#REF!</f>
        <v>#REF!</v>
      </c>
      <c r="H134" s="26" t="e">
        <f>'2-δικαιώμ'!#REF!</f>
        <v>#REF!</v>
      </c>
      <c r="I134" s="26" t="e">
        <f>'2-δικαιώμ'!#REF!</f>
        <v>#REF!</v>
      </c>
      <c r="J134" s="26" t="e">
        <f>'2-δικαιώμ'!#REF!</f>
        <v>#REF!</v>
      </c>
      <c r="K134" s="26" t="e">
        <f>'2-δικαιώμ'!#REF!</f>
        <v>#REF!</v>
      </c>
      <c r="L134" s="156"/>
      <c r="M134" s="156"/>
      <c r="N134" s="33"/>
      <c r="O134" s="33"/>
      <c r="P134" s="33"/>
      <c r="Q134" s="156"/>
      <c r="R134" s="33"/>
      <c r="S134" s="33"/>
      <c r="T134" s="33"/>
      <c r="U134" s="33"/>
      <c r="V134" s="156"/>
      <c r="W134" s="33" t="e">
        <f>'2-δικαιώμ'!#REF!+'2-δικαιώμ'!#REF!</f>
        <v>#REF!</v>
      </c>
      <c r="X134" s="33" t="e">
        <f>'2-δικαιώμ'!#REF!</f>
        <v>#REF!</v>
      </c>
      <c r="Y134" s="33" t="e">
        <f>'2-δικαιώμ'!#REF!</f>
        <v>#REF!</v>
      </c>
      <c r="Z134" s="156"/>
      <c r="AA134" s="33"/>
      <c r="AB134" s="33"/>
      <c r="AC134" s="33"/>
      <c r="AD134" s="33"/>
      <c r="AE134" s="33"/>
    </row>
    <row r="135" spans="1:31" s="18" customFormat="1" hidden="1">
      <c r="A135" s="123" t="e">
        <f>'1-συμβολαια'!#REF!</f>
        <v>#REF!</v>
      </c>
      <c r="B135" s="123" t="e">
        <f>'1-συμβολαια'!#REF!</f>
        <v>#REF!</v>
      </c>
      <c r="C135" s="123" t="e">
        <f>'1-συμβολαια'!#REF!</f>
        <v>#REF!</v>
      </c>
      <c r="D135" s="220" t="e">
        <f>'1-συμβολαια'!#REF!</f>
        <v>#REF!</v>
      </c>
      <c r="E135" s="26" t="e">
        <f>'8-κ-15-17'!#REF!</f>
        <v>#REF!</v>
      </c>
      <c r="F135" s="26" t="e">
        <f>'8-κ-15-17'!#REF!</f>
        <v>#REF!</v>
      </c>
      <c r="G135" s="26" t="e">
        <f>'8-κ-15-17'!#REF!</f>
        <v>#REF!</v>
      </c>
      <c r="H135" s="26" t="e">
        <f>'2-δικαιώμ'!#REF!</f>
        <v>#REF!</v>
      </c>
      <c r="I135" s="26" t="e">
        <f>'2-δικαιώμ'!#REF!</f>
        <v>#REF!</v>
      </c>
      <c r="J135" s="26" t="e">
        <f>'2-δικαιώμ'!#REF!</f>
        <v>#REF!</v>
      </c>
      <c r="K135" s="26" t="e">
        <f>'2-δικαιώμ'!#REF!</f>
        <v>#REF!</v>
      </c>
      <c r="L135" s="156"/>
      <c r="M135" s="156"/>
      <c r="N135" s="33"/>
      <c r="O135" s="33"/>
      <c r="P135" s="33"/>
      <c r="Q135" s="156"/>
      <c r="R135" s="33"/>
      <c r="S135" s="33"/>
      <c r="T135" s="33"/>
      <c r="U135" s="33"/>
      <c r="V135" s="156"/>
      <c r="W135" s="33" t="e">
        <f>'2-δικαιώμ'!#REF!+'2-δικαιώμ'!#REF!</f>
        <v>#REF!</v>
      </c>
      <c r="X135" s="33" t="e">
        <f>'2-δικαιώμ'!#REF!</f>
        <v>#REF!</v>
      </c>
      <c r="Y135" s="33" t="e">
        <f>'2-δικαιώμ'!#REF!</f>
        <v>#REF!</v>
      </c>
      <c r="Z135" s="156"/>
      <c r="AA135" s="33"/>
      <c r="AB135" s="33"/>
      <c r="AC135" s="33"/>
      <c r="AD135" s="33"/>
      <c r="AE135" s="33"/>
    </row>
    <row r="136" spans="1:31" s="18" customFormat="1" hidden="1">
      <c r="A136" s="123" t="e">
        <f>'1-συμβολαια'!#REF!</f>
        <v>#REF!</v>
      </c>
      <c r="B136" s="123" t="e">
        <f>'1-συμβολαια'!#REF!</f>
        <v>#REF!</v>
      </c>
      <c r="C136" s="123" t="e">
        <f>'1-συμβολαια'!#REF!</f>
        <v>#REF!</v>
      </c>
      <c r="D136" s="220" t="e">
        <f>'1-συμβολαια'!#REF!</f>
        <v>#REF!</v>
      </c>
      <c r="E136" s="26" t="e">
        <f>'8-κ-15-17'!#REF!</f>
        <v>#REF!</v>
      </c>
      <c r="F136" s="26" t="e">
        <f>'8-κ-15-17'!#REF!</f>
        <v>#REF!</v>
      </c>
      <c r="G136" s="26" t="e">
        <f>'8-κ-15-17'!#REF!</f>
        <v>#REF!</v>
      </c>
      <c r="H136" s="26" t="e">
        <f>'2-δικαιώμ'!#REF!</f>
        <v>#REF!</v>
      </c>
      <c r="I136" s="26" t="e">
        <f>'2-δικαιώμ'!#REF!</f>
        <v>#REF!</v>
      </c>
      <c r="J136" s="26" t="e">
        <f>'2-δικαιώμ'!#REF!</f>
        <v>#REF!</v>
      </c>
      <c r="K136" s="26" t="e">
        <f>'2-δικαιώμ'!#REF!</f>
        <v>#REF!</v>
      </c>
      <c r="L136" s="156"/>
      <c r="M136" s="156"/>
      <c r="N136" s="33"/>
      <c r="O136" s="33"/>
      <c r="P136" s="33"/>
      <c r="Q136" s="156"/>
      <c r="R136" s="33"/>
      <c r="S136" s="33"/>
      <c r="T136" s="33"/>
      <c r="U136" s="33"/>
      <c r="V136" s="156"/>
      <c r="W136" s="33" t="e">
        <f>'2-δικαιώμ'!#REF!+'2-δικαιώμ'!#REF!</f>
        <v>#REF!</v>
      </c>
      <c r="X136" s="33" t="e">
        <f>'2-δικαιώμ'!#REF!</f>
        <v>#REF!</v>
      </c>
      <c r="Y136" s="33" t="e">
        <f>'2-δικαιώμ'!#REF!</f>
        <v>#REF!</v>
      </c>
      <c r="Z136" s="156"/>
      <c r="AA136" s="33"/>
      <c r="AB136" s="33"/>
      <c r="AC136" s="33"/>
      <c r="AD136" s="33"/>
      <c r="AE136" s="33"/>
    </row>
    <row r="137" spans="1:31" s="18" customFormat="1" hidden="1">
      <c r="A137" s="123" t="e">
        <f>'1-συμβολαια'!#REF!</f>
        <v>#REF!</v>
      </c>
      <c r="B137" s="123" t="e">
        <f>'1-συμβολαια'!#REF!</f>
        <v>#REF!</v>
      </c>
      <c r="C137" s="123" t="e">
        <f>'1-συμβολαια'!#REF!</f>
        <v>#REF!</v>
      </c>
      <c r="D137" s="220" t="e">
        <f>'1-συμβολαια'!#REF!</f>
        <v>#REF!</v>
      </c>
      <c r="E137" s="26" t="e">
        <f>'8-κ-15-17'!#REF!</f>
        <v>#REF!</v>
      </c>
      <c r="F137" s="26" t="e">
        <f>'8-κ-15-17'!#REF!</f>
        <v>#REF!</v>
      </c>
      <c r="G137" s="26" t="e">
        <f>'8-κ-15-17'!#REF!</f>
        <v>#REF!</v>
      </c>
      <c r="H137" s="26" t="e">
        <f>'2-δικαιώμ'!#REF!</f>
        <v>#REF!</v>
      </c>
      <c r="I137" s="26" t="e">
        <f>'2-δικαιώμ'!#REF!</f>
        <v>#REF!</v>
      </c>
      <c r="J137" s="26" t="e">
        <f>'2-δικαιώμ'!#REF!</f>
        <v>#REF!</v>
      </c>
      <c r="K137" s="26" t="e">
        <f>'2-δικαιώμ'!#REF!</f>
        <v>#REF!</v>
      </c>
      <c r="L137" s="156"/>
      <c r="M137" s="156"/>
      <c r="N137" s="33"/>
      <c r="O137" s="33"/>
      <c r="P137" s="33"/>
      <c r="Q137" s="156"/>
      <c r="R137" s="33"/>
      <c r="S137" s="33"/>
      <c r="T137" s="33"/>
      <c r="U137" s="33"/>
      <c r="V137" s="156"/>
      <c r="W137" s="33" t="e">
        <f>'2-δικαιώμ'!#REF!+'2-δικαιώμ'!#REF!</f>
        <v>#REF!</v>
      </c>
      <c r="X137" s="33" t="e">
        <f>'2-δικαιώμ'!#REF!</f>
        <v>#REF!</v>
      </c>
      <c r="Y137" s="33" t="e">
        <f>'2-δικαιώμ'!#REF!</f>
        <v>#REF!</v>
      </c>
      <c r="Z137" s="156"/>
      <c r="AA137" s="33"/>
      <c r="AB137" s="33"/>
      <c r="AC137" s="33"/>
      <c r="AD137" s="33"/>
      <c r="AE137" s="33"/>
    </row>
    <row r="138" spans="1:31" s="18" customFormat="1" hidden="1">
      <c r="A138" s="123" t="e">
        <f>'1-συμβολαια'!#REF!</f>
        <v>#REF!</v>
      </c>
      <c r="B138" s="123" t="e">
        <f>'1-συμβολαια'!#REF!</f>
        <v>#REF!</v>
      </c>
      <c r="C138" s="123" t="e">
        <f>'1-συμβολαια'!#REF!</f>
        <v>#REF!</v>
      </c>
      <c r="D138" s="220" t="e">
        <f>'1-συμβολαια'!#REF!</f>
        <v>#REF!</v>
      </c>
      <c r="E138" s="26" t="e">
        <f>'8-κ-15-17'!#REF!</f>
        <v>#REF!</v>
      </c>
      <c r="F138" s="26" t="e">
        <f>'8-κ-15-17'!#REF!</f>
        <v>#REF!</v>
      </c>
      <c r="G138" s="26" t="e">
        <f>'8-κ-15-17'!#REF!</f>
        <v>#REF!</v>
      </c>
      <c r="H138" s="26" t="e">
        <f>'2-δικαιώμ'!#REF!</f>
        <v>#REF!</v>
      </c>
      <c r="I138" s="26" t="e">
        <f>'2-δικαιώμ'!#REF!</f>
        <v>#REF!</v>
      </c>
      <c r="J138" s="26" t="e">
        <f>'2-δικαιώμ'!#REF!</f>
        <v>#REF!</v>
      </c>
      <c r="K138" s="26" t="e">
        <f>'2-δικαιώμ'!#REF!</f>
        <v>#REF!</v>
      </c>
      <c r="L138" s="156"/>
      <c r="M138" s="156"/>
      <c r="N138" s="33"/>
      <c r="O138" s="33"/>
      <c r="P138" s="33"/>
      <c r="Q138" s="156"/>
      <c r="R138" s="33"/>
      <c r="S138" s="33"/>
      <c r="T138" s="33"/>
      <c r="U138" s="33"/>
      <c r="V138" s="156"/>
      <c r="W138" s="33" t="e">
        <f>'2-δικαιώμ'!#REF!+'2-δικαιώμ'!#REF!</f>
        <v>#REF!</v>
      </c>
      <c r="X138" s="33" t="e">
        <f>'2-δικαιώμ'!#REF!</f>
        <v>#REF!</v>
      </c>
      <c r="Y138" s="33" t="e">
        <f>'2-δικαιώμ'!#REF!</f>
        <v>#REF!</v>
      </c>
      <c r="Z138" s="156"/>
      <c r="AA138" s="33"/>
      <c r="AB138" s="33"/>
      <c r="AC138" s="33"/>
      <c r="AD138" s="33"/>
      <c r="AE138" s="33"/>
    </row>
    <row r="139" spans="1:31" s="18" customFormat="1" hidden="1">
      <c r="A139" s="123" t="e">
        <f>'1-συμβολαια'!#REF!</f>
        <v>#REF!</v>
      </c>
      <c r="B139" s="123" t="e">
        <f>'1-συμβολαια'!#REF!</f>
        <v>#REF!</v>
      </c>
      <c r="C139" s="123" t="e">
        <f>'1-συμβολαια'!#REF!</f>
        <v>#REF!</v>
      </c>
      <c r="D139" s="220" t="e">
        <f>'1-συμβολαια'!#REF!</f>
        <v>#REF!</v>
      </c>
      <c r="E139" s="26" t="e">
        <f>'8-κ-15-17'!#REF!</f>
        <v>#REF!</v>
      </c>
      <c r="F139" s="26" t="e">
        <f>'8-κ-15-17'!#REF!</f>
        <v>#REF!</v>
      </c>
      <c r="G139" s="26" t="e">
        <f>'8-κ-15-17'!#REF!</f>
        <v>#REF!</v>
      </c>
      <c r="H139" s="26" t="e">
        <f>'2-δικαιώμ'!#REF!</f>
        <v>#REF!</v>
      </c>
      <c r="I139" s="26" t="e">
        <f>'2-δικαιώμ'!#REF!</f>
        <v>#REF!</v>
      </c>
      <c r="J139" s="26" t="e">
        <f>'2-δικαιώμ'!#REF!</f>
        <v>#REF!</v>
      </c>
      <c r="K139" s="26" t="e">
        <f>'2-δικαιώμ'!#REF!</f>
        <v>#REF!</v>
      </c>
      <c r="L139" s="156"/>
      <c r="M139" s="156"/>
      <c r="N139" s="33"/>
      <c r="O139" s="33"/>
      <c r="P139" s="33"/>
      <c r="Q139" s="156"/>
      <c r="R139" s="33"/>
      <c r="S139" s="33"/>
      <c r="T139" s="33"/>
      <c r="U139" s="33"/>
      <c r="V139" s="156"/>
      <c r="W139" s="33" t="e">
        <f>'2-δικαιώμ'!#REF!+'2-δικαιώμ'!#REF!</f>
        <v>#REF!</v>
      </c>
      <c r="X139" s="33" t="e">
        <f>'2-δικαιώμ'!#REF!</f>
        <v>#REF!</v>
      </c>
      <c r="Y139" s="33" t="e">
        <f>'2-δικαιώμ'!#REF!</f>
        <v>#REF!</v>
      </c>
      <c r="Z139" s="156"/>
      <c r="AA139" s="33"/>
      <c r="AB139" s="33"/>
      <c r="AC139" s="33"/>
      <c r="AD139" s="33"/>
      <c r="AE139" s="33"/>
    </row>
    <row r="140" spans="1:31" s="18" customFormat="1" hidden="1">
      <c r="A140" s="123" t="e">
        <f>'1-συμβολαια'!#REF!</f>
        <v>#REF!</v>
      </c>
      <c r="B140" s="123" t="e">
        <f>'1-συμβολαια'!#REF!</f>
        <v>#REF!</v>
      </c>
      <c r="C140" s="123" t="e">
        <f>'1-συμβολαια'!#REF!</f>
        <v>#REF!</v>
      </c>
      <c r="D140" s="220" t="e">
        <f>'1-συμβολαια'!#REF!</f>
        <v>#REF!</v>
      </c>
      <c r="E140" s="26" t="e">
        <f>'8-κ-15-17'!#REF!</f>
        <v>#REF!</v>
      </c>
      <c r="F140" s="26" t="e">
        <f>'8-κ-15-17'!#REF!</f>
        <v>#REF!</v>
      </c>
      <c r="G140" s="26" t="e">
        <f>'8-κ-15-17'!#REF!</f>
        <v>#REF!</v>
      </c>
      <c r="H140" s="26" t="e">
        <f>'2-δικαιώμ'!#REF!</f>
        <v>#REF!</v>
      </c>
      <c r="I140" s="26" t="e">
        <f>'2-δικαιώμ'!#REF!</f>
        <v>#REF!</v>
      </c>
      <c r="J140" s="26" t="e">
        <f>'2-δικαιώμ'!#REF!</f>
        <v>#REF!</v>
      </c>
      <c r="K140" s="26" t="e">
        <f>'2-δικαιώμ'!#REF!</f>
        <v>#REF!</v>
      </c>
      <c r="L140" s="156"/>
      <c r="M140" s="156"/>
      <c r="N140" s="33"/>
      <c r="O140" s="33"/>
      <c r="P140" s="33"/>
      <c r="Q140" s="156"/>
      <c r="R140" s="33"/>
      <c r="S140" s="33"/>
      <c r="T140" s="33"/>
      <c r="U140" s="33"/>
      <c r="V140" s="156"/>
      <c r="W140" s="33" t="e">
        <f>'2-δικαιώμ'!#REF!+'2-δικαιώμ'!#REF!</f>
        <v>#REF!</v>
      </c>
      <c r="X140" s="33" t="e">
        <f>'2-δικαιώμ'!#REF!</f>
        <v>#REF!</v>
      </c>
      <c r="Y140" s="33" t="e">
        <f>'2-δικαιώμ'!#REF!</f>
        <v>#REF!</v>
      </c>
      <c r="Z140" s="156"/>
      <c r="AA140" s="33"/>
      <c r="AB140" s="33"/>
      <c r="AC140" s="33"/>
      <c r="AD140" s="33"/>
      <c r="AE140" s="33"/>
    </row>
    <row r="141" spans="1:31" s="18" customFormat="1" hidden="1">
      <c r="A141" s="123" t="e">
        <f>'1-συμβολαια'!#REF!</f>
        <v>#REF!</v>
      </c>
      <c r="B141" s="123" t="e">
        <f>'1-συμβολαια'!#REF!</f>
        <v>#REF!</v>
      </c>
      <c r="C141" s="123" t="e">
        <f>'1-συμβολαια'!#REF!</f>
        <v>#REF!</v>
      </c>
      <c r="D141" s="220" t="e">
        <f>'1-συμβολαια'!#REF!</f>
        <v>#REF!</v>
      </c>
      <c r="E141" s="26" t="e">
        <f>'8-κ-15-17'!#REF!</f>
        <v>#REF!</v>
      </c>
      <c r="F141" s="26" t="e">
        <f>'8-κ-15-17'!#REF!</f>
        <v>#REF!</v>
      </c>
      <c r="G141" s="26" t="e">
        <f>'8-κ-15-17'!#REF!</f>
        <v>#REF!</v>
      </c>
      <c r="H141" s="26" t="e">
        <f>'2-δικαιώμ'!#REF!</f>
        <v>#REF!</v>
      </c>
      <c r="I141" s="26" t="e">
        <f>'2-δικαιώμ'!#REF!</f>
        <v>#REF!</v>
      </c>
      <c r="J141" s="26" t="e">
        <f>'2-δικαιώμ'!#REF!</f>
        <v>#REF!</v>
      </c>
      <c r="K141" s="26" t="e">
        <f>'2-δικαιώμ'!#REF!</f>
        <v>#REF!</v>
      </c>
      <c r="L141" s="156"/>
      <c r="M141" s="156"/>
      <c r="N141" s="33"/>
      <c r="O141" s="33"/>
      <c r="P141" s="33"/>
      <c r="Q141" s="156"/>
      <c r="R141" s="33"/>
      <c r="S141" s="33"/>
      <c r="T141" s="33"/>
      <c r="U141" s="33"/>
      <c r="V141" s="156"/>
      <c r="W141" s="33" t="e">
        <f>'2-δικαιώμ'!#REF!+'2-δικαιώμ'!#REF!</f>
        <v>#REF!</v>
      </c>
      <c r="X141" s="33" t="e">
        <f>'2-δικαιώμ'!#REF!</f>
        <v>#REF!</v>
      </c>
      <c r="Y141" s="33" t="e">
        <f>'2-δικαιώμ'!#REF!</f>
        <v>#REF!</v>
      </c>
      <c r="Z141" s="156"/>
      <c r="AA141" s="33"/>
      <c r="AB141" s="33"/>
      <c r="AC141" s="33"/>
      <c r="AD141" s="33"/>
      <c r="AE141" s="33"/>
    </row>
    <row r="142" spans="1:31" s="18" customFormat="1" hidden="1">
      <c r="A142" s="123" t="e">
        <f>'1-συμβολαια'!#REF!</f>
        <v>#REF!</v>
      </c>
      <c r="B142" s="123" t="e">
        <f>'1-συμβολαια'!#REF!</f>
        <v>#REF!</v>
      </c>
      <c r="C142" s="123" t="e">
        <f>'1-συμβολαια'!#REF!</f>
        <v>#REF!</v>
      </c>
      <c r="D142" s="220" t="e">
        <f>'1-συμβολαια'!#REF!</f>
        <v>#REF!</v>
      </c>
      <c r="E142" s="26" t="e">
        <f>'8-κ-15-17'!#REF!</f>
        <v>#REF!</v>
      </c>
      <c r="F142" s="26" t="e">
        <f>'8-κ-15-17'!#REF!</f>
        <v>#REF!</v>
      </c>
      <c r="G142" s="26" t="e">
        <f>'8-κ-15-17'!#REF!</f>
        <v>#REF!</v>
      </c>
      <c r="H142" s="26" t="e">
        <f>'2-δικαιώμ'!#REF!</f>
        <v>#REF!</v>
      </c>
      <c r="I142" s="26" t="e">
        <f>'2-δικαιώμ'!#REF!</f>
        <v>#REF!</v>
      </c>
      <c r="J142" s="26" t="e">
        <f>'2-δικαιώμ'!#REF!</f>
        <v>#REF!</v>
      </c>
      <c r="K142" s="26" t="e">
        <f>'2-δικαιώμ'!#REF!</f>
        <v>#REF!</v>
      </c>
      <c r="L142" s="156"/>
      <c r="M142" s="156"/>
      <c r="N142" s="33"/>
      <c r="O142" s="33"/>
      <c r="P142" s="33"/>
      <c r="Q142" s="156"/>
      <c r="R142" s="33"/>
      <c r="S142" s="33"/>
      <c r="T142" s="33"/>
      <c r="U142" s="33"/>
      <c r="V142" s="156"/>
      <c r="W142" s="33" t="e">
        <f>'2-δικαιώμ'!#REF!+'2-δικαιώμ'!#REF!</f>
        <v>#REF!</v>
      </c>
      <c r="X142" s="33" t="e">
        <f>'2-δικαιώμ'!#REF!</f>
        <v>#REF!</v>
      </c>
      <c r="Y142" s="33" t="e">
        <f>'2-δικαιώμ'!#REF!</f>
        <v>#REF!</v>
      </c>
      <c r="Z142" s="156"/>
      <c r="AA142" s="33"/>
      <c r="AB142" s="33"/>
      <c r="AC142" s="33"/>
      <c r="AD142" s="33"/>
      <c r="AE142" s="33"/>
    </row>
    <row r="143" spans="1:31" s="18" customFormat="1" hidden="1">
      <c r="A143" s="123" t="e">
        <f>'1-συμβολαια'!#REF!</f>
        <v>#REF!</v>
      </c>
      <c r="B143" s="123" t="e">
        <f>'1-συμβολαια'!#REF!</f>
        <v>#REF!</v>
      </c>
      <c r="C143" s="123" t="e">
        <f>'1-συμβολαια'!#REF!</f>
        <v>#REF!</v>
      </c>
      <c r="D143" s="220" t="e">
        <f>'1-συμβολαια'!#REF!</f>
        <v>#REF!</v>
      </c>
      <c r="E143" s="26" t="e">
        <f>'8-κ-15-17'!#REF!</f>
        <v>#REF!</v>
      </c>
      <c r="F143" s="26" t="e">
        <f>'8-κ-15-17'!#REF!</f>
        <v>#REF!</v>
      </c>
      <c r="G143" s="26" t="e">
        <f>'8-κ-15-17'!#REF!</f>
        <v>#REF!</v>
      </c>
      <c r="H143" s="26" t="e">
        <f>'2-δικαιώμ'!#REF!</f>
        <v>#REF!</v>
      </c>
      <c r="I143" s="26" t="e">
        <f>'2-δικαιώμ'!#REF!</f>
        <v>#REF!</v>
      </c>
      <c r="J143" s="26" t="e">
        <f>'2-δικαιώμ'!#REF!</f>
        <v>#REF!</v>
      </c>
      <c r="K143" s="26" t="e">
        <f>'2-δικαιώμ'!#REF!</f>
        <v>#REF!</v>
      </c>
      <c r="L143" s="156"/>
      <c r="M143" s="156"/>
      <c r="N143" s="33"/>
      <c r="O143" s="33"/>
      <c r="P143" s="33"/>
      <c r="Q143" s="156"/>
      <c r="R143" s="33"/>
      <c r="S143" s="33"/>
      <c r="T143" s="33"/>
      <c r="U143" s="33"/>
      <c r="V143" s="156"/>
      <c r="W143" s="33" t="e">
        <f>'2-δικαιώμ'!#REF!+'2-δικαιώμ'!#REF!</f>
        <v>#REF!</v>
      </c>
      <c r="X143" s="33" t="e">
        <f>'2-δικαιώμ'!#REF!</f>
        <v>#REF!</v>
      </c>
      <c r="Y143" s="33" t="e">
        <f>'2-δικαιώμ'!#REF!</f>
        <v>#REF!</v>
      </c>
      <c r="Z143" s="156"/>
      <c r="AA143" s="33"/>
      <c r="AB143" s="33"/>
      <c r="AC143" s="33"/>
      <c r="AD143" s="33"/>
      <c r="AE143" s="33"/>
    </row>
    <row r="144" spans="1:31" s="18" customFormat="1" hidden="1">
      <c r="A144" s="123" t="e">
        <f>'1-συμβολαια'!#REF!</f>
        <v>#REF!</v>
      </c>
      <c r="B144" s="123" t="e">
        <f>'1-συμβολαια'!#REF!</f>
        <v>#REF!</v>
      </c>
      <c r="C144" s="123" t="e">
        <f>'1-συμβολαια'!#REF!</f>
        <v>#REF!</v>
      </c>
      <c r="D144" s="220" t="e">
        <f>'1-συμβολαια'!#REF!</f>
        <v>#REF!</v>
      </c>
      <c r="E144" s="26" t="e">
        <f>'8-κ-15-17'!#REF!</f>
        <v>#REF!</v>
      </c>
      <c r="F144" s="26" t="e">
        <f>'8-κ-15-17'!#REF!</f>
        <v>#REF!</v>
      </c>
      <c r="G144" s="26" t="e">
        <f>'8-κ-15-17'!#REF!</f>
        <v>#REF!</v>
      </c>
      <c r="H144" s="26" t="e">
        <f>'2-δικαιώμ'!#REF!</f>
        <v>#REF!</v>
      </c>
      <c r="I144" s="26" t="e">
        <f>'2-δικαιώμ'!#REF!</f>
        <v>#REF!</v>
      </c>
      <c r="J144" s="26" t="e">
        <f>'2-δικαιώμ'!#REF!</f>
        <v>#REF!</v>
      </c>
      <c r="K144" s="26" t="e">
        <f>'2-δικαιώμ'!#REF!</f>
        <v>#REF!</v>
      </c>
      <c r="L144" s="156"/>
      <c r="M144" s="156"/>
      <c r="N144" s="33"/>
      <c r="O144" s="33"/>
      <c r="P144" s="33"/>
      <c r="Q144" s="156"/>
      <c r="R144" s="33"/>
      <c r="S144" s="33"/>
      <c r="T144" s="33"/>
      <c r="U144" s="33"/>
      <c r="V144" s="156"/>
      <c r="W144" s="33" t="e">
        <f>'2-δικαιώμ'!#REF!+'2-δικαιώμ'!#REF!</f>
        <v>#REF!</v>
      </c>
      <c r="X144" s="33" t="e">
        <f>'2-δικαιώμ'!#REF!</f>
        <v>#REF!</v>
      </c>
      <c r="Y144" s="33" t="e">
        <f>'2-δικαιώμ'!#REF!</f>
        <v>#REF!</v>
      </c>
      <c r="Z144" s="156"/>
      <c r="AA144" s="33"/>
      <c r="AB144" s="33"/>
      <c r="AC144" s="33"/>
      <c r="AD144" s="33"/>
      <c r="AE144" s="33"/>
    </row>
    <row r="145" spans="1:31" s="18" customFormat="1" hidden="1">
      <c r="A145" s="123" t="e">
        <f>'1-συμβολαια'!#REF!</f>
        <v>#REF!</v>
      </c>
      <c r="B145" s="123" t="e">
        <f>'1-συμβολαια'!#REF!</f>
        <v>#REF!</v>
      </c>
      <c r="C145" s="123" t="e">
        <f>'1-συμβολαια'!#REF!</f>
        <v>#REF!</v>
      </c>
      <c r="D145" s="220" t="e">
        <f>'1-συμβολαια'!#REF!</f>
        <v>#REF!</v>
      </c>
      <c r="E145" s="26" t="e">
        <f>'8-κ-15-17'!#REF!</f>
        <v>#REF!</v>
      </c>
      <c r="F145" s="26" t="e">
        <f>'8-κ-15-17'!#REF!</f>
        <v>#REF!</v>
      </c>
      <c r="G145" s="26" t="e">
        <f>'8-κ-15-17'!#REF!</f>
        <v>#REF!</v>
      </c>
      <c r="H145" s="26" t="e">
        <f>'2-δικαιώμ'!#REF!</f>
        <v>#REF!</v>
      </c>
      <c r="I145" s="26" t="e">
        <f>'2-δικαιώμ'!#REF!</f>
        <v>#REF!</v>
      </c>
      <c r="J145" s="26" t="e">
        <f>'2-δικαιώμ'!#REF!</f>
        <v>#REF!</v>
      </c>
      <c r="K145" s="26" t="e">
        <f>'2-δικαιώμ'!#REF!</f>
        <v>#REF!</v>
      </c>
      <c r="L145" s="156"/>
      <c r="M145" s="156"/>
      <c r="N145" s="33"/>
      <c r="O145" s="33"/>
      <c r="P145" s="33"/>
      <c r="Q145" s="156"/>
      <c r="R145" s="33"/>
      <c r="S145" s="33"/>
      <c r="T145" s="33"/>
      <c r="U145" s="33"/>
      <c r="V145" s="156"/>
      <c r="W145" s="33" t="e">
        <f>'2-δικαιώμ'!#REF!+'2-δικαιώμ'!#REF!</f>
        <v>#REF!</v>
      </c>
      <c r="X145" s="33" t="e">
        <f>'2-δικαιώμ'!#REF!</f>
        <v>#REF!</v>
      </c>
      <c r="Y145" s="33" t="e">
        <f>'2-δικαιώμ'!#REF!</f>
        <v>#REF!</v>
      </c>
      <c r="Z145" s="156"/>
      <c r="AA145" s="33"/>
      <c r="AB145" s="33"/>
      <c r="AC145" s="33"/>
      <c r="AD145" s="33"/>
      <c r="AE145" s="33"/>
    </row>
    <row r="146" spans="1:31" s="18" customFormat="1" hidden="1">
      <c r="A146" s="123" t="e">
        <f>'1-συμβολαια'!#REF!</f>
        <v>#REF!</v>
      </c>
      <c r="B146" s="123" t="e">
        <f>'1-συμβολαια'!#REF!</f>
        <v>#REF!</v>
      </c>
      <c r="C146" s="123" t="e">
        <f>'1-συμβολαια'!#REF!</f>
        <v>#REF!</v>
      </c>
      <c r="D146" s="220" t="e">
        <f>'1-συμβολαια'!#REF!</f>
        <v>#REF!</v>
      </c>
      <c r="E146" s="26" t="e">
        <f>'8-κ-15-17'!#REF!</f>
        <v>#REF!</v>
      </c>
      <c r="F146" s="26" t="e">
        <f>'8-κ-15-17'!#REF!</f>
        <v>#REF!</v>
      </c>
      <c r="G146" s="26" t="e">
        <f>'8-κ-15-17'!#REF!</f>
        <v>#REF!</v>
      </c>
      <c r="H146" s="26" t="e">
        <f>'2-δικαιώμ'!#REF!</f>
        <v>#REF!</v>
      </c>
      <c r="I146" s="26" t="e">
        <f>'2-δικαιώμ'!#REF!</f>
        <v>#REF!</v>
      </c>
      <c r="J146" s="26" t="e">
        <f>'2-δικαιώμ'!#REF!</f>
        <v>#REF!</v>
      </c>
      <c r="K146" s="26" t="e">
        <f>'2-δικαιώμ'!#REF!</f>
        <v>#REF!</v>
      </c>
      <c r="L146" s="156"/>
      <c r="M146" s="156"/>
      <c r="N146" s="33"/>
      <c r="O146" s="33"/>
      <c r="P146" s="33"/>
      <c r="Q146" s="156"/>
      <c r="R146" s="33"/>
      <c r="S146" s="33"/>
      <c r="T146" s="33"/>
      <c r="U146" s="33"/>
      <c r="V146" s="156"/>
      <c r="W146" s="33" t="e">
        <f>'2-δικαιώμ'!#REF!+'2-δικαιώμ'!#REF!</f>
        <v>#REF!</v>
      </c>
      <c r="X146" s="33" t="e">
        <f>'2-δικαιώμ'!#REF!</f>
        <v>#REF!</v>
      </c>
      <c r="Y146" s="33" t="e">
        <f>'2-δικαιώμ'!#REF!</f>
        <v>#REF!</v>
      </c>
      <c r="Z146" s="156"/>
      <c r="AA146" s="33"/>
      <c r="AB146" s="33"/>
      <c r="AC146" s="33"/>
      <c r="AD146" s="33"/>
      <c r="AE146" s="33"/>
    </row>
    <row r="147" spans="1:31" s="18" customFormat="1" hidden="1">
      <c r="A147" s="123" t="e">
        <f>'1-συμβολαια'!#REF!</f>
        <v>#REF!</v>
      </c>
      <c r="B147" s="123" t="e">
        <f>'1-συμβολαια'!#REF!</f>
        <v>#REF!</v>
      </c>
      <c r="C147" s="123" t="e">
        <f>'1-συμβολαια'!#REF!</f>
        <v>#REF!</v>
      </c>
      <c r="D147" s="220" t="e">
        <f>'1-συμβολαια'!#REF!</f>
        <v>#REF!</v>
      </c>
      <c r="E147" s="26" t="e">
        <f>'8-κ-15-17'!#REF!</f>
        <v>#REF!</v>
      </c>
      <c r="F147" s="26" t="e">
        <f>'8-κ-15-17'!#REF!</f>
        <v>#REF!</v>
      </c>
      <c r="G147" s="26" t="e">
        <f>'8-κ-15-17'!#REF!</f>
        <v>#REF!</v>
      </c>
      <c r="H147" s="26" t="e">
        <f>'2-δικαιώμ'!#REF!</f>
        <v>#REF!</v>
      </c>
      <c r="I147" s="26" t="e">
        <f>'2-δικαιώμ'!#REF!</f>
        <v>#REF!</v>
      </c>
      <c r="J147" s="26" t="e">
        <f>'2-δικαιώμ'!#REF!</f>
        <v>#REF!</v>
      </c>
      <c r="K147" s="26" t="e">
        <f>'2-δικαιώμ'!#REF!</f>
        <v>#REF!</v>
      </c>
      <c r="L147" s="156"/>
      <c r="M147" s="156"/>
      <c r="N147" s="33"/>
      <c r="O147" s="33"/>
      <c r="P147" s="33"/>
      <c r="Q147" s="156"/>
      <c r="R147" s="33"/>
      <c r="S147" s="33"/>
      <c r="T147" s="33"/>
      <c r="U147" s="33"/>
      <c r="V147" s="156"/>
      <c r="W147" s="33" t="e">
        <f>'2-δικαιώμ'!#REF!+'2-δικαιώμ'!#REF!</f>
        <v>#REF!</v>
      </c>
      <c r="X147" s="33" t="e">
        <f>'2-δικαιώμ'!#REF!</f>
        <v>#REF!</v>
      </c>
      <c r="Y147" s="33" t="e">
        <f>'2-δικαιώμ'!#REF!</f>
        <v>#REF!</v>
      </c>
      <c r="Z147" s="156"/>
      <c r="AA147" s="33"/>
      <c r="AB147" s="33"/>
      <c r="AC147" s="33"/>
      <c r="AD147" s="33"/>
      <c r="AE147" s="33"/>
    </row>
    <row r="148" spans="1:31" s="18" customFormat="1" hidden="1">
      <c r="A148" s="123" t="e">
        <f>'1-συμβολαια'!#REF!</f>
        <v>#REF!</v>
      </c>
      <c r="B148" s="123" t="e">
        <f>'1-συμβολαια'!#REF!</f>
        <v>#REF!</v>
      </c>
      <c r="C148" s="123" t="e">
        <f>'1-συμβολαια'!#REF!</f>
        <v>#REF!</v>
      </c>
      <c r="D148" s="220" t="e">
        <f>'1-συμβολαια'!#REF!</f>
        <v>#REF!</v>
      </c>
      <c r="E148" s="26" t="e">
        <f>'8-κ-15-17'!#REF!</f>
        <v>#REF!</v>
      </c>
      <c r="F148" s="26" t="e">
        <f>'8-κ-15-17'!#REF!</f>
        <v>#REF!</v>
      </c>
      <c r="G148" s="26" t="e">
        <f>'8-κ-15-17'!#REF!</f>
        <v>#REF!</v>
      </c>
      <c r="H148" s="26" t="e">
        <f>'2-δικαιώμ'!#REF!</f>
        <v>#REF!</v>
      </c>
      <c r="I148" s="26" t="e">
        <f>'2-δικαιώμ'!#REF!</f>
        <v>#REF!</v>
      </c>
      <c r="J148" s="26" t="e">
        <f>'2-δικαιώμ'!#REF!</f>
        <v>#REF!</v>
      </c>
      <c r="K148" s="26" t="e">
        <f>'2-δικαιώμ'!#REF!</f>
        <v>#REF!</v>
      </c>
      <c r="L148" s="156"/>
      <c r="M148" s="156"/>
      <c r="N148" s="33"/>
      <c r="O148" s="33"/>
      <c r="P148" s="33"/>
      <c r="Q148" s="156"/>
      <c r="R148" s="33"/>
      <c r="S148" s="33"/>
      <c r="T148" s="33"/>
      <c r="U148" s="33"/>
      <c r="V148" s="156"/>
      <c r="W148" s="33" t="e">
        <f>'2-δικαιώμ'!#REF!+'2-δικαιώμ'!#REF!</f>
        <v>#REF!</v>
      </c>
      <c r="X148" s="33" t="e">
        <f>'2-δικαιώμ'!#REF!</f>
        <v>#REF!</v>
      </c>
      <c r="Y148" s="33" t="e">
        <f>'2-δικαιώμ'!#REF!</f>
        <v>#REF!</v>
      </c>
      <c r="Z148" s="156"/>
      <c r="AA148" s="33"/>
      <c r="AB148" s="33"/>
      <c r="AC148" s="33"/>
      <c r="AD148" s="33"/>
      <c r="AE148" s="33"/>
    </row>
    <row r="149" spans="1:31" s="18" customFormat="1" hidden="1">
      <c r="A149" s="123" t="e">
        <f>'1-συμβολαια'!#REF!</f>
        <v>#REF!</v>
      </c>
      <c r="B149" s="123" t="e">
        <f>'1-συμβολαια'!#REF!</f>
        <v>#REF!</v>
      </c>
      <c r="C149" s="123" t="e">
        <f>'1-συμβολαια'!#REF!</f>
        <v>#REF!</v>
      </c>
      <c r="D149" s="220" t="e">
        <f>'1-συμβολαια'!#REF!</f>
        <v>#REF!</v>
      </c>
      <c r="E149" s="26" t="e">
        <f>'8-κ-15-17'!#REF!</f>
        <v>#REF!</v>
      </c>
      <c r="F149" s="26" t="e">
        <f>'8-κ-15-17'!#REF!</f>
        <v>#REF!</v>
      </c>
      <c r="G149" s="26" t="e">
        <f>'8-κ-15-17'!#REF!</f>
        <v>#REF!</v>
      </c>
      <c r="H149" s="26" t="e">
        <f>'2-δικαιώμ'!#REF!</f>
        <v>#REF!</v>
      </c>
      <c r="I149" s="26" t="e">
        <f>'2-δικαιώμ'!#REF!</f>
        <v>#REF!</v>
      </c>
      <c r="J149" s="26" t="e">
        <f>'2-δικαιώμ'!#REF!</f>
        <v>#REF!</v>
      </c>
      <c r="K149" s="26" t="e">
        <f>'2-δικαιώμ'!#REF!</f>
        <v>#REF!</v>
      </c>
      <c r="L149" s="156"/>
      <c r="M149" s="156"/>
      <c r="N149" s="33"/>
      <c r="O149" s="33"/>
      <c r="P149" s="33"/>
      <c r="Q149" s="156"/>
      <c r="R149" s="33"/>
      <c r="S149" s="33"/>
      <c r="T149" s="33"/>
      <c r="U149" s="33"/>
      <c r="V149" s="156"/>
      <c r="W149" s="33" t="e">
        <f>'2-δικαιώμ'!#REF!+'2-δικαιώμ'!#REF!</f>
        <v>#REF!</v>
      </c>
      <c r="X149" s="33" t="e">
        <f>'2-δικαιώμ'!#REF!</f>
        <v>#REF!</v>
      </c>
      <c r="Y149" s="33" t="e">
        <f>'2-δικαιώμ'!#REF!</f>
        <v>#REF!</v>
      </c>
      <c r="Z149" s="156"/>
      <c r="AA149" s="33"/>
      <c r="AB149" s="33"/>
      <c r="AC149" s="33"/>
      <c r="AD149" s="33"/>
      <c r="AE149" s="33"/>
    </row>
    <row r="150" spans="1:31" s="18" customFormat="1" hidden="1">
      <c r="A150" s="123" t="e">
        <f>'1-συμβολαια'!#REF!</f>
        <v>#REF!</v>
      </c>
      <c r="B150" s="123" t="e">
        <f>'1-συμβολαια'!#REF!</f>
        <v>#REF!</v>
      </c>
      <c r="C150" s="123" t="e">
        <f>'1-συμβολαια'!#REF!</f>
        <v>#REF!</v>
      </c>
      <c r="D150" s="220" t="e">
        <f>'1-συμβολαια'!#REF!</f>
        <v>#REF!</v>
      </c>
      <c r="E150" s="26" t="e">
        <f>'8-κ-15-17'!#REF!</f>
        <v>#REF!</v>
      </c>
      <c r="F150" s="26" t="e">
        <f>'8-κ-15-17'!#REF!</f>
        <v>#REF!</v>
      </c>
      <c r="G150" s="26" t="e">
        <f>'8-κ-15-17'!#REF!</f>
        <v>#REF!</v>
      </c>
      <c r="H150" s="26" t="e">
        <f>'2-δικαιώμ'!#REF!</f>
        <v>#REF!</v>
      </c>
      <c r="I150" s="26" t="e">
        <f>'2-δικαιώμ'!#REF!</f>
        <v>#REF!</v>
      </c>
      <c r="J150" s="26" t="e">
        <f>'2-δικαιώμ'!#REF!</f>
        <v>#REF!</v>
      </c>
      <c r="K150" s="26" t="e">
        <f>'2-δικαιώμ'!#REF!</f>
        <v>#REF!</v>
      </c>
      <c r="L150" s="156"/>
      <c r="M150" s="156"/>
      <c r="N150" s="33"/>
      <c r="O150" s="33"/>
      <c r="P150" s="33"/>
      <c r="Q150" s="156"/>
      <c r="R150" s="33"/>
      <c r="S150" s="33"/>
      <c r="T150" s="33"/>
      <c r="U150" s="33"/>
      <c r="V150" s="156"/>
      <c r="W150" s="33" t="e">
        <f>'2-δικαιώμ'!#REF!+'2-δικαιώμ'!#REF!</f>
        <v>#REF!</v>
      </c>
      <c r="X150" s="33" t="e">
        <f>'2-δικαιώμ'!#REF!</f>
        <v>#REF!</v>
      </c>
      <c r="Y150" s="33" t="e">
        <f>'2-δικαιώμ'!#REF!</f>
        <v>#REF!</v>
      </c>
      <c r="Z150" s="156"/>
      <c r="AA150" s="33"/>
      <c r="AB150" s="33"/>
      <c r="AC150" s="33"/>
      <c r="AD150" s="33"/>
      <c r="AE150" s="33"/>
    </row>
    <row r="151" spans="1:31" s="18" customFormat="1" hidden="1">
      <c r="A151" s="123" t="e">
        <f>'1-συμβολαια'!#REF!</f>
        <v>#REF!</v>
      </c>
      <c r="B151" s="123" t="e">
        <f>'1-συμβολαια'!#REF!</f>
        <v>#REF!</v>
      </c>
      <c r="C151" s="123" t="e">
        <f>'1-συμβολαια'!#REF!</f>
        <v>#REF!</v>
      </c>
      <c r="D151" s="220" t="e">
        <f>'1-συμβολαια'!#REF!</f>
        <v>#REF!</v>
      </c>
      <c r="E151" s="26" t="e">
        <f>'8-κ-15-17'!#REF!</f>
        <v>#REF!</v>
      </c>
      <c r="F151" s="26" t="e">
        <f>'8-κ-15-17'!#REF!</f>
        <v>#REF!</v>
      </c>
      <c r="G151" s="26" t="e">
        <f>'8-κ-15-17'!#REF!</f>
        <v>#REF!</v>
      </c>
      <c r="H151" s="26" t="e">
        <f>'2-δικαιώμ'!#REF!</f>
        <v>#REF!</v>
      </c>
      <c r="I151" s="26" t="e">
        <f>'2-δικαιώμ'!#REF!</f>
        <v>#REF!</v>
      </c>
      <c r="J151" s="26" t="e">
        <f>'2-δικαιώμ'!#REF!</f>
        <v>#REF!</v>
      </c>
      <c r="K151" s="26" t="e">
        <f>'2-δικαιώμ'!#REF!</f>
        <v>#REF!</v>
      </c>
      <c r="L151" s="156"/>
      <c r="M151" s="156"/>
      <c r="N151" s="33"/>
      <c r="O151" s="33"/>
      <c r="P151" s="33"/>
      <c r="Q151" s="156"/>
      <c r="R151" s="33"/>
      <c r="S151" s="33"/>
      <c r="T151" s="33"/>
      <c r="U151" s="33"/>
      <c r="V151" s="156"/>
      <c r="W151" s="33" t="e">
        <f>'2-δικαιώμ'!#REF!+'2-δικαιώμ'!#REF!</f>
        <v>#REF!</v>
      </c>
      <c r="X151" s="33" t="e">
        <f>'2-δικαιώμ'!#REF!</f>
        <v>#REF!</v>
      </c>
      <c r="Y151" s="33" t="e">
        <f>'2-δικαιώμ'!#REF!</f>
        <v>#REF!</v>
      </c>
      <c r="Z151" s="156"/>
      <c r="AA151" s="33"/>
      <c r="AB151" s="33"/>
      <c r="AC151" s="33"/>
      <c r="AD151" s="33"/>
      <c r="AE151" s="33"/>
    </row>
    <row r="152" spans="1:31" s="18" customFormat="1" hidden="1">
      <c r="A152" s="123" t="e">
        <f>'1-συμβολαια'!#REF!</f>
        <v>#REF!</v>
      </c>
      <c r="B152" s="123" t="e">
        <f>'1-συμβολαια'!#REF!</f>
        <v>#REF!</v>
      </c>
      <c r="C152" s="123" t="e">
        <f>'1-συμβολαια'!#REF!</f>
        <v>#REF!</v>
      </c>
      <c r="D152" s="220" t="e">
        <f>'1-συμβολαια'!#REF!</f>
        <v>#REF!</v>
      </c>
      <c r="E152" s="26" t="e">
        <f>'8-κ-15-17'!#REF!</f>
        <v>#REF!</v>
      </c>
      <c r="F152" s="26" t="e">
        <f>'8-κ-15-17'!#REF!</f>
        <v>#REF!</v>
      </c>
      <c r="G152" s="26" t="e">
        <f>'8-κ-15-17'!#REF!</f>
        <v>#REF!</v>
      </c>
      <c r="H152" s="26" t="e">
        <f>'2-δικαιώμ'!#REF!</f>
        <v>#REF!</v>
      </c>
      <c r="I152" s="26" t="e">
        <f>'2-δικαιώμ'!#REF!</f>
        <v>#REF!</v>
      </c>
      <c r="J152" s="26" t="e">
        <f>'2-δικαιώμ'!#REF!</f>
        <v>#REF!</v>
      </c>
      <c r="K152" s="26" t="e">
        <f>'2-δικαιώμ'!#REF!</f>
        <v>#REF!</v>
      </c>
      <c r="L152" s="156"/>
      <c r="M152" s="156"/>
      <c r="N152" s="33"/>
      <c r="O152" s="33"/>
      <c r="P152" s="33"/>
      <c r="Q152" s="156"/>
      <c r="R152" s="33"/>
      <c r="S152" s="33"/>
      <c r="T152" s="33"/>
      <c r="U152" s="33"/>
      <c r="V152" s="156"/>
      <c r="W152" s="33" t="e">
        <f>'2-δικαιώμ'!#REF!+'2-δικαιώμ'!#REF!</f>
        <v>#REF!</v>
      </c>
      <c r="X152" s="33" t="e">
        <f>'2-δικαιώμ'!#REF!</f>
        <v>#REF!</v>
      </c>
      <c r="Y152" s="33" t="e">
        <f>'2-δικαιώμ'!#REF!</f>
        <v>#REF!</v>
      </c>
      <c r="Z152" s="156"/>
      <c r="AA152" s="33"/>
      <c r="AB152" s="33"/>
      <c r="AC152" s="33"/>
      <c r="AD152" s="33"/>
      <c r="AE152" s="33"/>
    </row>
    <row r="153" spans="1:31" s="18" customFormat="1" hidden="1">
      <c r="A153" s="123" t="e">
        <f>'1-συμβολαια'!#REF!</f>
        <v>#REF!</v>
      </c>
      <c r="B153" s="123" t="e">
        <f>'1-συμβολαια'!#REF!</f>
        <v>#REF!</v>
      </c>
      <c r="C153" s="123" t="e">
        <f>'1-συμβολαια'!#REF!</f>
        <v>#REF!</v>
      </c>
      <c r="D153" s="220" t="e">
        <f>'1-συμβολαια'!#REF!</f>
        <v>#REF!</v>
      </c>
      <c r="E153" s="26" t="e">
        <f>'8-κ-15-17'!#REF!</f>
        <v>#REF!</v>
      </c>
      <c r="F153" s="26" t="e">
        <f>'8-κ-15-17'!#REF!</f>
        <v>#REF!</v>
      </c>
      <c r="G153" s="26" t="e">
        <f>'8-κ-15-17'!#REF!</f>
        <v>#REF!</v>
      </c>
      <c r="H153" s="26" t="e">
        <f>'2-δικαιώμ'!#REF!</f>
        <v>#REF!</v>
      </c>
      <c r="I153" s="26" t="e">
        <f>'2-δικαιώμ'!#REF!</f>
        <v>#REF!</v>
      </c>
      <c r="J153" s="26" t="e">
        <f>'2-δικαιώμ'!#REF!</f>
        <v>#REF!</v>
      </c>
      <c r="K153" s="26" t="e">
        <f>'2-δικαιώμ'!#REF!</f>
        <v>#REF!</v>
      </c>
      <c r="L153" s="156"/>
      <c r="M153" s="156"/>
      <c r="N153" s="33"/>
      <c r="O153" s="33"/>
      <c r="P153" s="33"/>
      <c r="Q153" s="156"/>
      <c r="R153" s="33"/>
      <c r="S153" s="33"/>
      <c r="T153" s="33"/>
      <c r="U153" s="33"/>
      <c r="V153" s="156"/>
      <c r="W153" s="33" t="e">
        <f>'2-δικαιώμ'!#REF!+'2-δικαιώμ'!#REF!</f>
        <v>#REF!</v>
      </c>
      <c r="X153" s="33" t="e">
        <f>'2-δικαιώμ'!#REF!</f>
        <v>#REF!</v>
      </c>
      <c r="Y153" s="33" t="e">
        <f>'2-δικαιώμ'!#REF!</f>
        <v>#REF!</v>
      </c>
      <c r="Z153" s="156"/>
      <c r="AA153" s="33"/>
      <c r="AB153" s="33"/>
      <c r="AC153" s="33"/>
      <c r="AD153" s="33"/>
      <c r="AE153" s="33"/>
    </row>
    <row r="154" spans="1:31" s="18" customFormat="1" hidden="1">
      <c r="A154" s="123" t="e">
        <f>'1-συμβολαια'!#REF!</f>
        <v>#REF!</v>
      </c>
      <c r="B154" s="123" t="e">
        <f>'1-συμβολαια'!#REF!</f>
        <v>#REF!</v>
      </c>
      <c r="C154" s="123" t="e">
        <f>'1-συμβολαια'!#REF!</f>
        <v>#REF!</v>
      </c>
      <c r="D154" s="220" t="e">
        <f>'1-συμβολαια'!#REF!</f>
        <v>#REF!</v>
      </c>
      <c r="E154" s="26" t="e">
        <f>'8-κ-15-17'!#REF!</f>
        <v>#REF!</v>
      </c>
      <c r="F154" s="26" t="e">
        <f>'8-κ-15-17'!#REF!</f>
        <v>#REF!</v>
      </c>
      <c r="G154" s="26" t="e">
        <f>'8-κ-15-17'!#REF!</f>
        <v>#REF!</v>
      </c>
      <c r="H154" s="26" t="e">
        <f>'2-δικαιώμ'!#REF!</f>
        <v>#REF!</v>
      </c>
      <c r="I154" s="26" t="e">
        <f>'2-δικαιώμ'!#REF!</f>
        <v>#REF!</v>
      </c>
      <c r="J154" s="26" t="e">
        <f>'2-δικαιώμ'!#REF!</f>
        <v>#REF!</v>
      </c>
      <c r="K154" s="26" t="e">
        <f>'2-δικαιώμ'!#REF!</f>
        <v>#REF!</v>
      </c>
      <c r="L154" s="156"/>
      <c r="M154" s="156"/>
      <c r="N154" s="33"/>
      <c r="O154" s="33"/>
      <c r="P154" s="33"/>
      <c r="Q154" s="156"/>
      <c r="R154" s="33"/>
      <c r="S154" s="33"/>
      <c r="T154" s="33"/>
      <c r="U154" s="33"/>
      <c r="V154" s="156"/>
      <c r="W154" s="33" t="e">
        <f>'2-δικαιώμ'!#REF!+'2-δικαιώμ'!#REF!</f>
        <v>#REF!</v>
      </c>
      <c r="X154" s="33" t="e">
        <f>'2-δικαιώμ'!#REF!</f>
        <v>#REF!</v>
      </c>
      <c r="Y154" s="33" t="e">
        <f>'2-δικαιώμ'!#REF!</f>
        <v>#REF!</v>
      </c>
      <c r="Z154" s="156"/>
      <c r="AA154" s="33"/>
      <c r="AB154" s="33"/>
      <c r="AC154" s="33"/>
      <c r="AD154" s="33"/>
      <c r="AE154" s="33"/>
    </row>
    <row r="155" spans="1:31" s="18" customFormat="1" hidden="1">
      <c r="A155" s="123" t="e">
        <f>'1-συμβολαια'!#REF!</f>
        <v>#REF!</v>
      </c>
      <c r="B155" s="123" t="e">
        <f>'1-συμβολαια'!#REF!</f>
        <v>#REF!</v>
      </c>
      <c r="C155" s="123" t="e">
        <f>'1-συμβολαια'!#REF!</f>
        <v>#REF!</v>
      </c>
      <c r="D155" s="220" t="e">
        <f>'1-συμβολαια'!#REF!</f>
        <v>#REF!</v>
      </c>
      <c r="E155" s="26" t="e">
        <f>'8-κ-15-17'!#REF!</f>
        <v>#REF!</v>
      </c>
      <c r="F155" s="26" t="e">
        <f>'8-κ-15-17'!#REF!</f>
        <v>#REF!</v>
      </c>
      <c r="G155" s="26" t="e">
        <f>'8-κ-15-17'!#REF!</f>
        <v>#REF!</v>
      </c>
      <c r="H155" s="26" t="e">
        <f>'2-δικαιώμ'!#REF!</f>
        <v>#REF!</v>
      </c>
      <c r="I155" s="26" t="e">
        <f>'2-δικαιώμ'!#REF!</f>
        <v>#REF!</v>
      </c>
      <c r="J155" s="26" t="e">
        <f>'2-δικαιώμ'!#REF!</f>
        <v>#REF!</v>
      </c>
      <c r="K155" s="26" t="e">
        <f>'2-δικαιώμ'!#REF!</f>
        <v>#REF!</v>
      </c>
      <c r="L155" s="156"/>
      <c r="M155" s="156"/>
      <c r="N155" s="33"/>
      <c r="O155" s="33"/>
      <c r="P155" s="33"/>
      <c r="Q155" s="156"/>
      <c r="R155" s="33"/>
      <c r="S155" s="33"/>
      <c r="T155" s="33"/>
      <c r="U155" s="33"/>
      <c r="V155" s="156"/>
      <c r="W155" s="33" t="e">
        <f>'2-δικαιώμ'!#REF!+'2-δικαιώμ'!#REF!</f>
        <v>#REF!</v>
      </c>
      <c r="X155" s="33" t="e">
        <f>'2-δικαιώμ'!#REF!</f>
        <v>#REF!</v>
      </c>
      <c r="Y155" s="33" t="e">
        <f>'2-δικαιώμ'!#REF!</f>
        <v>#REF!</v>
      </c>
      <c r="Z155" s="156"/>
      <c r="AA155" s="33"/>
      <c r="AB155" s="33"/>
      <c r="AC155" s="33"/>
      <c r="AD155" s="33"/>
      <c r="AE155" s="33"/>
    </row>
    <row r="156" spans="1:31" s="18" customFormat="1" hidden="1">
      <c r="A156" s="123" t="e">
        <f>'1-συμβολαια'!#REF!</f>
        <v>#REF!</v>
      </c>
      <c r="B156" s="123" t="e">
        <f>'1-συμβολαια'!#REF!</f>
        <v>#REF!</v>
      </c>
      <c r="C156" s="123" t="e">
        <f>'1-συμβολαια'!#REF!</f>
        <v>#REF!</v>
      </c>
      <c r="D156" s="220" t="e">
        <f>'1-συμβολαια'!#REF!</f>
        <v>#REF!</v>
      </c>
      <c r="E156" s="26" t="e">
        <f>'8-κ-15-17'!#REF!</f>
        <v>#REF!</v>
      </c>
      <c r="F156" s="26" t="e">
        <f>'8-κ-15-17'!#REF!</f>
        <v>#REF!</v>
      </c>
      <c r="G156" s="26" t="e">
        <f>'8-κ-15-17'!#REF!</f>
        <v>#REF!</v>
      </c>
      <c r="H156" s="26" t="e">
        <f>'2-δικαιώμ'!#REF!</f>
        <v>#REF!</v>
      </c>
      <c r="I156" s="26" t="e">
        <f>'2-δικαιώμ'!#REF!</f>
        <v>#REF!</v>
      </c>
      <c r="J156" s="26" t="e">
        <f>'2-δικαιώμ'!#REF!</f>
        <v>#REF!</v>
      </c>
      <c r="K156" s="26" t="e">
        <f>'2-δικαιώμ'!#REF!</f>
        <v>#REF!</v>
      </c>
      <c r="L156" s="156"/>
      <c r="M156" s="156"/>
      <c r="N156" s="33"/>
      <c r="O156" s="33"/>
      <c r="P156" s="33"/>
      <c r="Q156" s="156"/>
      <c r="R156" s="33"/>
      <c r="S156" s="33"/>
      <c r="T156" s="33"/>
      <c r="U156" s="33"/>
      <c r="V156" s="156"/>
      <c r="W156" s="33" t="e">
        <f>'2-δικαιώμ'!#REF!+'2-δικαιώμ'!#REF!</f>
        <v>#REF!</v>
      </c>
      <c r="X156" s="33" t="e">
        <f>'2-δικαιώμ'!#REF!</f>
        <v>#REF!</v>
      </c>
      <c r="Y156" s="33" t="e">
        <f>'2-δικαιώμ'!#REF!</f>
        <v>#REF!</v>
      </c>
      <c r="Z156" s="156"/>
      <c r="AA156" s="33"/>
      <c r="AB156" s="33"/>
      <c r="AC156" s="33"/>
      <c r="AD156" s="33"/>
      <c r="AE156" s="33"/>
    </row>
    <row r="157" spans="1:31" s="18" customFormat="1" hidden="1">
      <c r="A157" s="123" t="e">
        <f>'1-συμβολαια'!#REF!</f>
        <v>#REF!</v>
      </c>
      <c r="B157" s="123" t="e">
        <f>'1-συμβολαια'!#REF!</f>
        <v>#REF!</v>
      </c>
      <c r="C157" s="123" t="e">
        <f>'1-συμβολαια'!#REF!</f>
        <v>#REF!</v>
      </c>
      <c r="D157" s="220" t="e">
        <f>'1-συμβολαια'!#REF!</f>
        <v>#REF!</v>
      </c>
      <c r="E157" s="26" t="e">
        <f>'8-κ-15-17'!#REF!</f>
        <v>#REF!</v>
      </c>
      <c r="F157" s="26" t="e">
        <f>'8-κ-15-17'!#REF!</f>
        <v>#REF!</v>
      </c>
      <c r="G157" s="26" t="e">
        <f>'8-κ-15-17'!#REF!</f>
        <v>#REF!</v>
      </c>
      <c r="H157" s="26" t="e">
        <f>'2-δικαιώμ'!#REF!</f>
        <v>#REF!</v>
      </c>
      <c r="I157" s="26" t="e">
        <f>'2-δικαιώμ'!#REF!</f>
        <v>#REF!</v>
      </c>
      <c r="J157" s="26" t="e">
        <f>'2-δικαιώμ'!#REF!</f>
        <v>#REF!</v>
      </c>
      <c r="K157" s="26" t="e">
        <f>'2-δικαιώμ'!#REF!</f>
        <v>#REF!</v>
      </c>
      <c r="L157" s="156"/>
      <c r="M157" s="156"/>
      <c r="N157" s="33"/>
      <c r="O157" s="33"/>
      <c r="P157" s="33"/>
      <c r="Q157" s="156"/>
      <c r="R157" s="33"/>
      <c r="S157" s="33"/>
      <c r="T157" s="33"/>
      <c r="U157" s="33"/>
      <c r="V157" s="156"/>
      <c r="W157" s="33" t="e">
        <f>'2-δικαιώμ'!#REF!+'2-δικαιώμ'!#REF!</f>
        <v>#REF!</v>
      </c>
      <c r="X157" s="33" t="e">
        <f>'2-δικαιώμ'!#REF!</f>
        <v>#REF!</v>
      </c>
      <c r="Y157" s="33" t="e">
        <f>'2-δικαιώμ'!#REF!</f>
        <v>#REF!</v>
      </c>
      <c r="Z157" s="156"/>
      <c r="AA157" s="33"/>
      <c r="AB157" s="33"/>
      <c r="AC157" s="33"/>
      <c r="AD157" s="33"/>
      <c r="AE157" s="33"/>
    </row>
    <row r="158" spans="1:31" s="18" customFormat="1" hidden="1">
      <c r="A158" s="123" t="e">
        <f>'1-συμβολαια'!#REF!</f>
        <v>#REF!</v>
      </c>
      <c r="B158" s="123" t="e">
        <f>'1-συμβολαια'!#REF!</f>
        <v>#REF!</v>
      </c>
      <c r="C158" s="123" t="e">
        <f>'1-συμβολαια'!#REF!</f>
        <v>#REF!</v>
      </c>
      <c r="D158" s="220" t="e">
        <f>'1-συμβολαια'!#REF!</f>
        <v>#REF!</v>
      </c>
      <c r="E158" s="26" t="e">
        <f>'8-κ-15-17'!#REF!</f>
        <v>#REF!</v>
      </c>
      <c r="F158" s="26" t="e">
        <f>'8-κ-15-17'!#REF!</f>
        <v>#REF!</v>
      </c>
      <c r="G158" s="26" t="e">
        <f>'8-κ-15-17'!#REF!</f>
        <v>#REF!</v>
      </c>
      <c r="H158" s="26" t="e">
        <f>'2-δικαιώμ'!#REF!</f>
        <v>#REF!</v>
      </c>
      <c r="I158" s="26" t="e">
        <f>'2-δικαιώμ'!#REF!</f>
        <v>#REF!</v>
      </c>
      <c r="J158" s="26" t="e">
        <f>'2-δικαιώμ'!#REF!</f>
        <v>#REF!</v>
      </c>
      <c r="K158" s="26" t="e">
        <f>'2-δικαιώμ'!#REF!</f>
        <v>#REF!</v>
      </c>
      <c r="L158" s="156"/>
      <c r="M158" s="156"/>
      <c r="N158" s="33"/>
      <c r="O158" s="33"/>
      <c r="P158" s="33"/>
      <c r="Q158" s="156"/>
      <c r="R158" s="33"/>
      <c r="S158" s="33"/>
      <c r="T158" s="33"/>
      <c r="U158" s="33"/>
      <c r="V158" s="156"/>
      <c r="W158" s="33" t="e">
        <f>'2-δικαιώμ'!#REF!+'2-δικαιώμ'!#REF!</f>
        <v>#REF!</v>
      </c>
      <c r="X158" s="33" t="e">
        <f>'2-δικαιώμ'!#REF!</f>
        <v>#REF!</v>
      </c>
      <c r="Y158" s="33" t="e">
        <f>'2-δικαιώμ'!#REF!</f>
        <v>#REF!</v>
      </c>
      <c r="Z158" s="156"/>
      <c r="AA158" s="33"/>
      <c r="AB158" s="33"/>
      <c r="AC158" s="33"/>
      <c r="AD158" s="33"/>
      <c r="AE158" s="33"/>
    </row>
    <row r="159" spans="1:31" s="18" customFormat="1" hidden="1">
      <c r="A159" s="123" t="e">
        <f>'1-συμβολαια'!#REF!</f>
        <v>#REF!</v>
      </c>
      <c r="B159" s="123" t="e">
        <f>'1-συμβολαια'!#REF!</f>
        <v>#REF!</v>
      </c>
      <c r="C159" s="123" t="e">
        <f>'1-συμβολαια'!#REF!</f>
        <v>#REF!</v>
      </c>
      <c r="D159" s="220" t="e">
        <f>'1-συμβολαια'!#REF!</f>
        <v>#REF!</v>
      </c>
      <c r="E159" s="26" t="e">
        <f>'8-κ-15-17'!#REF!</f>
        <v>#REF!</v>
      </c>
      <c r="F159" s="26" t="e">
        <f>'8-κ-15-17'!#REF!</f>
        <v>#REF!</v>
      </c>
      <c r="G159" s="26" t="e">
        <f>'8-κ-15-17'!#REF!</f>
        <v>#REF!</v>
      </c>
      <c r="H159" s="26" t="e">
        <f>'2-δικαιώμ'!#REF!</f>
        <v>#REF!</v>
      </c>
      <c r="I159" s="26" t="e">
        <f>'2-δικαιώμ'!#REF!</f>
        <v>#REF!</v>
      </c>
      <c r="J159" s="26" t="e">
        <f>'2-δικαιώμ'!#REF!</f>
        <v>#REF!</v>
      </c>
      <c r="K159" s="26" t="e">
        <f>'2-δικαιώμ'!#REF!</f>
        <v>#REF!</v>
      </c>
      <c r="L159" s="156"/>
      <c r="M159" s="156"/>
      <c r="N159" s="33"/>
      <c r="O159" s="33"/>
      <c r="P159" s="33"/>
      <c r="Q159" s="156"/>
      <c r="R159" s="33"/>
      <c r="S159" s="33"/>
      <c r="T159" s="33"/>
      <c r="U159" s="33"/>
      <c r="V159" s="156"/>
      <c r="W159" s="33" t="e">
        <f>'2-δικαιώμ'!#REF!+'2-δικαιώμ'!#REF!</f>
        <v>#REF!</v>
      </c>
      <c r="X159" s="33" t="e">
        <f>'2-δικαιώμ'!#REF!</f>
        <v>#REF!</v>
      </c>
      <c r="Y159" s="33" t="e">
        <f>'2-δικαιώμ'!#REF!</f>
        <v>#REF!</v>
      </c>
      <c r="Z159" s="156"/>
      <c r="AA159" s="33"/>
      <c r="AB159" s="33"/>
      <c r="AC159" s="33"/>
      <c r="AD159" s="33"/>
      <c r="AE159" s="33"/>
    </row>
    <row r="160" spans="1:31" s="18" customFormat="1" hidden="1">
      <c r="A160" s="123" t="e">
        <f>'1-συμβολαια'!#REF!</f>
        <v>#REF!</v>
      </c>
      <c r="B160" s="123" t="e">
        <f>'1-συμβολαια'!#REF!</f>
        <v>#REF!</v>
      </c>
      <c r="C160" s="123" t="e">
        <f>'1-συμβολαια'!#REF!</f>
        <v>#REF!</v>
      </c>
      <c r="D160" s="220" t="e">
        <f>'1-συμβολαια'!#REF!</f>
        <v>#REF!</v>
      </c>
      <c r="E160" s="26" t="e">
        <f>'8-κ-15-17'!#REF!</f>
        <v>#REF!</v>
      </c>
      <c r="F160" s="26" t="e">
        <f>'8-κ-15-17'!#REF!</f>
        <v>#REF!</v>
      </c>
      <c r="G160" s="26" t="e">
        <f>'8-κ-15-17'!#REF!</f>
        <v>#REF!</v>
      </c>
      <c r="H160" s="26" t="e">
        <f>'2-δικαιώμ'!#REF!</f>
        <v>#REF!</v>
      </c>
      <c r="I160" s="26" t="e">
        <f>'2-δικαιώμ'!#REF!</f>
        <v>#REF!</v>
      </c>
      <c r="J160" s="26" t="e">
        <f>'2-δικαιώμ'!#REF!</f>
        <v>#REF!</v>
      </c>
      <c r="K160" s="26" t="e">
        <f>'2-δικαιώμ'!#REF!</f>
        <v>#REF!</v>
      </c>
      <c r="L160" s="156"/>
      <c r="M160" s="156"/>
      <c r="N160" s="33"/>
      <c r="O160" s="33"/>
      <c r="P160" s="33"/>
      <c r="Q160" s="156"/>
      <c r="R160" s="33"/>
      <c r="S160" s="33"/>
      <c r="T160" s="33"/>
      <c r="U160" s="33"/>
      <c r="V160" s="156"/>
      <c r="W160" s="33" t="e">
        <f>'2-δικαιώμ'!#REF!+'2-δικαιώμ'!#REF!</f>
        <v>#REF!</v>
      </c>
      <c r="X160" s="33" t="e">
        <f>'2-δικαιώμ'!#REF!</f>
        <v>#REF!</v>
      </c>
      <c r="Y160" s="33" t="e">
        <f>'2-δικαιώμ'!#REF!</f>
        <v>#REF!</v>
      </c>
      <c r="Z160" s="156"/>
      <c r="AA160" s="33"/>
      <c r="AB160" s="33"/>
      <c r="AC160" s="33"/>
      <c r="AD160" s="33"/>
      <c r="AE160" s="33"/>
    </row>
    <row r="161" spans="1:31" s="18" customFormat="1" hidden="1">
      <c r="A161" s="123" t="e">
        <f>'1-συμβολαια'!#REF!</f>
        <v>#REF!</v>
      </c>
      <c r="B161" s="123" t="e">
        <f>'1-συμβολαια'!#REF!</f>
        <v>#REF!</v>
      </c>
      <c r="C161" s="123" t="e">
        <f>'1-συμβολαια'!#REF!</f>
        <v>#REF!</v>
      </c>
      <c r="D161" s="220" t="e">
        <f>'1-συμβολαια'!#REF!</f>
        <v>#REF!</v>
      </c>
      <c r="E161" s="26" t="e">
        <f>'8-κ-15-17'!#REF!</f>
        <v>#REF!</v>
      </c>
      <c r="F161" s="26" t="e">
        <f>'8-κ-15-17'!#REF!</f>
        <v>#REF!</v>
      </c>
      <c r="G161" s="26" t="e">
        <f>'8-κ-15-17'!#REF!</f>
        <v>#REF!</v>
      </c>
      <c r="H161" s="26" t="e">
        <f>'2-δικαιώμ'!#REF!</f>
        <v>#REF!</v>
      </c>
      <c r="I161" s="26" t="e">
        <f>'2-δικαιώμ'!#REF!</f>
        <v>#REF!</v>
      </c>
      <c r="J161" s="26" t="e">
        <f>'2-δικαιώμ'!#REF!</f>
        <v>#REF!</v>
      </c>
      <c r="K161" s="26" t="e">
        <f>'2-δικαιώμ'!#REF!</f>
        <v>#REF!</v>
      </c>
      <c r="L161" s="156"/>
      <c r="M161" s="156"/>
      <c r="N161" s="33"/>
      <c r="O161" s="33"/>
      <c r="P161" s="33"/>
      <c r="Q161" s="156"/>
      <c r="R161" s="33"/>
      <c r="S161" s="33"/>
      <c r="T161" s="33"/>
      <c r="U161" s="33"/>
      <c r="V161" s="156"/>
      <c r="W161" s="33" t="e">
        <f>'2-δικαιώμ'!#REF!+'2-δικαιώμ'!#REF!</f>
        <v>#REF!</v>
      </c>
      <c r="X161" s="33" t="e">
        <f>'2-δικαιώμ'!#REF!</f>
        <v>#REF!</v>
      </c>
      <c r="Y161" s="33" t="e">
        <f>'2-δικαιώμ'!#REF!</f>
        <v>#REF!</v>
      </c>
      <c r="Z161" s="156"/>
      <c r="AA161" s="33"/>
      <c r="AB161" s="33"/>
      <c r="AC161" s="33"/>
      <c r="AD161" s="33"/>
      <c r="AE161" s="33"/>
    </row>
    <row r="162" spans="1:31" s="18" customFormat="1" hidden="1">
      <c r="A162" s="123" t="e">
        <f>'1-συμβολαια'!#REF!</f>
        <v>#REF!</v>
      </c>
      <c r="B162" s="123" t="e">
        <f>'1-συμβολαια'!#REF!</f>
        <v>#REF!</v>
      </c>
      <c r="C162" s="123" t="e">
        <f>'1-συμβολαια'!#REF!</f>
        <v>#REF!</v>
      </c>
      <c r="D162" s="220" t="e">
        <f>'1-συμβολαια'!#REF!</f>
        <v>#REF!</v>
      </c>
      <c r="E162" s="26" t="e">
        <f>'8-κ-15-17'!#REF!</f>
        <v>#REF!</v>
      </c>
      <c r="F162" s="26" t="e">
        <f>'8-κ-15-17'!#REF!</f>
        <v>#REF!</v>
      </c>
      <c r="G162" s="26" t="e">
        <f>'8-κ-15-17'!#REF!</f>
        <v>#REF!</v>
      </c>
      <c r="H162" s="26" t="e">
        <f>'2-δικαιώμ'!#REF!</f>
        <v>#REF!</v>
      </c>
      <c r="I162" s="26" t="e">
        <f>'2-δικαιώμ'!#REF!</f>
        <v>#REF!</v>
      </c>
      <c r="J162" s="26" t="e">
        <f>'2-δικαιώμ'!#REF!</f>
        <v>#REF!</v>
      </c>
      <c r="K162" s="26" t="e">
        <f>'2-δικαιώμ'!#REF!</f>
        <v>#REF!</v>
      </c>
      <c r="L162" s="156"/>
      <c r="M162" s="156"/>
      <c r="N162" s="33"/>
      <c r="O162" s="33"/>
      <c r="P162" s="33"/>
      <c r="Q162" s="156"/>
      <c r="R162" s="33"/>
      <c r="S162" s="33"/>
      <c r="T162" s="33"/>
      <c r="U162" s="33"/>
      <c r="V162" s="156"/>
      <c r="W162" s="33" t="e">
        <f>'2-δικαιώμ'!#REF!+'2-δικαιώμ'!#REF!</f>
        <v>#REF!</v>
      </c>
      <c r="X162" s="33" t="e">
        <f>'2-δικαιώμ'!#REF!</f>
        <v>#REF!</v>
      </c>
      <c r="Y162" s="33" t="e">
        <f>'2-δικαιώμ'!#REF!</f>
        <v>#REF!</v>
      </c>
      <c r="Z162" s="156"/>
      <c r="AA162" s="33"/>
      <c r="AB162" s="33"/>
      <c r="AC162" s="33"/>
      <c r="AD162" s="33"/>
      <c r="AE162" s="33"/>
    </row>
    <row r="163" spans="1:31" s="18" customFormat="1" hidden="1">
      <c r="A163" s="123" t="e">
        <f>'1-συμβολαια'!#REF!</f>
        <v>#REF!</v>
      </c>
      <c r="B163" s="123" t="e">
        <f>'1-συμβολαια'!#REF!</f>
        <v>#REF!</v>
      </c>
      <c r="C163" s="123" t="e">
        <f>'1-συμβολαια'!#REF!</f>
        <v>#REF!</v>
      </c>
      <c r="D163" s="220" t="e">
        <f>'1-συμβολαια'!#REF!</f>
        <v>#REF!</v>
      </c>
      <c r="E163" s="26" t="e">
        <f>'8-κ-15-17'!#REF!</f>
        <v>#REF!</v>
      </c>
      <c r="F163" s="26" t="e">
        <f>'8-κ-15-17'!#REF!</f>
        <v>#REF!</v>
      </c>
      <c r="G163" s="26" t="e">
        <f>'8-κ-15-17'!#REF!</f>
        <v>#REF!</v>
      </c>
      <c r="H163" s="26" t="e">
        <f>'2-δικαιώμ'!#REF!</f>
        <v>#REF!</v>
      </c>
      <c r="I163" s="26" t="e">
        <f>'2-δικαιώμ'!#REF!</f>
        <v>#REF!</v>
      </c>
      <c r="J163" s="26" t="e">
        <f>'2-δικαιώμ'!#REF!</f>
        <v>#REF!</v>
      </c>
      <c r="K163" s="26" t="e">
        <f>'2-δικαιώμ'!#REF!</f>
        <v>#REF!</v>
      </c>
      <c r="L163" s="156"/>
      <c r="M163" s="156"/>
      <c r="N163" s="33"/>
      <c r="O163" s="33"/>
      <c r="P163" s="33"/>
      <c r="Q163" s="156"/>
      <c r="R163" s="33"/>
      <c r="S163" s="33"/>
      <c r="T163" s="33"/>
      <c r="U163" s="33"/>
      <c r="V163" s="156"/>
      <c r="W163" s="33" t="e">
        <f>'2-δικαιώμ'!#REF!+'2-δικαιώμ'!#REF!</f>
        <v>#REF!</v>
      </c>
      <c r="X163" s="33" t="e">
        <f>'2-δικαιώμ'!#REF!</f>
        <v>#REF!</v>
      </c>
      <c r="Y163" s="33" t="e">
        <f>'2-δικαιώμ'!#REF!</f>
        <v>#REF!</v>
      </c>
      <c r="Z163" s="156"/>
      <c r="AA163" s="33"/>
      <c r="AB163" s="33"/>
      <c r="AC163" s="33"/>
      <c r="AD163" s="33"/>
      <c r="AE163" s="33"/>
    </row>
    <row r="164" spans="1:31" s="18" customFormat="1" hidden="1">
      <c r="A164" s="123" t="e">
        <f>'1-συμβολαια'!#REF!</f>
        <v>#REF!</v>
      </c>
      <c r="B164" s="123" t="e">
        <f>'1-συμβολαια'!#REF!</f>
        <v>#REF!</v>
      </c>
      <c r="C164" s="123" t="e">
        <f>'1-συμβολαια'!#REF!</f>
        <v>#REF!</v>
      </c>
      <c r="D164" s="220" t="e">
        <f>'1-συμβολαια'!#REF!</f>
        <v>#REF!</v>
      </c>
      <c r="E164" s="26" t="e">
        <f>'8-κ-15-17'!#REF!</f>
        <v>#REF!</v>
      </c>
      <c r="F164" s="26" t="e">
        <f>'8-κ-15-17'!#REF!</f>
        <v>#REF!</v>
      </c>
      <c r="G164" s="26" t="e">
        <f>'8-κ-15-17'!#REF!</f>
        <v>#REF!</v>
      </c>
      <c r="H164" s="26" t="e">
        <f>'2-δικαιώμ'!#REF!</f>
        <v>#REF!</v>
      </c>
      <c r="I164" s="26" t="e">
        <f>'2-δικαιώμ'!#REF!</f>
        <v>#REF!</v>
      </c>
      <c r="J164" s="26" t="e">
        <f>'2-δικαιώμ'!#REF!</f>
        <v>#REF!</v>
      </c>
      <c r="K164" s="26" t="e">
        <f>'2-δικαιώμ'!#REF!</f>
        <v>#REF!</v>
      </c>
      <c r="L164" s="156"/>
      <c r="M164" s="156"/>
      <c r="N164" s="33"/>
      <c r="O164" s="33"/>
      <c r="P164" s="33"/>
      <c r="Q164" s="156"/>
      <c r="R164" s="33"/>
      <c r="S164" s="33"/>
      <c r="T164" s="33"/>
      <c r="U164" s="33"/>
      <c r="V164" s="156"/>
      <c r="W164" s="33" t="e">
        <f>'2-δικαιώμ'!#REF!+'2-δικαιώμ'!#REF!</f>
        <v>#REF!</v>
      </c>
      <c r="X164" s="33" t="e">
        <f>'2-δικαιώμ'!#REF!</f>
        <v>#REF!</v>
      </c>
      <c r="Y164" s="33" t="e">
        <f>'2-δικαιώμ'!#REF!</f>
        <v>#REF!</v>
      </c>
      <c r="Z164" s="156"/>
      <c r="AA164" s="33"/>
      <c r="AB164" s="33"/>
      <c r="AC164" s="33"/>
      <c r="AD164" s="33"/>
      <c r="AE164" s="33"/>
    </row>
    <row r="165" spans="1:31" s="18" customFormat="1" hidden="1">
      <c r="A165" s="123" t="e">
        <f>'1-συμβολαια'!#REF!</f>
        <v>#REF!</v>
      </c>
      <c r="B165" s="123" t="e">
        <f>'1-συμβολαια'!#REF!</f>
        <v>#REF!</v>
      </c>
      <c r="C165" s="123" t="e">
        <f>'1-συμβολαια'!#REF!</f>
        <v>#REF!</v>
      </c>
      <c r="D165" s="220" t="e">
        <f>'1-συμβολαια'!#REF!</f>
        <v>#REF!</v>
      </c>
      <c r="E165" s="26" t="e">
        <f>'8-κ-15-17'!#REF!</f>
        <v>#REF!</v>
      </c>
      <c r="F165" s="26" t="e">
        <f>'8-κ-15-17'!#REF!</f>
        <v>#REF!</v>
      </c>
      <c r="G165" s="26" t="e">
        <f>'8-κ-15-17'!#REF!</f>
        <v>#REF!</v>
      </c>
      <c r="H165" s="26" t="e">
        <f>'2-δικαιώμ'!#REF!</f>
        <v>#REF!</v>
      </c>
      <c r="I165" s="26" t="e">
        <f>'2-δικαιώμ'!#REF!</f>
        <v>#REF!</v>
      </c>
      <c r="J165" s="26" t="e">
        <f>'2-δικαιώμ'!#REF!</f>
        <v>#REF!</v>
      </c>
      <c r="K165" s="26" t="e">
        <f>'2-δικαιώμ'!#REF!</f>
        <v>#REF!</v>
      </c>
      <c r="L165" s="156"/>
      <c r="M165" s="156"/>
      <c r="N165" s="33"/>
      <c r="O165" s="33"/>
      <c r="P165" s="33"/>
      <c r="Q165" s="156"/>
      <c r="R165" s="33"/>
      <c r="S165" s="33"/>
      <c r="T165" s="33"/>
      <c r="U165" s="33"/>
      <c r="V165" s="156"/>
      <c r="W165" s="33" t="e">
        <f>'2-δικαιώμ'!#REF!+'2-δικαιώμ'!#REF!</f>
        <v>#REF!</v>
      </c>
      <c r="X165" s="33" t="e">
        <f>'2-δικαιώμ'!#REF!</f>
        <v>#REF!</v>
      </c>
      <c r="Y165" s="33" t="e">
        <f>'2-δικαιώμ'!#REF!</f>
        <v>#REF!</v>
      </c>
      <c r="Z165" s="156"/>
      <c r="AA165" s="33"/>
      <c r="AB165" s="33"/>
      <c r="AC165" s="33"/>
      <c r="AD165" s="33"/>
      <c r="AE165" s="33"/>
    </row>
    <row r="166" spans="1:31" s="18" customFormat="1" hidden="1">
      <c r="A166" s="123" t="e">
        <f>'1-συμβολαια'!#REF!</f>
        <v>#REF!</v>
      </c>
      <c r="B166" s="123" t="e">
        <f>'1-συμβολαια'!#REF!</f>
        <v>#REF!</v>
      </c>
      <c r="C166" s="123" t="e">
        <f>'1-συμβολαια'!#REF!</f>
        <v>#REF!</v>
      </c>
      <c r="D166" s="220" t="e">
        <f>'1-συμβολαια'!#REF!</f>
        <v>#REF!</v>
      </c>
      <c r="E166" s="26" t="e">
        <f>'8-κ-15-17'!#REF!</f>
        <v>#REF!</v>
      </c>
      <c r="F166" s="26" t="e">
        <f>'8-κ-15-17'!#REF!</f>
        <v>#REF!</v>
      </c>
      <c r="G166" s="26" t="e">
        <f>'8-κ-15-17'!#REF!</f>
        <v>#REF!</v>
      </c>
      <c r="H166" s="26" t="e">
        <f>'2-δικαιώμ'!#REF!</f>
        <v>#REF!</v>
      </c>
      <c r="I166" s="26" t="e">
        <f>'2-δικαιώμ'!#REF!</f>
        <v>#REF!</v>
      </c>
      <c r="J166" s="26" t="e">
        <f>'2-δικαιώμ'!#REF!</f>
        <v>#REF!</v>
      </c>
      <c r="K166" s="26" t="e">
        <f>'2-δικαιώμ'!#REF!</f>
        <v>#REF!</v>
      </c>
      <c r="L166" s="156"/>
      <c r="M166" s="156"/>
      <c r="N166" s="33"/>
      <c r="O166" s="33"/>
      <c r="P166" s="33"/>
      <c r="Q166" s="156"/>
      <c r="R166" s="33"/>
      <c r="S166" s="33"/>
      <c r="T166" s="33"/>
      <c r="U166" s="33"/>
      <c r="V166" s="156"/>
      <c r="W166" s="33" t="e">
        <f>'2-δικαιώμ'!#REF!+'2-δικαιώμ'!#REF!</f>
        <v>#REF!</v>
      </c>
      <c r="X166" s="33" t="e">
        <f>'2-δικαιώμ'!#REF!</f>
        <v>#REF!</v>
      </c>
      <c r="Y166" s="33" t="e">
        <f>'2-δικαιώμ'!#REF!</f>
        <v>#REF!</v>
      </c>
      <c r="Z166" s="156"/>
      <c r="AA166" s="33"/>
      <c r="AB166" s="33"/>
      <c r="AC166" s="33"/>
      <c r="AD166" s="33"/>
      <c r="AE166" s="33"/>
    </row>
    <row r="167" spans="1:31" s="18" customFormat="1" hidden="1">
      <c r="A167" s="123" t="e">
        <f>'1-συμβολαια'!#REF!</f>
        <v>#REF!</v>
      </c>
      <c r="B167" s="123" t="e">
        <f>'1-συμβολαια'!#REF!</f>
        <v>#REF!</v>
      </c>
      <c r="C167" s="123" t="e">
        <f>'1-συμβολαια'!#REF!</f>
        <v>#REF!</v>
      </c>
      <c r="D167" s="220" t="e">
        <f>'1-συμβολαια'!#REF!</f>
        <v>#REF!</v>
      </c>
      <c r="E167" s="26" t="e">
        <f>'8-κ-15-17'!#REF!</f>
        <v>#REF!</v>
      </c>
      <c r="F167" s="26" t="e">
        <f>'8-κ-15-17'!#REF!</f>
        <v>#REF!</v>
      </c>
      <c r="G167" s="26" t="e">
        <f>'8-κ-15-17'!#REF!</f>
        <v>#REF!</v>
      </c>
      <c r="H167" s="26" t="e">
        <f>'2-δικαιώμ'!#REF!</f>
        <v>#REF!</v>
      </c>
      <c r="I167" s="26" t="e">
        <f>'2-δικαιώμ'!#REF!</f>
        <v>#REF!</v>
      </c>
      <c r="J167" s="26" t="e">
        <f>'2-δικαιώμ'!#REF!</f>
        <v>#REF!</v>
      </c>
      <c r="K167" s="26" t="e">
        <f>'2-δικαιώμ'!#REF!</f>
        <v>#REF!</v>
      </c>
      <c r="L167" s="156"/>
      <c r="M167" s="156"/>
      <c r="N167" s="33"/>
      <c r="O167" s="33"/>
      <c r="P167" s="33"/>
      <c r="Q167" s="156"/>
      <c r="R167" s="33"/>
      <c r="S167" s="33"/>
      <c r="T167" s="33"/>
      <c r="U167" s="33"/>
      <c r="V167" s="156"/>
      <c r="W167" s="33" t="e">
        <f>'2-δικαιώμ'!#REF!+'2-δικαιώμ'!#REF!</f>
        <v>#REF!</v>
      </c>
      <c r="X167" s="33" t="e">
        <f>'2-δικαιώμ'!#REF!</f>
        <v>#REF!</v>
      </c>
      <c r="Y167" s="33" t="e">
        <f>'2-δικαιώμ'!#REF!</f>
        <v>#REF!</v>
      </c>
      <c r="Z167" s="156"/>
      <c r="AA167" s="33"/>
      <c r="AB167" s="33"/>
      <c r="AC167" s="33"/>
      <c r="AD167" s="33"/>
      <c r="AE167" s="33"/>
    </row>
    <row r="168" spans="1:31">
      <c r="A168" s="563" t="str">
        <f>'1-συμβολαια'!A4</f>
        <v>σύνολο</v>
      </c>
      <c r="B168" s="564"/>
      <c r="C168" s="564"/>
      <c r="D168" s="565"/>
      <c r="E168" s="313" t="e">
        <f t="shared" ref="E168:K168" si="0">SUM(E3:E167)</f>
        <v>#REF!</v>
      </c>
      <c r="F168" s="313" t="e">
        <f t="shared" si="0"/>
        <v>#REF!</v>
      </c>
      <c r="G168" s="313" t="e">
        <f t="shared" si="0"/>
        <v>#REF!</v>
      </c>
      <c r="H168" s="313" t="e">
        <f t="shared" si="0"/>
        <v>#REF!</v>
      </c>
      <c r="I168" s="313" t="e">
        <f t="shared" si="0"/>
        <v>#REF!</v>
      </c>
      <c r="J168" s="313" t="e">
        <f t="shared" si="0"/>
        <v>#REF!</v>
      </c>
      <c r="K168" s="313" t="e">
        <f t="shared" si="0"/>
        <v>#REF!</v>
      </c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71" spans="1:31">
      <c r="C171" s="89"/>
      <c r="E171" s="2"/>
      <c r="F171" s="2"/>
      <c r="G171" s="2"/>
      <c r="H171" s="2"/>
      <c r="I171" s="2"/>
      <c r="J171" s="2"/>
      <c r="K171" s="2"/>
    </row>
    <row r="172" spans="1:31" ht="15.75">
      <c r="C172" s="89"/>
      <c r="E172" s="2"/>
      <c r="F172" s="2"/>
      <c r="G172" s="2"/>
      <c r="H172" s="143"/>
      <c r="I172" s="300"/>
      <c r="J172" s="301">
        <v>1</v>
      </c>
      <c r="K172" s="5" t="s">
        <v>381</v>
      </c>
      <c r="L172" s="5"/>
      <c r="M172" s="302"/>
    </row>
    <row r="173" spans="1:31">
      <c r="C173" s="89"/>
      <c r="E173" s="2"/>
      <c r="F173" s="2"/>
      <c r="G173" s="2"/>
      <c r="H173" s="4"/>
      <c r="I173" s="175"/>
      <c r="J173" s="322">
        <v>1</v>
      </c>
      <c r="K173" s="5" t="s">
        <v>382</v>
      </c>
      <c r="L173" s="5"/>
      <c r="M173" s="302"/>
    </row>
    <row r="174" spans="1:31" ht="12.75">
      <c r="C174" s="227" t="s">
        <v>467</v>
      </c>
      <c r="E174" s="2"/>
      <c r="F174" s="2"/>
      <c r="G174" s="2"/>
      <c r="H174" s="344"/>
      <c r="I174" s="57"/>
      <c r="J174" s="4">
        <v>0.73</v>
      </c>
      <c r="K174" s="5" t="s">
        <v>135</v>
      </c>
      <c r="L174" s="5"/>
      <c r="M174" s="5"/>
    </row>
    <row r="175" spans="1:31" ht="12.75">
      <c r="C175" s="228" t="s">
        <v>468</v>
      </c>
      <c r="E175" s="2"/>
      <c r="F175" s="2"/>
      <c r="G175" s="2"/>
      <c r="H175" s="344"/>
      <c r="I175" s="57"/>
      <c r="J175" s="4">
        <v>2</v>
      </c>
      <c r="K175" s="5" t="s">
        <v>383</v>
      </c>
      <c r="L175" s="5"/>
      <c r="M175" s="5"/>
    </row>
    <row r="176" spans="1:31" ht="15.75">
      <c r="C176" s="229" t="s">
        <v>380</v>
      </c>
      <c r="E176" s="2"/>
      <c r="F176" s="2"/>
      <c r="G176" s="2"/>
      <c r="H176" s="344"/>
      <c r="I176" s="57"/>
      <c r="J176" s="4">
        <v>3.7</v>
      </c>
      <c r="K176" s="5" t="s">
        <v>384</v>
      </c>
      <c r="L176" s="5"/>
      <c r="M176" s="5"/>
    </row>
    <row r="177" spans="3:13">
      <c r="C177" s="89"/>
      <c r="E177" s="2"/>
      <c r="F177" s="2"/>
      <c r="G177" s="2"/>
      <c r="H177" s="341">
        <v>0.05</v>
      </c>
      <c r="I177" s="339"/>
      <c r="J177" s="211"/>
      <c r="K177" s="340" t="s">
        <v>445</v>
      </c>
      <c r="L177" s="340"/>
      <c r="M177" s="340"/>
    </row>
    <row r="178" spans="3:13">
      <c r="C178" s="89"/>
      <c r="E178" s="2"/>
      <c r="F178" s="2"/>
      <c r="G178" s="2"/>
      <c r="H178" s="341">
        <v>0.05</v>
      </c>
      <c r="I178" s="339"/>
      <c r="J178" s="211"/>
      <c r="K178" s="340" t="s">
        <v>446</v>
      </c>
      <c r="L178" s="340"/>
      <c r="M178" s="340"/>
    </row>
    <row r="179" spans="3:13">
      <c r="C179" s="89"/>
      <c r="E179" s="2"/>
      <c r="F179" s="2"/>
      <c r="G179" s="2"/>
      <c r="H179" s="341"/>
      <c r="I179" s="339"/>
      <c r="J179" s="211"/>
      <c r="K179" s="340"/>
      <c r="L179" s="340"/>
      <c r="M179" s="340"/>
    </row>
    <row r="180" spans="3:13">
      <c r="C180" s="89"/>
      <c r="E180" s="2"/>
      <c r="F180" s="2"/>
      <c r="G180" s="2"/>
      <c r="H180" s="211"/>
      <c r="I180" s="340" t="s">
        <v>447</v>
      </c>
      <c r="J180" s="340"/>
      <c r="K180" s="340" t="s">
        <v>135</v>
      </c>
      <c r="L180" s="340"/>
      <c r="M180" s="340"/>
    </row>
    <row r="181" spans="3:13">
      <c r="H181" s="211"/>
      <c r="I181" s="340" t="s">
        <v>448</v>
      </c>
      <c r="J181" s="340"/>
      <c r="K181" s="340" t="s">
        <v>136</v>
      </c>
      <c r="L181" s="340"/>
      <c r="M181" s="340"/>
    </row>
    <row r="182" spans="3:13">
      <c r="H182" s="211"/>
      <c r="I182" s="340" t="s">
        <v>449</v>
      </c>
      <c r="J182" s="340"/>
      <c r="K182" s="340" t="s">
        <v>137</v>
      </c>
      <c r="L182" s="340"/>
      <c r="M182" s="340"/>
    </row>
    <row r="183" spans="3:13" ht="15">
      <c r="H183" s="211"/>
      <c r="I183" s="211">
        <v>2.2000000000000002</v>
      </c>
      <c r="J183" s="342"/>
      <c r="K183" s="340" t="s">
        <v>385</v>
      </c>
      <c r="L183" s="340"/>
      <c r="M183" s="340"/>
    </row>
    <row r="184" spans="3:13" ht="15">
      <c r="H184" s="211"/>
      <c r="I184" s="211">
        <v>2.93</v>
      </c>
      <c r="J184" s="342"/>
      <c r="K184" s="340" t="s">
        <v>386</v>
      </c>
      <c r="L184" s="340"/>
      <c r="M184" s="340"/>
    </row>
    <row r="185" spans="3:13" ht="15">
      <c r="H185" s="211"/>
      <c r="I185" s="339"/>
      <c r="J185" s="343"/>
      <c r="K185" s="342"/>
      <c r="L185" s="340"/>
      <c r="M185" s="340"/>
    </row>
  </sheetData>
  <mergeCells count="14">
    <mergeCell ref="AA1:AE1"/>
    <mergeCell ref="A168:D168"/>
    <mergeCell ref="J1:K1"/>
    <mergeCell ref="N1:P1"/>
    <mergeCell ref="R1:U1"/>
    <mergeCell ref="W1:W2"/>
    <mergeCell ref="X1:X2"/>
    <mergeCell ref="Y1:Y2"/>
    <mergeCell ref="A1:A2"/>
    <mergeCell ref="B1:B2"/>
    <mergeCell ref="C1:C2"/>
    <mergeCell ref="D1:D2"/>
    <mergeCell ref="E1:G1"/>
    <mergeCell ref="H1:I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30"/>
  <sheetViews>
    <sheetView workbookViewId="0">
      <pane ySplit="2" topLeftCell="A3" activePane="bottomLeft" state="frozen"/>
      <selection pane="bottomLeft" activeCell="F4" sqref="F4"/>
    </sheetView>
  </sheetViews>
  <sheetFormatPr defaultRowHeight="15"/>
  <cols>
    <col min="1" max="1" width="11.5703125" style="102" bestFit="1" customWidth="1"/>
    <col min="2" max="2" width="63.42578125" style="103" bestFit="1" customWidth="1"/>
    <col min="3" max="3" width="13.5703125" style="104" bestFit="1" customWidth="1"/>
    <col min="4" max="4" width="10.28515625" style="104" bestFit="1" customWidth="1"/>
    <col min="5" max="5" width="13.5703125" style="104" bestFit="1" customWidth="1"/>
    <col min="6" max="6" width="13.5703125" style="104" customWidth="1"/>
    <col min="7" max="7" width="7.85546875" style="101" customWidth="1"/>
    <col min="8" max="8" width="10" style="101" customWidth="1"/>
    <col min="9" max="9" width="12.42578125" style="101" customWidth="1"/>
    <col min="10" max="10" width="30.85546875" style="101" customWidth="1"/>
    <col min="11" max="208" width="9.140625" style="97"/>
    <col min="209" max="209" width="9" style="97" bestFit="1" customWidth="1"/>
    <col min="210" max="210" width="9.85546875" style="97" bestFit="1" customWidth="1"/>
    <col min="211" max="211" width="9.140625" style="97" bestFit="1" customWidth="1"/>
    <col min="212" max="212" width="16" style="97" bestFit="1" customWidth="1"/>
    <col min="213" max="213" width="9" style="97" bestFit="1" customWidth="1"/>
    <col min="214" max="214" width="7.85546875" style="97" bestFit="1" customWidth="1"/>
    <col min="215" max="215" width="11.7109375" style="97" bestFit="1" customWidth="1"/>
    <col min="216" max="216" width="14.28515625" style="97" customWidth="1"/>
    <col min="217" max="217" width="11.7109375" style="97" bestFit="1" customWidth="1"/>
    <col min="218" max="218" width="14.140625" style="97" bestFit="1" customWidth="1"/>
    <col min="219" max="219" width="16.7109375" style="97" customWidth="1"/>
    <col min="220" max="220" width="16.5703125" style="97" customWidth="1"/>
    <col min="221" max="222" width="7.85546875" style="97" bestFit="1" customWidth="1"/>
    <col min="223" max="223" width="8" style="97" bestFit="1" customWidth="1"/>
    <col min="224" max="225" width="7.85546875" style="97" bestFit="1" customWidth="1"/>
    <col min="226" max="226" width="9.7109375" style="97" customWidth="1"/>
    <col min="227" max="227" width="12.85546875" style="97" customWidth="1"/>
    <col min="228" max="464" width="9.140625" style="97"/>
    <col min="465" max="465" width="9" style="97" bestFit="1" customWidth="1"/>
    <col min="466" max="466" width="9.85546875" style="97" bestFit="1" customWidth="1"/>
    <col min="467" max="467" width="9.140625" style="97" bestFit="1" customWidth="1"/>
    <col min="468" max="468" width="16" style="97" bestFit="1" customWidth="1"/>
    <col min="469" max="469" width="9" style="97" bestFit="1" customWidth="1"/>
    <col min="470" max="470" width="7.85546875" style="97" bestFit="1" customWidth="1"/>
    <col min="471" max="471" width="11.7109375" style="97" bestFit="1" customWidth="1"/>
    <col min="472" max="472" width="14.28515625" style="97" customWidth="1"/>
    <col min="473" max="473" width="11.7109375" style="97" bestFit="1" customWidth="1"/>
    <col min="474" max="474" width="14.140625" style="97" bestFit="1" customWidth="1"/>
    <col min="475" max="475" width="16.7109375" style="97" customWidth="1"/>
    <col min="476" max="476" width="16.5703125" style="97" customWidth="1"/>
    <col min="477" max="478" width="7.85546875" style="97" bestFit="1" customWidth="1"/>
    <col min="479" max="479" width="8" style="97" bestFit="1" customWidth="1"/>
    <col min="480" max="481" width="7.85546875" style="97" bestFit="1" customWidth="1"/>
    <col min="482" max="482" width="9.7109375" style="97" customWidth="1"/>
    <col min="483" max="483" width="12.85546875" style="97" customWidth="1"/>
    <col min="484" max="720" width="9.140625" style="97"/>
    <col min="721" max="721" width="9" style="97" bestFit="1" customWidth="1"/>
    <col min="722" max="722" width="9.85546875" style="97" bestFit="1" customWidth="1"/>
    <col min="723" max="723" width="9.140625" style="97" bestFit="1" customWidth="1"/>
    <col min="724" max="724" width="16" style="97" bestFit="1" customWidth="1"/>
    <col min="725" max="725" width="9" style="97" bestFit="1" customWidth="1"/>
    <col min="726" max="726" width="7.85546875" style="97" bestFit="1" customWidth="1"/>
    <col min="727" max="727" width="11.7109375" style="97" bestFit="1" customWidth="1"/>
    <col min="728" max="728" width="14.28515625" style="97" customWidth="1"/>
    <col min="729" max="729" width="11.7109375" style="97" bestFit="1" customWidth="1"/>
    <col min="730" max="730" width="14.140625" style="97" bestFit="1" customWidth="1"/>
    <col min="731" max="731" width="16.7109375" style="97" customWidth="1"/>
    <col min="732" max="732" width="16.5703125" style="97" customWidth="1"/>
    <col min="733" max="734" width="7.85546875" style="97" bestFit="1" customWidth="1"/>
    <col min="735" max="735" width="8" style="97" bestFit="1" customWidth="1"/>
    <col min="736" max="737" width="7.85546875" style="97" bestFit="1" customWidth="1"/>
    <col min="738" max="738" width="9.7109375" style="97" customWidth="1"/>
    <col min="739" max="739" width="12.85546875" style="97" customWidth="1"/>
    <col min="740" max="976" width="9.140625" style="97"/>
    <col min="977" max="977" width="9" style="97" bestFit="1" customWidth="1"/>
    <col min="978" max="978" width="9.85546875" style="97" bestFit="1" customWidth="1"/>
    <col min="979" max="979" width="9.140625" style="97" bestFit="1" customWidth="1"/>
    <col min="980" max="980" width="16" style="97" bestFit="1" customWidth="1"/>
    <col min="981" max="981" width="9" style="97" bestFit="1" customWidth="1"/>
    <col min="982" max="982" width="7.85546875" style="97" bestFit="1" customWidth="1"/>
    <col min="983" max="983" width="11.7109375" style="97" bestFit="1" customWidth="1"/>
    <col min="984" max="984" width="14.28515625" style="97" customWidth="1"/>
    <col min="985" max="985" width="11.7109375" style="97" bestFit="1" customWidth="1"/>
    <col min="986" max="986" width="14.140625" style="97" bestFit="1" customWidth="1"/>
    <col min="987" max="987" width="16.7109375" style="97" customWidth="1"/>
    <col min="988" max="988" width="16.5703125" style="97" customWidth="1"/>
    <col min="989" max="990" width="7.85546875" style="97" bestFit="1" customWidth="1"/>
    <col min="991" max="991" width="8" style="97" bestFit="1" customWidth="1"/>
    <col min="992" max="993" width="7.85546875" style="97" bestFit="1" customWidth="1"/>
    <col min="994" max="994" width="9.7109375" style="97" customWidth="1"/>
    <col min="995" max="995" width="12.85546875" style="97" customWidth="1"/>
    <col min="996" max="1232" width="9.140625" style="97"/>
    <col min="1233" max="1233" width="9" style="97" bestFit="1" customWidth="1"/>
    <col min="1234" max="1234" width="9.85546875" style="97" bestFit="1" customWidth="1"/>
    <col min="1235" max="1235" width="9.140625" style="97" bestFit="1" customWidth="1"/>
    <col min="1236" max="1236" width="16" style="97" bestFit="1" customWidth="1"/>
    <col min="1237" max="1237" width="9" style="97" bestFit="1" customWidth="1"/>
    <col min="1238" max="1238" width="7.85546875" style="97" bestFit="1" customWidth="1"/>
    <col min="1239" max="1239" width="11.7109375" style="97" bestFit="1" customWidth="1"/>
    <col min="1240" max="1240" width="14.28515625" style="97" customWidth="1"/>
    <col min="1241" max="1241" width="11.7109375" style="97" bestFit="1" customWidth="1"/>
    <col min="1242" max="1242" width="14.140625" style="97" bestFit="1" customWidth="1"/>
    <col min="1243" max="1243" width="16.7109375" style="97" customWidth="1"/>
    <col min="1244" max="1244" width="16.5703125" style="97" customWidth="1"/>
    <col min="1245" max="1246" width="7.85546875" style="97" bestFit="1" customWidth="1"/>
    <col min="1247" max="1247" width="8" style="97" bestFit="1" customWidth="1"/>
    <col min="1248" max="1249" width="7.85546875" style="97" bestFit="1" customWidth="1"/>
    <col min="1250" max="1250" width="9.7109375" style="97" customWidth="1"/>
    <col min="1251" max="1251" width="12.85546875" style="97" customWidth="1"/>
    <col min="1252" max="1488" width="9.140625" style="97"/>
    <col min="1489" max="1489" width="9" style="97" bestFit="1" customWidth="1"/>
    <col min="1490" max="1490" width="9.85546875" style="97" bestFit="1" customWidth="1"/>
    <col min="1491" max="1491" width="9.140625" style="97" bestFit="1" customWidth="1"/>
    <col min="1492" max="1492" width="16" style="97" bestFit="1" customWidth="1"/>
    <col min="1493" max="1493" width="9" style="97" bestFit="1" customWidth="1"/>
    <col min="1494" max="1494" width="7.85546875" style="97" bestFit="1" customWidth="1"/>
    <col min="1495" max="1495" width="11.7109375" style="97" bestFit="1" customWidth="1"/>
    <col min="1496" max="1496" width="14.28515625" style="97" customWidth="1"/>
    <col min="1497" max="1497" width="11.7109375" style="97" bestFit="1" customWidth="1"/>
    <col min="1498" max="1498" width="14.140625" style="97" bestFit="1" customWidth="1"/>
    <col min="1499" max="1499" width="16.7109375" style="97" customWidth="1"/>
    <col min="1500" max="1500" width="16.5703125" style="97" customWidth="1"/>
    <col min="1501" max="1502" width="7.85546875" style="97" bestFit="1" customWidth="1"/>
    <col min="1503" max="1503" width="8" style="97" bestFit="1" customWidth="1"/>
    <col min="1504" max="1505" width="7.85546875" style="97" bestFit="1" customWidth="1"/>
    <col min="1506" max="1506" width="9.7109375" style="97" customWidth="1"/>
    <col min="1507" max="1507" width="12.85546875" style="97" customWidth="1"/>
    <col min="1508" max="1744" width="9.140625" style="97"/>
    <col min="1745" max="1745" width="9" style="97" bestFit="1" customWidth="1"/>
    <col min="1746" max="1746" width="9.85546875" style="97" bestFit="1" customWidth="1"/>
    <col min="1747" max="1747" width="9.140625" style="97" bestFit="1" customWidth="1"/>
    <col min="1748" max="1748" width="16" style="97" bestFit="1" customWidth="1"/>
    <col min="1749" max="1749" width="9" style="97" bestFit="1" customWidth="1"/>
    <col min="1750" max="1750" width="7.85546875" style="97" bestFit="1" customWidth="1"/>
    <col min="1751" max="1751" width="11.7109375" style="97" bestFit="1" customWidth="1"/>
    <col min="1752" max="1752" width="14.28515625" style="97" customWidth="1"/>
    <col min="1753" max="1753" width="11.7109375" style="97" bestFit="1" customWidth="1"/>
    <col min="1754" max="1754" width="14.140625" style="97" bestFit="1" customWidth="1"/>
    <col min="1755" max="1755" width="16.7109375" style="97" customWidth="1"/>
    <col min="1756" max="1756" width="16.5703125" style="97" customWidth="1"/>
    <col min="1757" max="1758" width="7.85546875" style="97" bestFit="1" customWidth="1"/>
    <col min="1759" max="1759" width="8" style="97" bestFit="1" customWidth="1"/>
    <col min="1760" max="1761" width="7.85546875" style="97" bestFit="1" customWidth="1"/>
    <col min="1762" max="1762" width="9.7109375" style="97" customWidth="1"/>
    <col min="1763" max="1763" width="12.85546875" style="97" customWidth="1"/>
    <col min="1764" max="2000" width="9.140625" style="97"/>
    <col min="2001" max="2001" width="9" style="97" bestFit="1" customWidth="1"/>
    <col min="2002" max="2002" width="9.85546875" style="97" bestFit="1" customWidth="1"/>
    <col min="2003" max="2003" width="9.140625" style="97" bestFit="1" customWidth="1"/>
    <col min="2004" max="2004" width="16" style="97" bestFit="1" customWidth="1"/>
    <col min="2005" max="2005" width="9" style="97" bestFit="1" customWidth="1"/>
    <col min="2006" max="2006" width="7.85546875" style="97" bestFit="1" customWidth="1"/>
    <col min="2007" max="2007" width="11.7109375" style="97" bestFit="1" customWidth="1"/>
    <col min="2008" max="2008" width="14.28515625" style="97" customWidth="1"/>
    <col min="2009" max="2009" width="11.7109375" style="97" bestFit="1" customWidth="1"/>
    <col min="2010" max="2010" width="14.140625" style="97" bestFit="1" customWidth="1"/>
    <col min="2011" max="2011" width="16.7109375" style="97" customWidth="1"/>
    <col min="2012" max="2012" width="16.5703125" style="97" customWidth="1"/>
    <col min="2013" max="2014" width="7.85546875" style="97" bestFit="1" customWidth="1"/>
    <col min="2015" max="2015" width="8" style="97" bestFit="1" customWidth="1"/>
    <col min="2016" max="2017" width="7.85546875" style="97" bestFit="1" customWidth="1"/>
    <col min="2018" max="2018" width="9.7109375" style="97" customWidth="1"/>
    <col min="2019" max="2019" width="12.85546875" style="97" customWidth="1"/>
    <col min="2020" max="2256" width="9.140625" style="97"/>
    <col min="2257" max="2257" width="9" style="97" bestFit="1" customWidth="1"/>
    <col min="2258" max="2258" width="9.85546875" style="97" bestFit="1" customWidth="1"/>
    <col min="2259" max="2259" width="9.140625" style="97" bestFit="1" customWidth="1"/>
    <col min="2260" max="2260" width="16" style="97" bestFit="1" customWidth="1"/>
    <col min="2261" max="2261" width="9" style="97" bestFit="1" customWidth="1"/>
    <col min="2262" max="2262" width="7.85546875" style="97" bestFit="1" customWidth="1"/>
    <col min="2263" max="2263" width="11.7109375" style="97" bestFit="1" customWidth="1"/>
    <col min="2264" max="2264" width="14.28515625" style="97" customWidth="1"/>
    <col min="2265" max="2265" width="11.7109375" style="97" bestFit="1" customWidth="1"/>
    <col min="2266" max="2266" width="14.140625" style="97" bestFit="1" customWidth="1"/>
    <col min="2267" max="2267" width="16.7109375" style="97" customWidth="1"/>
    <col min="2268" max="2268" width="16.5703125" style="97" customWidth="1"/>
    <col min="2269" max="2270" width="7.85546875" style="97" bestFit="1" customWidth="1"/>
    <col min="2271" max="2271" width="8" style="97" bestFit="1" customWidth="1"/>
    <col min="2272" max="2273" width="7.85546875" style="97" bestFit="1" customWidth="1"/>
    <col min="2274" max="2274" width="9.7109375" style="97" customWidth="1"/>
    <col min="2275" max="2275" width="12.85546875" style="97" customWidth="1"/>
    <col min="2276" max="2512" width="9.140625" style="97"/>
    <col min="2513" max="2513" width="9" style="97" bestFit="1" customWidth="1"/>
    <col min="2514" max="2514" width="9.85546875" style="97" bestFit="1" customWidth="1"/>
    <col min="2515" max="2515" width="9.140625" style="97" bestFit="1" customWidth="1"/>
    <col min="2516" max="2516" width="16" style="97" bestFit="1" customWidth="1"/>
    <col min="2517" max="2517" width="9" style="97" bestFit="1" customWidth="1"/>
    <col min="2518" max="2518" width="7.85546875" style="97" bestFit="1" customWidth="1"/>
    <col min="2519" max="2519" width="11.7109375" style="97" bestFit="1" customWidth="1"/>
    <col min="2520" max="2520" width="14.28515625" style="97" customWidth="1"/>
    <col min="2521" max="2521" width="11.7109375" style="97" bestFit="1" customWidth="1"/>
    <col min="2522" max="2522" width="14.140625" style="97" bestFit="1" customWidth="1"/>
    <col min="2523" max="2523" width="16.7109375" style="97" customWidth="1"/>
    <col min="2524" max="2524" width="16.5703125" style="97" customWidth="1"/>
    <col min="2525" max="2526" width="7.85546875" style="97" bestFit="1" customWidth="1"/>
    <col min="2527" max="2527" width="8" style="97" bestFit="1" customWidth="1"/>
    <col min="2528" max="2529" width="7.85546875" style="97" bestFit="1" customWidth="1"/>
    <col min="2530" max="2530" width="9.7109375" style="97" customWidth="1"/>
    <col min="2531" max="2531" width="12.85546875" style="97" customWidth="1"/>
    <col min="2532" max="2768" width="9.140625" style="97"/>
    <col min="2769" max="2769" width="9" style="97" bestFit="1" customWidth="1"/>
    <col min="2770" max="2770" width="9.85546875" style="97" bestFit="1" customWidth="1"/>
    <col min="2771" max="2771" width="9.140625" style="97" bestFit="1" customWidth="1"/>
    <col min="2772" max="2772" width="16" style="97" bestFit="1" customWidth="1"/>
    <col min="2773" max="2773" width="9" style="97" bestFit="1" customWidth="1"/>
    <col min="2774" max="2774" width="7.85546875" style="97" bestFit="1" customWidth="1"/>
    <col min="2775" max="2775" width="11.7109375" style="97" bestFit="1" customWidth="1"/>
    <col min="2776" max="2776" width="14.28515625" style="97" customWidth="1"/>
    <col min="2777" max="2777" width="11.7109375" style="97" bestFit="1" customWidth="1"/>
    <col min="2778" max="2778" width="14.140625" style="97" bestFit="1" customWidth="1"/>
    <col min="2779" max="2779" width="16.7109375" style="97" customWidth="1"/>
    <col min="2780" max="2780" width="16.5703125" style="97" customWidth="1"/>
    <col min="2781" max="2782" width="7.85546875" style="97" bestFit="1" customWidth="1"/>
    <col min="2783" max="2783" width="8" style="97" bestFit="1" customWidth="1"/>
    <col min="2784" max="2785" width="7.85546875" style="97" bestFit="1" customWidth="1"/>
    <col min="2786" max="2786" width="9.7109375" style="97" customWidth="1"/>
    <col min="2787" max="2787" width="12.85546875" style="97" customWidth="1"/>
    <col min="2788" max="3024" width="9.140625" style="97"/>
    <col min="3025" max="3025" width="9" style="97" bestFit="1" customWidth="1"/>
    <col min="3026" max="3026" width="9.85546875" style="97" bestFit="1" customWidth="1"/>
    <col min="3027" max="3027" width="9.140625" style="97" bestFit="1" customWidth="1"/>
    <col min="3028" max="3028" width="16" style="97" bestFit="1" customWidth="1"/>
    <col min="3029" max="3029" width="9" style="97" bestFit="1" customWidth="1"/>
    <col min="3030" max="3030" width="7.85546875" style="97" bestFit="1" customWidth="1"/>
    <col min="3031" max="3031" width="11.7109375" style="97" bestFit="1" customWidth="1"/>
    <col min="3032" max="3032" width="14.28515625" style="97" customWidth="1"/>
    <col min="3033" max="3033" width="11.7109375" style="97" bestFit="1" customWidth="1"/>
    <col min="3034" max="3034" width="14.140625" style="97" bestFit="1" customWidth="1"/>
    <col min="3035" max="3035" width="16.7109375" style="97" customWidth="1"/>
    <col min="3036" max="3036" width="16.5703125" style="97" customWidth="1"/>
    <col min="3037" max="3038" width="7.85546875" style="97" bestFit="1" customWidth="1"/>
    <col min="3039" max="3039" width="8" style="97" bestFit="1" customWidth="1"/>
    <col min="3040" max="3041" width="7.85546875" style="97" bestFit="1" customWidth="1"/>
    <col min="3042" max="3042" width="9.7109375" style="97" customWidth="1"/>
    <col min="3043" max="3043" width="12.85546875" style="97" customWidth="1"/>
    <col min="3044" max="3280" width="9.140625" style="97"/>
    <col min="3281" max="3281" width="9" style="97" bestFit="1" customWidth="1"/>
    <col min="3282" max="3282" width="9.85546875" style="97" bestFit="1" customWidth="1"/>
    <col min="3283" max="3283" width="9.140625" style="97" bestFit="1" customWidth="1"/>
    <col min="3284" max="3284" width="16" style="97" bestFit="1" customWidth="1"/>
    <col min="3285" max="3285" width="9" style="97" bestFit="1" customWidth="1"/>
    <col min="3286" max="3286" width="7.85546875" style="97" bestFit="1" customWidth="1"/>
    <col min="3287" max="3287" width="11.7109375" style="97" bestFit="1" customWidth="1"/>
    <col min="3288" max="3288" width="14.28515625" style="97" customWidth="1"/>
    <col min="3289" max="3289" width="11.7109375" style="97" bestFit="1" customWidth="1"/>
    <col min="3290" max="3290" width="14.140625" style="97" bestFit="1" customWidth="1"/>
    <col min="3291" max="3291" width="16.7109375" style="97" customWidth="1"/>
    <col min="3292" max="3292" width="16.5703125" style="97" customWidth="1"/>
    <col min="3293" max="3294" width="7.85546875" style="97" bestFit="1" customWidth="1"/>
    <col min="3295" max="3295" width="8" style="97" bestFit="1" customWidth="1"/>
    <col min="3296" max="3297" width="7.85546875" style="97" bestFit="1" customWidth="1"/>
    <col min="3298" max="3298" width="9.7109375" style="97" customWidth="1"/>
    <col min="3299" max="3299" width="12.85546875" style="97" customWidth="1"/>
    <col min="3300" max="3536" width="9.140625" style="97"/>
    <col min="3537" max="3537" width="9" style="97" bestFit="1" customWidth="1"/>
    <col min="3538" max="3538" width="9.85546875" style="97" bestFit="1" customWidth="1"/>
    <col min="3539" max="3539" width="9.140625" style="97" bestFit="1" customWidth="1"/>
    <col min="3540" max="3540" width="16" style="97" bestFit="1" customWidth="1"/>
    <col min="3541" max="3541" width="9" style="97" bestFit="1" customWidth="1"/>
    <col min="3542" max="3542" width="7.85546875" style="97" bestFit="1" customWidth="1"/>
    <col min="3543" max="3543" width="11.7109375" style="97" bestFit="1" customWidth="1"/>
    <col min="3544" max="3544" width="14.28515625" style="97" customWidth="1"/>
    <col min="3545" max="3545" width="11.7109375" style="97" bestFit="1" customWidth="1"/>
    <col min="3546" max="3546" width="14.140625" style="97" bestFit="1" customWidth="1"/>
    <col min="3547" max="3547" width="16.7109375" style="97" customWidth="1"/>
    <col min="3548" max="3548" width="16.5703125" style="97" customWidth="1"/>
    <col min="3549" max="3550" width="7.85546875" style="97" bestFit="1" customWidth="1"/>
    <col min="3551" max="3551" width="8" style="97" bestFit="1" customWidth="1"/>
    <col min="3552" max="3553" width="7.85546875" style="97" bestFit="1" customWidth="1"/>
    <col min="3554" max="3554" width="9.7109375" style="97" customWidth="1"/>
    <col min="3555" max="3555" width="12.85546875" style="97" customWidth="1"/>
    <col min="3556" max="3792" width="9.140625" style="97"/>
    <col min="3793" max="3793" width="9" style="97" bestFit="1" customWidth="1"/>
    <col min="3794" max="3794" width="9.85546875" style="97" bestFit="1" customWidth="1"/>
    <col min="3795" max="3795" width="9.140625" style="97" bestFit="1" customWidth="1"/>
    <col min="3796" max="3796" width="16" style="97" bestFit="1" customWidth="1"/>
    <col min="3797" max="3797" width="9" style="97" bestFit="1" customWidth="1"/>
    <col min="3798" max="3798" width="7.85546875" style="97" bestFit="1" customWidth="1"/>
    <col min="3799" max="3799" width="11.7109375" style="97" bestFit="1" customWidth="1"/>
    <col min="3800" max="3800" width="14.28515625" style="97" customWidth="1"/>
    <col min="3801" max="3801" width="11.7109375" style="97" bestFit="1" customWidth="1"/>
    <col min="3802" max="3802" width="14.140625" style="97" bestFit="1" customWidth="1"/>
    <col min="3803" max="3803" width="16.7109375" style="97" customWidth="1"/>
    <col min="3804" max="3804" width="16.5703125" style="97" customWidth="1"/>
    <col min="3805" max="3806" width="7.85546875" style="97" bestFit="1" customWidth="1"/>
    <col min="3807" max="3807" width="8" style="97" bestFit="1" customWidth="1"/>
    <col min="3808" max="3809" width="7.85546875" style="97" bestFit="1" customWidth="1"/>
    <col min="3810" max="3810" width="9.7109375" style="97" customWidth="1"/>
    <col min="3811" max="3811" width="12.85546875" style="97" customWidth="1"/>
    <col min="3812" max="4048" width="9.140625" style="97"/>
    <col min="4049" max="4049" width="9" style="97" bestFit="1" customWidth="1"/>
    <col min="4050" max="4050" width="9.85546875" style="97" bestFit="1" customWidth="1"/>
    <col min="4051" max="4051" width="9.140625" style="97" bestFit="1" customWidth="1"/>
    <col min="4052" max="4052" width="16" style="97" bestFit="1" customWidth="1"/>
    <col min="4053" max="4053" width="9" style="97" bestFit="1" customWidth="1"/>
    <col min="4054" max="4054" width="7.85546875" style="97" bestFit="1" customWidth="1"/>
    <col min="4055" max="4055" width="11.7109375" style="97" bestFit="1" customWidth="1"/>
    <col min="4056" max="4056" width="14.28515625" style="97" customWidth="1"/>
    <col min="4057" max="4057" width="11.7109375" style="97" bestFit="1" customWidth="1"/>
    <col min="4058" max="4058" width="14.140625" style="97" bestFit="1" customWidth="1"/>
    <col min="4059" max="4059" width="16.7109375" style="97" customWidth="1"/>
    <col min="4060" max="4060" width="16.5703125" style="97" customWidth="1"/>
    <col min="4061" max="4062" width="7.85546875" style="97" bestFit="1" customWidth="1"/>
    <col min="4063" max="4063" width="8" style="97" bestFit="1" customWidth="1"/>
    <col min="4064" max="4065" width="7.85546875" style="97" bestFit="1" customWidth="1"/>
    <col min="4066" max="4066" width="9.7109375" style="97" customWidth="1"/>
    <col min="4067" max="4067" width="12.85546875" style="97" customWidth="1"/>
    <col min="4068" max="4304" width="9.140625" style="97"/>
    <col min="4305" max="4305" width="9" style="97" bestFit="1" customWidth="1"/>
    <col min="4306" max="4306" width="9.85546875" style="97" bestFit="1" customWidth="1"/>
    <col min="4307" max="4307" width="9.140625" style="97" bestFit="1" customWidth="1"/>
    <col min="4308" max="4308" width="16" style="97" bestFit="1" customWidth="1"/>
    <col min="4309" max="4309" width="9" style="97" bestFit="1" customWidth="1"/>
    <col min="4310" max="4310" width="7.85546875" style="97" bestFit="1" customWidth="1"/>
    <col min="4311" max="4311" width="11.7109375" style="97" bestFit="1" customWidth="1"/>
    <col min="4312" max="4312" width="14.28515625" style="97" customWidth="1"/>
    <col min="4313" max="4313" width="11.7109375" style="97" bestFit="1" customWidth="1"/>
    <col min="4314" max="4314" width="14.140625" style="97" bestFit="1" customWidth="1"/>
    <col min="4315" max="4315" width="16.7109375" style="97" customWidth="1"/>
    <col min="4316" max="4316" width="16.5703125" style="97" customWidth="1"/>
    <col min="4317" max="4318" width="7.85546875" style="97" bestFit="1" customWidth="1"/>
    <col min="4319" max="4319" width="8" style="97" bestFit="1" customWidth="1"/>
    <col min="4320" max="4321" width="7.85546875" style="97" bestFit="1" customWidth="1"/>
    <col min="4322" max="4322" width="9.7109375" style="97" customWidth="1"/>
    <col min="4323" max="4323" width="12.85546875" style="97" customWidth="1"/>
    <col min="4324" max="4560" width="9.140625" style="97"/>
    <col min="4561" max="4561" width="9" style="97" bestFit="1" customWidth="1"/>
    <col min="4562" max="4562" width="9.85546875" style="97" bestFit="1" customWidth="1"/>
    <col min="4563" max="4563" width="9.140625" style="97" bestFit="1" customWidth="1"/>
    <col min="4564" max="4564" width="16" style="97" bestFit="1" customWidth="1"/>
    <col min="4565" max="4565" width="9" style="97" bestFit="1" customWidth="1"/>
    <col min="4566" max="4566" width="7.85546875" style="97" bestFit="1" customWidth="1"/>
    <col min="4567" max="4567" width="11.7109375" style="97" bestFit="1" customWidth="1"/>
    <col min="4568" max="4568" width="14.28515625" style="97" customWidth="1"/>
    <col min="4569" max="4569" width="11.7109375" style="97" bestFit="1" customWidth="1"/>
    <col min="4570" max="4570" width="14.140625" style="97" bestFit="1" customWidth="1"/>
    <col min="4571" max="4571" width="16.7109375" style="97" customWidth="1"/>
    <col min="4572" max="4572" width="16.5703125" style="97" customWidth="1"/>
    <col min="4573" max="4574" width="7.85546875" style="97" bestFit="1" customWidth="1"/>
    <col min="4575" max="4575" width="8" style="97" bestFit="1" customWidth="1"/>
    <col min="4576" max="4577" width="7.85546875" style="97" bestFit="1" customWidth="1"/>
    <col min="4578" max="4578" width="9.7109375" style="97" customWidth="1"/>
    <col min="4579" max="4579" width="12.85546875" style="97" customWidth="1"/>
    <col min="4580" max="4816" width="9.140625" style="97"/>
    <col min="4817" max="4817" width="9" style="97" bestFit="1" customWidth="1"/>
    <col min="4818" max="4818" width="9.85546875" style="97" bestFit="1" customWidth="1"/>
    <col min="4819" max="4819" width="9.140625" style="97" bestFit="1" customWidth="1"/>
    <col min="4820" max="4820" width="16" style="97" bestFit="1" customWidth="1"/>
    <col min="4821" max="4821" width="9" style="97" bestFit="1" customWidth="1"/>
    <col min="4822" max="4822" width="7.85546875" style="97" bestFit="1" customWidth="1"/>
    <col min="4823" max="4823" width="11.7109375" style="97" bestFit="1" customWidth="1"/>
    <col min="4824" max="4824" width="14.28515625" style="97" customWidth="1"/>
    <col min="4825" max="4825" width="11.7109375" style="97" bestFit="1" customWidth="1"/>
    <col min="4826" max="4826" width="14.140625" style="97" bestFit="1" customWidth="1"/>
    <col min="4827" max="4827" width="16.7109375" style="97" customWidth="1"/>
    <col min="4828" max="4828" width="16.5703125" style="97" customWidth="1"/>
    <col min="4829" max="4830" width="7.85546875" style="97" bestFit="1" customWidth="1"/>
    <col min="4831" max="4831" width="8" style="97" bestFit="1" customWidth="1"/>
    <col min="4832" max="4833" width="7.85546875" style="97" bestFit="1" customWidth="1"/>
    <col min="4834" max="4834" width="9.7109375" style="97" customWidth="1"/>
    <col min="4835" max="4835" width="12.85546875" style="97" customWidth="1"/>
    <col min="4836" max="5072" width="9.140625" style="97"/>
    <col min="5073" max="5073" width="9" style="97" bestFit="1" customWidth="1"/>
    <col min="5074" max="5074" width="9.85546875" style="97" bestFit="1" customWidth="1"/>
    <col min="5075" max="5075" width="9.140625" style="97" bestFit="1" customWidth="1"/>
    <col min="5076" max="5076" width="16" style="97" bestFit="1" customWidth="1"/>
    <col min="5077" max="5077" width="9" style="97" bestFit="1" customWidth="1"/>
    <col min="5078" max="5078" width="7.85546875" style="97" bestFit="1" customWidth="1"/>
    <col min="5079" max="5079" width="11.7109375" style="97" bestFit="1" customWidth="1"/>
    <col min="5080" max="5080" width="14.28515625" style="97" customWidth="1"/>
    <col min="5081" max="5081" width="11.7109375" style="97" bestFit="1" customWidth="1"/>
    <col min="5082" max="5082" width="14.140625" style="97" bestFit="1" customWidth="1"/>
    <col min="5083" max="5083" width="16.7109375" style="97" customWidth="1"/>
    <col min="5084" max="5084" width="16.5703125" style="97" customWidth="1"/>
    <col min="5085" max="5086" width="7.85546875" style="97" bestFit="1" customWidth="1"/>
    <col min="5087" max="5087" width="8" style="97" bestFit="1" customWidth="1"/>
    <col min="5088" max="5089" width="7.85546875" style="97" bestFit="1" customWidth="1"/>
    <col min="5090" max="5090" width="9.7109375" style="97" customWidth="1"/>
    <col min="5091" max="5091" width="12.85546875" style="97" customWidth="1"/>
    <col min="5092" max="5328" width="9.140625" style="97"/>
    <col min="5329" max="5329" width="9" style="97" bestFit="1" customWidth="1"/>
    <col min="5330" max="5330" width="9.85546875" style="97" bestFit="1" customWidth="1"/>
    <col min="5331" max="5331" width="9.140625" style="97" bestFit="1" customWidth="1"/>
    <col min="5332" max="5332" width="16" style="97" bestFit="1" customWidth="1"/>
    <col min="5333" max="5333" width="9" style="97" bestFit="1" customWidth="1"/>
    <col min="5334" max="5334" width="7.85546875" style="97" bestFit="1" customWidth="1"/>
    <col min="5335" max="5335" width="11.7109375" style="97" bestFit="1" customWidth="1"/>
    <col min="5336" max="5336" width="14.28515625" style="97" customWidth="1"/>
    <col min="5337" max="5337" width="11.7109375" style="97" bestFit="1" customWidth="1"/>
    <col min="5338" max="5338" width="14.140625" style="97" bestFit="1" customWidth="1"/>
    <col min="5339" max="5339" width="16.7109375" style="97" customWidth="1"/>
    <col min="5340" max="5340" width="16.5703125" style="97" customWidth="1"/>
    <col min="5341" max="5342" width="7.85546875" style="97" bestFit="1" customWidth="1"/>
    <col min="5343" max="5343" width="8" style="97" bestFit="1" customWidth="1"/>
    <col min="5344" max="5345" width="7.85546875" style="97" bestFit="1" customWidth="1"/>
    <col min="5346" max="5346" width="9.7109375" style="97" customWidth="1"/>
    <col min="5347" max="5347" width="12.85546875" style="97" customWidth="1"/>
    <col min="5348" max="5584" width="9.140625" style="97"/>
    <col min="5585" max="5585" width="9" style="97" bestFit="1" customWidth="1"/>
    <col min="5586" max="5586" width="9.85546875" style="97" bestFit="1" customWidth="1"/>
    <col min="5587" max="5587" width="9.140625" style="97" bestFit="1" customWidth="1"/>
    <col min="5588" max="5588" width="16" style="97" bestFit="1" customWidth="1"/>
    <col min="5589" max="5589" width="9" style="97" bestFit="1" customWidth="1"/>
    <col min="5590" max="5590" width="7.85546875" style="97" bestFit="1" customWidth="1"/>
    <col min="5591" max="5591" width="11.7109375" style="97" bestFit="1" customWidth="1"/>
    <col min="5592" max="5592" width="14.28515625" style="97" customWidth="1"/>
    <col min="5593" max="5593" width="11.7109375" style="97" bestFit="1" customWidth="1"/>
    <col min="5594" max="5594" width="14.140625" style="97" bestFit="1" customWidth="1"/>
    <col min="5595" max="5595" width="16.7109375" style="97" customWidth="1"/>
    <col min="5596" max="5596" width="16.5703125" style="97" customWidth="1"/>
    <col min="5597" max="5598" width="7.85546875" style="97" bestFit="1" customWidth="1"/>
    <col min="5599" max="5599" width="8" style="97" bestFit="1" customWidth="1"/>
    <col min="5600" max="5601" width="7.85546875" style="97" bestFit="1" customWidth="1"/>
    <col min="5602" max="5602" width="9.7109375" style="97" customWidth="1"/>
    <col min="5603" max="5603" width="12.85546875" style="97" customWidth="1"/>
    <col min="5604" max="5840" width="9.140625" style="97"/>
    <col min="5841" max="5841" width="9" style="97" bestFit="1" customWidth="1"/>
    <col min="5842" max="5842" width="9.85546875" style="97" bestFit="1" customWidth="1"/>
    <col min="5843" max="5843" width="9.140625" style="97" bestFit="1" customWidth="1"/>
    <col min="5844" max="5844" width="16" style="97" bestFit="1" customWidth="1"/>
    <col min="5845" max="5845" width="9" style="97" bestFit="1" customWidth="1"/>
    <col min="5846" max="5846" width="7.85546875" style="97" bestFit="1" customWidth="1"/>
    <col min="5847" max="5847" width="11.7109375" style="97" bestFit="1" customWidth="1"/>
    <col min="5848" max="5848" width="14.28515625" style="97" customWidth="1"/>
    <col min="5849" max="5849" width="11.7109375" style="97" bestFit="1" customWidth="1"/>
    <col min="5850" max="5850" width="14.140625" style="97" bestFit="1" customWidth="1"/>
    <col min="5851" max="5851" width="16.7109375" style="97" customWidth="1"/>
    <col min="5852" max="5852" width="16.5703125" style="97" customWidth="1"/>
    <col min="5853" max="5854" width="7.85546875" style="97" bestFit="1" customWidth="1"/>
    <col min="5855" max="5855" width="8" style="97" bestFit="1" customWidth="1"/>
    <col min="5856" max="5857" width="7.85546875" style="97" bestFit="1" customWidth="1"/>
    <col min="5858" max="5858" width="9.7109375" style="97" customWidth="1"/>
    <col min="5859" max="5859" width="12.85546875" style="97" customWidth="1"/>
    <col min="5860" max="6096" width="9.140625" style="97"/>
    <col min="6097" max="6097" width="9" style="97" bestFit="1" customWidth="1"/>
    <col min="6098" max="6098" width="9.85546875" style="97" bestFit="1" customWidth="1"/>
    <col min="6099" max="6099" width="9.140625" style="97" bestFit="1" customWidth="1"/>
    <col min="6100" max="6100" width="16" style="97" bestFit="1" customWidth="1"/>
    <col min="6101" max="6101" width="9" style="97" bestFit="1" customWidth="1"/>
    <col min="6102" max="6102" width="7.85546875" style="97" bestFit="1" customWidth="1"/>
    <col min="6103" max="6103" width="11.7109375" style="97" bestFit="1" customWidth="1"/>
    <col min="6104" max="6104" width="14.28515625" style="97" customWidth="1"/>
    <col min="6105" max="6105" width="11.7109375" style="97" bestFit="1" customWidth="1"/>
    <col min="6106" max="6106" width="14.140625" style="97" bestFit="1" customWidth="1"/>
    <col min="6107" max="6107" width="16.7109375" style="97" customWidth="1"/>
    <col min="6108" max="6108" width="16.5703125" style="97" customWidth="1"/>
    <col min="6109" max="6110" width="7.85546875" style="97" bestFit="1" customWidth="1"/>
    <col min="6111" max="6111" width="8" style="97" bestFit="1" customWidth="1"/>
    <col min="6112" max="6113" width="7.85546875" style="97" bestFit="1" customWidth="1"/>
    <col min="6114" max="6114" width="9.7109375" style="97" customWidth="1"/>
    <col min="6115" max="6115" width="12.85546875" style="97" customWidth="1"/>
    <col min="6116" max="6352" width="9.140625" style="97"/>
    <col min="6353" max="6353" width="9" style="97" bestFit="1" customWidth="1"/>
    <col min="6354" max="6354" width="9.85546875" style="97" bestFit="1" customWidth="1"/>
    <col min="6355" max="6355" width="9.140625" style="97" bestFit="1" customWidth="1"/>
    <col min="6356" max="6356" width="16" style="97" bestFit="1" customWidth="1"/>
    <col min="6357" max="6357" width="9" style="97" bestFit="1" customWidth="1"/>
    <col min="6358" max="6358" width="7.85546875" style="97" bestFit="1" customWidth="1"/>
    <col min="6359" max="6359" width="11.7109375" style="97" bestFit="1" customWidth="1"/>
    <col min="6360" max="6360" width="14.28515625" style="97" customWidth="1"/>
    <col min="6361" max="6361" width="11.7109375" style="97" bestFit="1" customWidth="1"/>
    <col min="6362" max="6362" width="14.140625" style="97" bestFit="1" customWidth="1"/>
    <col min="6363" max="6363" width="16.7109375" style="97" customWidth="1"/>
    <col min="6364" max="6364" width="16.5703125" style="97" customWidth="1"/>
    <col min="6365" max="6366" width="7.85546875" style="97" bestFit="1" customWidth="1"/>
    <col min="6367" max="6367" width="8" style="97" bestFit="1" customWidth="1"/>
    <col min="6368" max="6369" width="7.85546875" style="97" bestFit="1" customWidth="1"/>
    <col min="6370" max="6370" width="9.7109375" style="97" customWidth="1"/>
    <col min="6371" max="6371" width="12.85546875" style="97" customWidth="1"/>
    <col min="6372" max="6608" width="9.140625" style="97"/>
    <col min="6609" max="6609" width="9" style="97" bestFit="1" customWidth="1"/>
    <col min="6610" max="6610" width="9.85546875" style="97" bestFit="1" customWidth="1"/>
    <col min="6611" max="6611" width="9.140625" style="97" bestFit="1" customWidth="1"/>
    <col min="6612" max="6612" width="16" style="97" bestFit="1" customWidth="1"/>
    <col min="6613" max="6613" width="9" style="97" bestFit="1" customWidth="1"/>
    <col min="6614" max="6614" width="7.85546875" style="97" bestFit="1" customWidth="1"/>
    <col min="6615" max="6615" width="11.7109375" style="97" bestFit="1" customWidth="1"/>
    <col min="6616" max="6616" width="14.28515625" style="97" customWidth="1"/>
    <col min="6617" max="6617" width="11.7109375" style="97" bestFit="1" customWidth="1"/>
    <col min="6618" max="6618" width="14.140625" style="97" bestFit="1" customWidth="1"/>
    <col min="6619" max="6619" width="16.7109375" style="97" customWidth="1"/>
    <col min="6620" max="6620" width="16.5703125" style="97" customWidth="1"/>
    <col min="6621" max="6622" width="7.85546875" style="97" bestFit="1" customWidth="1"/>
    <col min="6623" max="6623" width="8" style="97" bestFit="1" customWidth="1"/>
    <col min="6624" max="6625" width="7.85546875" style="97" bestFit="1" customWidth="1"/>
    <col min="6626" max="6626" width="9.7109375" style="97" customWidth="1"/>
    <col min="6627" max="6627" width="12.85546875" style="97" customWidth="1"/>
    <col min="6628" max="6864" width="9.140625" style="97"/>
    <col min="6865" max="6865" width="9" style="97" bestFit="1" customWidth="1"/>
    <col min="6866" max="6866" width="9.85546875" style="97" bestFit="1" customWidth="1"/>
    <col min="6867" max="6867" width="9.140625" style="97" bestFit="1" customWidth="1"/>
    <col min="6868" max="6868" width="16" style="97" bestFit="1" customWidth="1"/>
    <col min="6869" max="6869" width="9" style="97" bestFit="1" customWidth="1"/>
    <col min="6870" max="6870" width="7.85546875" style="97" bestFit="1" customWidth="1"/>
    <col min="6871" max="6871" width="11.7109375" style="97" bestFit="1" customWidth="1"/>
    <col min="6872" max="6872" width="14.28515625" style="97" customWidth="1"/>
    <col min="6873" max="6873" width="11.7109375" style="97" bestFit="1" customWidth="1"/>
    <col min="6874" max="6874" width="14.140625" style="97" bestFit="1" customWidth="1"/>
    <col min="6875" max="6875" width="16.7109375" style="97" customWidth="1"/>
    <col min="6876" max="6876" width="16.5703125" style="97" customWidth="1"/>
    <col min="6877" max="6878" width="7.85546875" style="97" bestFit="1" customWidth="1"/>
    <col min="6879" max="6879" width="8" style="97" bestFit="1" customWidth="1"/>
    <col min="6880" max="6881" width="7.85546875" style="97" bestFit="1" customWidth="1"/>
    <col min="6882" max="6882" width="9.7109375" style="97" customWidth="1"/>
    <col min="6883" max="6883" width="12.85546875" style="97" customWidth="1"/>
    <col min="6884" max="7120" width="9.140625" style="97"/>
    <col min="7121" max="7121" width="9" style="97" bestFit="1" customWidth="1"/>
    <col min="7122" max="7122" width="9.85546875" style="97" bestFit="1" customWidth="1"/>
    <col min="7123" max="7123" width="9.140625" style="97" bestFit="1" customWidth="1"/>
    <col min="7124" max="7124" width="16" style="97" bestFit="1" customWidth="1"/>
    <col min="7125" max="7125" width="9" style="97" bestFit="1" customWidth="1"/>
    <col min="7126" max="7126" width="7.85546875" style="97" bestFit="1" customWidth="1"/>
    <col min="7127" max="7127" width="11.7109375" style="97" bestFit="1" customWidth="1"/>
    <col min="7128" max="7128" width="14.28515625" style="97" customWidth="1"/>
    <col min="7129" max="7129" width="11.7109375" style="97" bestFit="1" customWidth="1"/>
    <col min="7130" max="7130" width="14.140625" style="97" bestFit="1" customWidth="1"/>
    <col min="7131" max="7131" width="16.7109375" style="97" customWidth="1"/>
    <col min="7132" max="7132" width="16.5703125" style="97" customWidth="1"/>
    <col min="7133" max="7134" width="7.85546875" style="97" bestFit="1" customWidth="1"/>
    <col min="7135" max="7135" width="8" style="97" bestFit="1" customWidth="1"/>
    <col min="7136" max="7137" width="7.85546875" style="97" bestFit="1" customWidth="1"/>
    <col min="7138" max="7138" width="9.7109375" style="97" customWidth="1"/>
    <col min="7139" max="7139" width="12.85546875" style="97" customWidth="1"/>
    <col min="7140" max="7376" width="9.140625" style="97"/>
    <col min="7377" max="7377" width="9" style="97" bestFit="1" customWidth="1"/>
    <col min="7378" max="7378" width="9.85546875" style="97" bestFit="1" customWidth="1"/>
    <col min="7379" max="7379" width="9.140625" style="97" bestFit="1" customWidth="1"/>
    <col min="7380" max="7380" width="16" style="97" bestFit="1" customWidth="1"/>
    <col min="7381" max="7381" width="9" style="97" bestFit="1" customWidth="1"/>
    <col min="7382" max="7382" width="7.85546875" style="97" bestFit="1" customWidth="1"/>
    <col min="7383" max="7383" width="11.7109375" style="97" bestFit="1" customWidth="1"/>
    <col min="7384" max="7384" width="14.28515625" style="97" customWidth="1"/>
    <col min="7385" max="7385" width="11.7109375" style="97" bestFit="1" customWidth="1"/>
    <col min="7386" max="7386" width="14.140625" style="97" bestFit="1" customWidth="1"/>
    <col min="7387" max="7387" width="16.7109375" style="97" customWidth="1"/>
    <col min="7388" max="7388" width="16.5703125" style="97" customWidth="1"/>
    <col min="7389" max="7390" width="7.85546875" style="97" bestFit="1" customWidth="1"/>
    <col min="7391" max="7391" width="8" style="97" bestFit="1" customWidth="1"/>
    <col min="7392" max="7393" width="7.85546875" style="97" bestFit="1" customWidth="1"/>
    <col min="7394" max="7394" width="9.7109375" style="97" customWidth="1"/>
    <col min="7395" max="7395" width="12.85546875" style="97" customWidth="1"/>
    <col min="7396" max="7632" width="9.140625" style="97"/>
    <col min="7633" max="7633" width="9" style="97" bestFit="1" customWidth="1"/>
    <col min="7634" max="7634" width="9.85546875" style="97" bestFit="1" customWidth="1"/>
    <col min="7635" max="7635" width="9.140625" style="97" bestFit="1" customWidth="1"/>
    <col min="7636" max="7636" width="16" style="97" bestFit="1" customWidth="1"/>
    <col min="7637" max="7637" width="9" style="97" bestFit="1" customWidth="1"/>
    <col min="7638" max="7638" width="7.85546875" style="97" bestFit="1" customWidth="1"/>
    <col min="7639" max="7639" width="11.7109375" style="97" bestFit="1" customWidth="1"/>
    <col min="7640" max="7640" width="14.28515625" style="97" customWidth="1"/>
    <col min="7641" max="7641" width="11.7109375" style="97" bestFit="1" customWidth="1"/>
    <col min="7642" max="7642" width="14.140625" style="97" bestFit="1" customWidth="1"/>
    <col min="7643" max="7643" width="16.7109375" style="97" customWidth="1"/>
    <col min="7644" max="7644" width="16.5703125" style="97" customWidth="1"/>
    <col min="7645" max="7646" width="7.85546875" style="97" bestFit="1" customWidth="1"/>
    <col min="7647" max="7647" width="8" style="97" bestFit="1" customWidth="1"/>
    <col min="7648" max="7649" width="7.85546875" style="97" bestFit="1" customWidth="1"/>
    <col min="7650" max="7650" width="9.7109375" style="97" customWidth="1"/>
    <col min="7651" max="7651" width="12.85546875" style="97" customWidth="1"/>
    <col min="7652" max="7888" width="9.140625" style="97"/>
    <col min="7889" max="7889" width="9" style="97" bestFit="1" customWidth="1"/>
    <col min="7890" max="7890" width="9.85546875" style="97" bestFit="1" customWidth="1"/>
    <col min="7891" max="7891" width="9.140625" style="97" bestFit="1" customWidth="1"/>
    <col min="7892" max="7892" width="16" style="97" bestFit="1" customWidth="1"/>
    <col min="7893" max="7893" width="9" style="97" bestFit="1" customWidth="1"/>
    <col min="7894" max="7894" width="7.85546875" style="97" bestFit="1" customWidth="1"/>
    <col min="7895" max="7895" width="11.7109375" style="97" bestFit="1" customWidth="1"/>
    <col min="7896" max="7896" width="14.28515625" style="97" customWidth="1"/>
    <col min="7897" max="7897" width="11.7109375" style="97" bestFit="1" customWidth="1"/>
    <col min="7898" max="7898" width="14.140625" style="97" bestFit="1" customWidth="1"/>
    <col min="7899" max="7899" width="16.7109375" style="97" customWidth="1"/>
    <col min="7900" max="7900" width="16.5703125" style="97" customWidth="1"/>
    <col min="7901" max="7902" width="7.85546875" style="97" bestFit="1" customWidth="1"/>
    <col min="7903" max="7903" width="8" style="97" bestFit="1" customWidth="1"/>
    <col min="7904" max="7905" width="7.85546875" style="97" bestFit="1" customWidth="1"/>
    <col min="7906" max="7906" width="9.7109375" style="97" customWidth="1"/>
    <col min="7907" max="7907" width="12.85546875" style="97" customWidth="1"/>
    <col min="7908" max="8144" width="9.140625" style="97"/>
    <col min="8145" max="8145" width="9" style="97" bestFit="1" customWidth="1"/>
    <col min="8146" max="8146" width="9.85546875" style="97" bestFit="1" customWidth="1"/>
    <col min="8147" max="8147" width="9.140625" style="97" bestFit="1" customWidth="1"/>
    <col min="8148" max="8148" width="16" style="97" bestFit="1" customWidth="1"/>
    <col min="8149" max="8149" width="9" style="97" bestFit="1" customWidth="1"/>
    <col min="8150" max="8150" width="7.85546875" style="97" bestFit="1" customWidth="1"/>
    <col min="8151" max="8151" width="11.7109375" style="97" bestFit="1" customWidth="1"/>
    <col min="8152" max="8152" width="14.28515625" style="97" customWidth="1"/>
    <col min="8153" max="8153" width="11.7109375" style="97" bestFit="1" customWidth="1"/>
    <col min="8154" max="8154" width="14.140625" style="97" bestFit="1" customWidth="1"/>
    <col min="8155" max="8155" width="16.7109375" style="97" customWidth="1"/>
    <col min="8156" max="8156" width="16.5703125" style="97" customWidth="1"/>
    <col min="8157" max="8158" width="7.85546875" style="97" bestFit="1" customWidth="1"/>
    <col min="8159" max="8159" width="8" style="97" bestFit="1" customWidth="1"/>
    <col min="8160" max="8161" width="7.85546875" style="97" bestFit="1" customWidth="1"/>
    <col min="8162" max="8162" width="9.7109375" style="97" customWidth="1"/>
    <col min="8163" max="8163" width="12.85546875" style="97" customWidth="1"/>
    <col min="8164" max="8400" width="9.140625" style="97"/>
    <col min="8401" max="8401" width="9" style="97" bestFit="1" customWidth="1"/>
    <col min="8402" max="8402" width="9.85546875" style="97" bestFit="1" customWidth="1"/>
    <col min="8403" max="8403" width="9.140625" style="97" bestFit="1" customWidth="1"/>
    <col min="8404" max="8404" width="16" style="97" bestFit="1" customWidth="1"/>
    <col min="8405" max="8405" width="9" style="97" bestFit="1" customWidth="1"/>
    <col min="8406" max="8406" width="7.85546875" style="97" bestFit="1" customWidth="1"/>
    <col min="8407" max="8407" width="11.7109375" style="97" bestFit="1" customWidth="1"/>
    <col min="8408" max="8408" width="14.28515625" style="97" customWidth="1"/>
    <col min="8409" max="8409" width="11.7109375" style="97" bestFit="1" customWidth="1"/>
    <col min="8410" max="8410" width="14.140625" style="97" bestFit="1" customWidth="1"/>
    <col min="8411" max="8411" width="16.7109375" style="97" customWidth="1"/>
    <col min="8412" max="8412" width="16.5703125" style="97" customWidth="1"/>
    <col min="8413" max="8414" width="7.85546875" style="97" bestFit="1" customWidth="1"/>
    <col min="8415" max="8415" width="8" style="97" bestFit="1" customWidth="1"/>
    <col min="8416" max="8417" width="7.85546875" style="97" bestFit="1" customWidth="1"/>
    <col min="8418" max="8418" width="9.7109375" style="97" customWidth="1"/>
    <col min="8419" max="8419" width="12.85546875" style="97" customWidth="1"/>
    <col min="8420" max="8656" width="9.140625" style="97"/>
    <col min="8657" max="8657" width="9" style="97" bestFit="1" customWidth="1"/>
    <col min="8658" max="8658" width="9.85546875" style="97" bestFit="1" customWidth="1"/>
    <col min="8659" max="8659" width="9.140625" style="97" bestFit="1" customWidth="1"/>
    <col min="8660" max="8660" width="16" style="97" bestFit="1" customWidth="1"/>
    <col min="8661" max="8661" width="9" style="97" bestFit="1" customWidth="1"/>
    <col min="8662" max="8662" width="7.85546875" style="97" bestFit="1" customWidth="1"/>
    <col min="8663" max="8663" width="11.7109375" style="97" bestFit="1" customWidth="1"/>
    <col min="8664" max="8664" width="14.28515625" style="97" customWidth="1"/>
    <col min="8665" max="8665" width="11.7109375" style="97" bestFit="1" customWidth="1"/>
    <col min="8666" max="8666" width="14.140625" style="97" bestFit="1" customWidth="1"/>
    <col min="8667" max="8667" width="16.7109375" style="97" customWidth="1"/>
    <col min="8668" max="8668" width="16.5703125" style="97" customWidth="1"/>
    <col min="8669" max="8670" width="7.85546875" style="97" bestFit="1" customWidth="1"/>
    <col min="8671" max="8671" width="8" style="97" bestFit="1" customWidth="1"/>
    <col min="8672" max="8673" width="7.85546875" style="97" bestFit="1" customWidth="1"/>
    <col min="8674" max="8674" width="9.7109375" style="97" customWidth="1"/>
    <col min="8675" max="8675" width="12.85546875" style="97" customWidth="1"/>
    <col min="8676" max="8912" width="9.140625" style="97"/>
    <col min="8913" max="8913" width="9" style="97" bestFit="1" customWidth="1"/>
    <col min="8914" max="8914" width="9.85546875" style="97" bestFit="1" customWidth="1"/>
    <col min="8915" max="8915" width="9.140625" style="97" bestFit="1" customWidth="1"/>
    <col min="8916" max="8916" width="16" style="97" bestFit="1" customWidth="1"/>
    <col min="8917" max="8917" width="9" style="97" bestFit="1" customWidth="1"/>
    <col min="8918" max="8918" width="7.85546875" style="97" bestFit="1" customWidth="1"/>
    <col min="8919" max="8919" width="11.7109375" style="97" bestFit="1" customWidth="1"/>
    <col min="8920" max="8920" width="14.28515625" style="97" customWidth="1"/>
    <col min="8921" max="8921" width="11.7109375" style="97" bestFit="1" customWidth="1"/>
    <col min="8922" max="8922" width="14.140625" style="97" bestFit="1" customWidth="1"/>
    <col min="8923" max="8923" width="16.7109375" style="97" customWidth="1"/>
    <col min="8924" max="8924" width="16.5703125" style="97" customWidth="1"/>
    <col min="8925" max="8926" width="7.85546875" style="97" bestFit="1" customWidth="1"/>
    <col min="8927" max="8927" width="8" style="97" bestFit="1" customWidth="1"/>
    <col min="8928" max="8929" width="7.85546875" style="97" bestFit="1" customWidth="1"/>
    <col min="8930" max="8930" width="9.7109375" style="97" customWidth="1"/>
    <col min="8931" max="8931" width="12.85546875" style="97" customWidth="1"/>
    <col min="8932" max="9168" width="9.140625" style="97"/>
    <col min="9169" max="9169" width="9" style="97" bestFit="1" customWidth="1"/>
    <col min="9170" max="9170" width="9.85546875" style="97" bestFit="1" customWidth="1"/>
    <col min="9171" max="9171" width="9.140625" style="97" bestFit="1" customWidth="1"/>
    <col min="9172" max="9172" width="16" style="97" bestFit="1" customWidth="1"/>
    <col min="9173" max="9173" width="9" style="97" bestFit="1" customWidth="1"/>
    <col min="9174" max="9174" width="7.85546875" style="97" bestFit="1" customWidth="1"/>
    <col min="9175" max="9175" width="11.7109375" style="97" bestFit="1" customWidth="1"/>
    <col min="9176" max="9176" width="14.28515625" style="97" customWidth="1"/>
    <col min="9177" max="9177" width="11.7109375" style="97" bestFit="1" customWidth="1"/>
    <col min="9178" max="9178" width="14.140625" style="97" bestFit="1" customWidth="1"/>
    <col min="9179" max="9179" width="16.7109375" style="97" customWidth="1"/>
    <col min="9180" max="9180" width="16.5703125" style="97" customWidth="1"/>
    <col min="9181" max="9182" width="7.85546875" style="97" bestFit="1" customWidth="1"/>
    <col min="9183" max="9183" width="8" style="97" bestFit="1" customWidth="1"/>
    <col min="9184" max="9185" width="7.85546875" style="97" bestFit="1" customWidth="1"/>
    <col min="9186" max="9186" width="9.7109375" style="97" customWidth="1"/>
    <col min="9187" max="9187" width="12.85546875" style="97" customWidth="1"/>
    <col min="9188" max="9424" width="9.140625" style="97"/>
    <col min="9425" max="9425" width="9" style="97" bestFit="1" customWidth="1"/>
    <col min="9426" max="9426" width="9.85546875" style="97" bestFit="1" customWidth="1"/>
    <col min="9427" max="9427" width="9.140625" style="97" bestFit="1" customWidth="1"/>
    <col min="9428" max="9428" width="16" style="97" bestFit="1" customWidth="1"/>
    <col min="9429" max="9429" width="9" style="97" bestFit="1" customWidth="1"/>
    <col min="9430" max="9430" width="7.85546875" style="97" bestFit="1" customWidth="1"/>
    <col min="9431" max="9431" width="11.7109375" style="97" bestFit="1" customWidth="1"/>
    <col min="9432" max="9432" width="14.28515625" style="97" customWidth="1"/>
    <col min="9433" max="9433" width="11.7109375" style="97" bestFit="1" customWidth="1"/>
    <col min="9434" max="9434" width="14.140625" style="97" bestFit="1" customWidth="1"/>
    <col min="9435" max="9435" width="16.7109375" style="97" customWidth="1"/>
    <col min="9436" max="9436" width="16.5703125" style="97" customWidth="1"/>
    <col min="9437" max="9438" width="7.85546875" style="97" bestFit="1" customWidth="1"/>
    <col min="9439" max="9439" width="8" style="97" bestFit="1" customWidth="1"/>
    <col min="9440" max="9441" width="7.85546875" style="97" bestFit="1" customWidth="1"/>
    <col min="9442" max="9442" width="9.7109375" style="97" customWidth="1"/>
    <col min="9443" max="9443" width="12.85546875" style="97" customWidth="1"/>
    <col min="9444" max="9680" width="9.140625" style="97"/>
    <col min="9681" max="9681" width="9" style="97" bestFit="1" customWidth="1"/>
    <col min="9682" max="9682" width="9.85546875" style="97" bestFit="1" customWidth="1"/>
    <col min="9683" max="9683" width="9.140625" style="97" bestFit="1" customWidth="1"/>
    <col min="9684" max="9684" width="16" style="97" bestFit="1" customWidth="1"/>
    <col min="9685" max="9685" width="9" style="97" bestFit="1" customWidth="1"/>
    <col min="9686" max="9686" width="7.85546875" style="97" bestFit="1" customWidth="1"/>
    <col min="9687" max="9687" width="11.7109375" style="97" bestFit="1" customWidth="1"/>
    <col min="9688" max="9688" width="14.28515625" style="97" customWidth="1"/>
    <col min="9689" max="9689" width="11.7109375" style="97" bestFit="1" customWidth="1"/>
    <col min="9690" max="9690" width="14.140625" style="97" bestFit="1" customWidth="1"/>
    <col min="9691" max="9691" width="16.7109375" style="97" customWidth="1"/>
    <col min="9692" max="9692" width="16.5703125" style="97" customWidth="1"/>
    <col min="9693" max="9694" width="7.85546875" style="97" bestFit="1" customWidth="1"/>
    <col min="9695" max="9695" width="8" style="97" bestFit="1" customWidth="1"/>
    <col min="9696" max="9697" width="7.85546875" style="97" bestFit="1" customWidth="1"/>
    <col min="9698" max="9698" width="9.7109375" style="97" customWidth="1"/>
    <col min="9699" max="9699" width="12.85546875" style="97" customWidth="1"/>
    <col min="9700" max="9936" width="9.140625" style="97"/>
    <col min="9937" max="9937" width="9" style="97" bestFit="1" customWidth="1"/>
    <col min="9938" max="9938" width="9.85546875" style="97" bestFit="1" customWidth="1"/>
    <col min="9939" max="9939" width="9.140625" style="97" bestFit="1" customWidth="1"/>
    <col min="9940" max="9940" width="16" style="97" bestFit="1" customWidth="1"/>
    <col min="9941" max="9941" width="9" style="97" bestFit="1" customWidth="1"/>
    <col min="9942" max="9942" width="7.85546875" style="97" bestFit="1" customWidth="1"/>
    <col min="9943" max="9943" width="11.7109375" style="97" bestFit="1" customWidth="1"/>
    <col min="9944" max="9944" width="14.28515625" style="97" customWidth="1"/>
    <col min="9945" max="9945" width="11.7109375" style="97" bestFit="1" customWidth="1"/>
    <col min="9946" max="9946" width="14.140625" style="97" bestFit="1" customWidth="1"/>
    <col min="9947" max="9947" width="16.7109375" style="97" customWidth="1"/>
    <col min="9948" max="9948" width="16.5703125" style="97" customWidth="1"/>
    <col min="9949" max="9950" width="7.85546875" style="97" bestFit="1" customWidth="1"/>
    <col min="9951" max="9951" width="8" style="97" bestFit="1" customWidth="1"/>
    <col min="9952" max="9953" width="7.85546875" style="97" bestFit="1" customWidth="1"/>
    <col min="9954" max="9954" width="9.7109375" style="97" customWidth="1"/>
    <col min="9955" max="9955" width="12.85546875" style="97" customWidth="1"/>
    <col min="9956" max="10192" width="9.140625" style="97"/>
    <col min="10193" max="10193" width="9" style="97" bestFit="1" customWidth="1"/>
    <col min="10194" max="10194" width="9.85546875" style="97" bestFit="1" customWidth="1"/>
    <col min="10195" max="10195" width="9.140625" style="97" bestFit="1" customWidth="1"/>
    <col min="10196" max="10196" width="16" style="97" bestFit="1" customWidth="1"/>
    <col min="10197" max="10197" width="9" style="97" bestFit="1" customWidth="1"/>
    <col min="10198" max="10198" width="7.85546875" style="97" bestFit="1" customWidth="1"/>
    <col min="10199" max="10199" width="11.7109375" style="97" bestFit="1" customWidth="1"/>
    <col min="10200" max="10200" width="14.28515625" style="97" customWidth="1"/>
    <col min="10201" max="10201" width="11.7109375" style="97" bestFit="1" customWidth="1"/>
    <col min="10202" max="10202" width="14.140625" style="97" bestFit="1" customWidth="1"/>
    <col min="10203" max="10203" width="16.7109375" style="97" customWidth="1"/>
    <col min="10204" max="10204" width="16.5703125" style="97" customWidth="1"/>
    <col min="10205" max="10206" width="7.85546875" style="97" bestFit="1" customWidth="1"/>
    <col min="10207" max="10207" width="8" style="97" bestFit="1" customWidth="1"/>
    <col min="10208" max="10209" width="7.85546875" style="97" bestFit="1" customWidth="1"/>
    <col min="10210" max="10210" width="9.7109375" style="97" customWidth="1"/>
    <col min="10211" max="10211" width="12.85546875" style="97" customWidth="1"/>
    <col min="10212" max="10448" width="9.140625" style="97"/>
    <col min="10449" max="10449" width="9" style="97" bestFit="1" customWidth="1"/>
    <col min="10450" max="10450" width="9.85546875" style="97" bestFit="1" customWidth="1"/>
    <col min="10451" max="10451" width="9.140625" style="97" bestFit="1" customWidth="1"/>
    <col min="10452" max="10452" width="16" style="97" bestFit="1" customWidth="1"/>
    <col min="10453" max="10453" width="9" style="97" bestFit="1" customWidth="1"/>
    <col min="10454" max="10454" width="7.85546875" style="97" bestFit="1" customWidth="1"/>
    <col min="10455" max="10455" width="11.7109375" style="97" bestFit="1" customWidth="1"/>
    <col min="10456" max="10456" width="14.28515625" style="97" customWidth="1"/>
    <col min="10457" max="10457" width="11.7109375" style="97" bestFit="1" customWidth="1"/>
    <col min="10458" max="10458" width="14.140625" style="97" bestFit="1" customWidth="1"/>
    <col min="10459" max="10459" width="16.7109375" style="97" customWidth="1"/>
    <col min="10460" max="10460" width="16.5703125" style="97" customWidth="1"/>
    <col min="10461" max="10462" width="7.85546875" style="97" bestFit="1" customWidth="1"/>
    <col min="10463" max="10463" width="8" style="97" bestFit="1" customWidth="1"/>
    <col min="10464" max="10465" width="7.85546875" style="97" bestFit="1" customWidth="1"/>
    <col min="10466" max="10466" width="9.7109375" style="97" customWidth="1"/>
    <col min="10467" max="10467" width="12.85546875" style="97" customWidth="1"/>
    <col min="10468" max="10704" width="9.140625" style="97"/>
    <col min="10705" max="10705" width="9" style="97" bestFit="1" customWidth="1"/>
    <col min="10706" max="10706" width="9.85546875" style="97" bestFit="1" customWidth="1"/>
    <col min="10707" max="10707" width="9.140625" style="97" bestFit="1" customWidth="1"/>
    <col min="10708" max="10708" width="16" style="97" bestFit="1" customWidth="1"/>
    <col min="10709" max="10709" width="9" style="97" bestFit="1" customWidth="1"/>
    <col min="10710" max="10710" width="7.85546875" style="97" bestFit="1" customWidth="1"/>
    <col min="10711" max="10711" width="11.7109375" style="97" bestFit="1" customWidth="1"/>
    <col min="10712" max="10712" width="14.28515625" style="97" customWidth="1"/>
    <col min="10713" max="10713" width="11.7109375" style="97" bestFit="1" customWidth="1"/>
    <col min="10714" max="10714" width="14.140625" style="97" bestFit="1" customWidth="1"/>
    <col min="10715" max="10715" width="16.7109375" style="97" customWidth="1"/>
    <col min="10716" max="10716" width="16.5703125" style="97" customWidth="1"/>
    <col min="10717" max="10718" width="7.85546875" style="97" bestFit="1" customWidth="1"/>
    <col min="10719" max="10719" width="8" style="97" bestFit="1" customWidth="1"/>
    <col min="10720" max="10721" width="7.85546875" style="97" bestFit="1" customWidth="1"/>
    <col min="10722" max="10722" width="9.7109375" style="97" customWidth="1"/>
    <col min="10723" max="10723" width="12.85546875" style="97" customWidth="1"/>
    <col min="10724" max="10960" width="9.140625" style="97"/>
    <col min="10961" max="10961" width="9" style="97" bestFit="1" customWidth="1"/>
    <col min="10962" max="10962" width="9.85546875" style="97" bestFit="1" customWidth="1"/>
    <col min="10963" max="10963" width="9.140625" style="97" bestFit="1" customWidth="1"/>
    <col min="10964" max="10964" width="16" style="97" bestFit="1" customWidth="1"/>
    <col min="10965" max="10965" width="9" style="97" bestFit="1" customWidth="1"/>
    <col min="10966" max="10966" width="7.85546875" style="97" bestFit="1" customWidth="1"/>
    <col min="10967" max="10967" width="11.7109375" style="97" bestFit="1" customWidth="1"/>
    <col min="10968" max="10968" width="14.28515625" style="97" customWidth="1"/>
    <col min="10969" max="10969" width="11.7109375" style="97" bestFit="1" customWidth="1"/>
    <col min="10970" max="10970" width="14.140625" style="97" bestFit="1" customWidth="1"/>
    <col min="10971" max="10971" width="16.7109375" style="97" customWidth="1"/>
    <col min="10972" max="10972" width="16.5703125" style="97" customWidth="1"/>
    <col min="10973" max="10974" width="7.85546875" style="97" bestFit="1" customWidth="1"/>
    <col min="10975" max="10975" width="8" style="97" bestFit="1" customWidth="1"/>
    <col min="10976" max="10977" width="7.85546875" style="97" bestFit="1" customWidth="1"/>
    <col min="10978" max="10978" width="9.7109375" style="97" customWidth="1"/>
    <col min="10979" max="10979" width="12.85546875" style="97" customWidth="1"/>
    <col min="10980" max="11216" width="9.140625" style="97"/>
    <col min="11217" max="11217" width="9" style="97" bestFit="1" customWidth="1"/>
    <col min="11218" max="11218" width="9.85546875" style="97" bestFit="1" customWidth="1"/>
    <col min="11219" max="11219" width="9.140625" style="97" bestFit="1" customWidth="1"/>
    <col min="11220" max="11220" width="16" style="97" bestFit="1" customWidth="1"/>
    <col min="11221" max="11221" width="9" style="97" bestFit="1" customWidth="1"/>
    <col min="11222" max="11222" width="7.85546875" style="97" bestFit="1" customWidth="1"/>
    <col min="11223" max="11223" width="11.7109375" style="97" bestFit="1" customWidth="1"/>
    <col min="11224" max="11224" width="14.28515625" style="97" customWidth="1"/>
    <col min="11225" max="11225" width="11.7109375" style="97" bestFit="1" customWidth="1"/>
    <col min="11226" max="11226" width="14.140625" style="97" bestFit="1" customWidth="1"/>
    <col min="11227" max="11227" width="16.7109375" style="97" customWidth="1"/>
    <col min="11228" max="11228" width="16.5703125" style="97" customWidth="1"/>
    <col min="11229" max="11230" width="7.85546875" style="97" bestFit="1" customWidth="1"/>
    <col min="11231" max="11231" width="8" style="97" bestFit="1" customWidth="1"/>
    <col min="11232" max="11233" width="7.85546875" style="97" bestFit="1" customWidth="1"/>
    <col min="11234" max="11234" width="9.7109375" style="97" customWidth="1"/>
    <col min="11235" max="11235" width="12.85546875" style="97" customWidth="1"/>
    <col min="11236" max="11472" width="9.140625" style="97"/>
    <col min="11473" max="11473" width="9" style="97" bestFit="1" customWidth="1"/>
    <col min="11474" max="11474" width="9.85546875" style="97" bestFit="1" customWidth="1"/>
    <col min="11475" max="11475" width="9.140625" style="97" bestFit="1" customWidth="1"/>
    <col min="11476" max="11476" width="16" style="97" bestFit="1" customWidth="1"/>
    <col min="11477" max="11477" width="9" style="97" bestFit="1" customWidth="1"/>
    <col min="11478" max="11478" width="7.85546875" style="97" bestFit="1" customWidth="1"/>
    <col min="11479" max="11479" width="11.7109375" style="97" bestFit="1" customWidth="1"/>
    <col min="11480" max="11480" width="14.28515625" style="97" customWidth="1"/>
    <col min="11481" max="11481" width="11.7109375" style="97" bestFit="1" customWidth="1"/>
    <col min="11482" max="11482" width="14.140625" style="97" bestFit="1" customWidth="1"/>
    <col min="11483" max="11483" width="16.7109375" style="97" customWidth="1"/>
    <col min="11484" max="11484" width="16.5703125" style="97" customWidth="1"/>
    <col min="11485" max="11486" width="7.85546875" style="97" bestFit="1" customWidth="1"/>
    <col min="11487" max="11487" width="8" style="97" bestFit="1" customWidth="1"/>
    <col min="11488" max="11489" width="7.85546875" style="97" bestFit="1" customWidth="1"/>
    <col min="11490" max="11490" width="9.7109375" style="97" customWidth="1"/>
    <col min="11491" max="11491" width="12.85546875" style="97" customWidth="1"/>
    <col min="11492" max="11728" width="9.140625" style="97"/>
    <col min="11729" max="11729" width="9" style="97" bestFit="1" customWidth="1"/>
    <col min="11730" max="11730" width="9.85546875" style="97" bestFit="1" customWidth="1"/>
    <col min="11731" max="11731" width="9.140625" style="97" bestFit="1" customWidth="1"/>
    <col min="11732" max="11732" width="16" style="97" bestFit="1" customWidth="1"/>
    <col min="11733" max="11733" width="9" style="97" bestFit="1" customWidth="1"/>
    <col min="11734" max="11734" width="7.85546875" style="97" bestFit="1" customWidth="1"/>
    <col min="11735" max="11735" width="11.7109375" style="97" bestFit="1" customWidth="1"/>
    <col min="11736" max="11736" width="14.28515625" style="97" customWidth="1"/>
    <col min="11737" max="11737" width="11.7109375" style="97" bestFit="1" customWidth="1"/>
    <col min="11738" max="11738" width="14.140625" style="97" bestFit="1" customWidth="1"/>
    <col min="11739" max="11739" width="16.7109375" style="97" customWidth="1"/>
    <col min="11740" max="11740" width="16.5703125" style="97" customWidth="1"/>
    <col min="11741" max="11742" width="7.85546875" style="97" bestFit="1" customWidth="1"/>
    <col min="11743" max="11743" width="8" style="97" bestFit="1" customWidth="1"/>
    <col min="11744" max="11745" width="7.85546875" style="97" bestFit="1" customWidth="1"/>
    <col min="11746" max="11746" width="9.7109375" style="97" customWidth="1"/>
    <col min="11747" max="11747" width="12.85546875" style="97" customWidth="1"/>
    <col min="11748" max="11984" width="9.140625" style="97"/>
    <col min="11985" max="11985" width="9" style="97" bestFit="1" customWidth="1"/>
    <col min="11986" max="11986" width="9.85546875" style="97" bestFit="1" customWidth="1"/>
    <col min="11987" max="11987" width="9.140625" style="97" bestFit="1" customWidth="1"/>
    <col min="11988" max="11988" width="16" style="97" bestFit="1" customWidth="1"/>
    <col min="11989" max="11989" width="9" style="97" bestFit="1" customWidth="1"/>
    <col min="11990" max="11990" width="7.85546875" style="97" bestFit="1" customWidth="1"/>
    <col min="11991" max="11991" width="11.7109375" style="97" bestFit="1" customWidth="1"/>
    <col min="11992" max="11992" width="14.28515625" style="97" customWidth="1"/>
    <col min="11993" max="11993" width="11.7109375" style="97" bestFit="1" customWidth="1"/>
    <col min="11994" max="11994" width="14.140625" style="97" bestFit="1" customWidth="1"/>
    <col min="11995" max="11995" width="16.7109375" style="97" customWidth="1"/>
    <col min="11996" max="11996" width="16.5703125" style="97" customWidth="1"/>
    <col min="11997" max="11998" width="7.85546875" style="97" bestFit="1" customWidth="1"/>
    <col min="11999" max="11999" width="8" style="97" bestFit="1" customWidth="1"/>
    <col min="12000" max="12001" width="7.85546875" style="97" bestFit="1" customWidth="1"/>
    <col min="12002" max="12002" width="9.7109375" style="97" customWidth="1"/>
    <col min="12003" max="12003" width="12.85546875" style="97" customWidth="1"/>
    <col min="12004" max="12240" width="9.140625" style="97"/>
    <col min="12241" max="12241" width="9" style="97" bestFit="1" customWidth="1"/>
    <col min="12242" max="12242" width="9.85546875" style="97" bestFit="1" customWidth="1"/>
    <col min="12243" max="12243" width="9.140625" style="97" bestFit="1" customWidth="1"/>
    <col min="12244" max="12244" width="16" style="97" bestFit="1" customWidth="1"/>
    <col min="12245" max="12245" width="9" style="97" bestFit="1" customWidth="1"/>
    <col min="12246" max="12246" width="7.85546875" style="97" bestFit="1" customWidth="1"/>
    <col min="12247" max="12247" width="11.7109375" style="97" bestFit="1" customWidth="1"/>
    <col min="12248" max="12248" width="14.28515625" style="97" customWidth="1"/>
    <col min="12249" max="12249" width="11.7109375" style="97" bestFit="1" customWidth="1"/>
    <col min="12250" max="12250" width="14.140625" style="97" bestFit="1" customWidth="1"/>
    <col min="12251" max="12251" width="16.7109375" style="97" customWidth="1"/>
    <col min="12252" max="12252" width="16.5703125" style="97" customWidth="1"/>
    <col min="12253" max="12254" width="7.85546875" style="97" bestFit="1" customWidth="1"/>
    <col min="12255" max="12255" width="8" style="97" bestFit="1" customWidth="1"/>
    <col min="12256" max="12257" width="7.85546875" style="97" bestFit="1" customWidth="1"/>
    <col min="12258" max="12258" width="9.7109375" style="97" customWidth="1"/>
    <col min="12259" max="12259" width="12.85546875" style="97" customWidth="1"/>
    <col min="12260" max="12496" width="9.140625" style="97"/>
    <col min="12497" max="12497" width="9" style="97" bestFit="1" customWidth="1"/>
    <col min="12498" max="12498" width="9.85546875" style="97" bestFit="1" customWidth="1"/>
    <col min="12499" max="12499" width="9.140625" style="97" bestFit="1" customWidth="1"/>
    <col min="12500" max="12500" width="16" style="97" bestFit="1" customWidth="1"/>
    <col min="12501" max="12501" width="9" style="97" bestFit="1" customWidth="1"/>
    <col min="12502" max="12502" width="7.85546875" style="97" bestFit="1" customWidth="1"/>
    <col min="12503" max="12503" width="11.7109375" style="97" bestFit="1" customWidth="1"/>
    <col min="12504" max="12504" width="14.28515625" style="97" customWidth="1"/>
    <col min="12505" max="12505" width="11.7109375" style="97" bestFit="1" customWidth="1"/>
    <col min="12506" max="12506" width="14.140625" style="97" bestFit="1" customWidth="1"/>
    <col min="12507" max="12507" width="16.7109375" style="97" customWidth="1"/>
    <col min="12508" max="12508" width="16.5703125" style="97" customWidth="1"/>
    <col min="12509" max="12510" width="7.85546875" style="97" bestFit="1" customWidth="1"/>
    <col min="12511" max="12511" width="8" style="97" bestFit="1" customWidth="1"/>
    <col min="12512" max="12513" width="7.85546875" style="97" bestFit="1" customWidth="1"/>
    <col min="12514" max="12514" width="9.7109375" style="97" customWidth="1"/>
    <col min="12515" max="12515" width="12.85546875" style="97" customWidth="1"/>
    <col min="12516" max="12752" width="9.140625" style="97"/>
    <col min="12753" max="12753" width="9" style="97" bestFit="1" customWidth="1"/>
    <col min="12754" max="12754" width="9.85546875" style="97" bestFit="1" customWidth="1"/>
    <col min="12755" max="12755" width="9.140625" style="97" bestFit="1" customWidth="1"/>
    <col min="12756" max="12756" width="16" style="97" bestFit="1" customWidth="1"/>
    <col min="12757" max="12757" width="9" style="97" bestFit="1" customWidth="1"/>
    <col min="12758" max="12758" width="7.85546875" style="97" bestFit="1" customWidth="1"/>
    <col min="12759" max="12759" width="11.7109375" style="97" bestFit="1" customWidth="1"/>
    <col min="12760" max="12760" width="14.28515625" style="97" customWidth="1"/>
    <col min="12761" max="12761" width="11.7109375" style="97" bestFit="1" customWidth="1"/>
    <col min="12762" max="12762" width="14.140625" style="97" bestFit="1" customWidth="1"/>
    <col min="12763" max="12763" width="16.7109375" style="97" customWidth="1"/>
    <col min="12764" max="12764" width="16.5703125" style="97" customWidth="1"/>
    <col min="12765" max="12766" width="7.85546875" style="97" bestFit="1" customWidth="1"/>
    <col min="12767" max="12767" width="8" style="97" bestFit="1" customWidth="1"/>
    <col min="12768" max="12769" width="7.85546875" style="97" bestFit="1" customWidth="1"/>
    <col min="12770" max="12770" width="9.7109375" style="97" customWidth="1"/>
    <col min="12771" max="12771" width="12.85546875" style="97" customWidth="1"/>
    <col min="12772" max="13008" width="9.140625" style="97"/>
    <col min="13009" max="13009" width="9" style="97" bestFit="1" customWidth="1"/>
    <col min="13010" max="13010" width="9.85546875" style="97" bestFit="1" customWidth="1"/>
    <col min="13011" max="13011" width="9.140625" style="97" bestFit="1" customWidth="1"/>
    <col min="13012" max="13012" width="16" style="97" bestFit="1" customWidth="1"/>
    <col min="13013" max="13013" width="9" style="97" bestFit="1" customWidth="1"/>
    <col min="13014" max="13014" width="7.85546875" style="97" bestFit="1" customWidth="1"/>
    <col min="13015" max="13015" width="11.7109375" style="97" bestFit="1" customWidth="1"/>
    <col min="13016" max="13016" width="14.28515625" style="97" customWidth="1"/>
    <col min="13017" max="13017" width="11.7109375" style="97" bestFit="1" customWidth="1"/>
    <col min="13018" max="13018" width="14.140625" style="97" bestFit="1" customWidth="1"/>
    <col min="13019" max="13019" width="16.7109375" style="97" customWidth="1"/>
    <col min="13020" max="13020" width="16.5703125" style="97" customWidth="1"/>
    <col min="13021" max="13022" width="7.85546875" style="97" bestFit="1" customWidth="1"/>
    <col min="13023" max="13023" width="8" style="97" bestFit="1" customWidth="1"/>
    <col min="13024" max="13025" width="7.85546875" style="97" bestFit="1" customWidth="1"/>
    <col min="13026" max="13026" width="9.7109375" style="97" customWidth="1"/>
    <col min="13027" max="13027" width="12.85546875" style="97" customWidth="1"/>
    <col min="13028" max="13264" width="9.140625" style="97"/>
    <col min="13265" max="13265" width="9" style="97" bestFit="1" customWidth="1"/>
    <col min="13266" max="13266" width="9.85546875" style="97" bestFit="1" customWidth="1"/>
    <col min="13267" max="13267" width="9.140625" style="97" bestFit="1" customWidth="1"/>
    <col min="13268" max="13268" width="16" style="97" bestFit="1" customWidth="1"/>
    <col min="13269" max="13269" width="9" style="97" bestFit="1" customWidth="1"/>
    <col min="13270" max="13270" width="7.85546875" style="97" bestFit="1" customWidth="1"/>
    <col min="13271" max="13271" width="11.7109375" style="97" bestFit="1" customWidth="1"/>
    <col min="13272" max="13272" width="14.28515625" style="97" customWidth="1"/>
    <col min="13273" max="13273" width="11.7109375" style="97" bestFit="1" customWidth="1"/>
    <col min="13274" max="13274" width="14.140625" style="97" bestFit="1" customWidth="1"/>
    <col min="13275" max="13275" width="16.7109375" style="97" customWidth="1"/>
    <col min="13276" max="13276" width="16.5703125" style="97" customWidth="1"/>
    <col min="13277" max="13278" width="7.85546875" style="97" bestFit="1" customWidth="1"/>
    <col min="13279" max="13279" width="8" style="97" bestFit="1" customWidth="1"/>
    <col min="13280" max="13281" width="7.85546875" style="97" bestFit="1" customWidth="1"/>
    <col min="13282" max="13282" width="9.7109375" style="97" customWidth="1"/>
    <col min="13283" max="13283" width="12.85546875" style="97" customWidth="1"/>
    <col min="13284" max="13520" width="9.140625" style="97"/>
    <col min="13521" max="13521" width="9" style="97" bestFit="1" customWidth="1"/>
    <col min="13522" max="13522" width="9.85546875" style="97" bestFit="1" customWidth="1"/>
    <col min="13523" max="13523" width="9.140625" style="97" bestFit="1" customWidth="1"/>
    <col min="13524" max="13524" width="16" style="97" bestFit="1" customWidth="1"/>
    <col min="13525" max="13525" width="9" style="97" bestFit="1" customWidth="1"/>
    <col min="13526" max="13526" width="7.85546875" style="97" bestFit="1" customWidth="1"/>
    <col min="13527" max="13527" width="11.7109375" style="97" bestFit="1" customWidth="1"/>
    <col min="13528" max="13528" width="14.28515625" style="97" customWidth="1"/>
    <col min="13529" max="13529" width="11.7109375" style="97" bestFit="1" customWidth="1"/>
    <col min="13530" max="13530" width="14.140625" style="97" bestFit="1" customWidth="1"/>
    <col min="13531" max="13531" width="16.7109375" style="97" customWidth="1"/>
    <col min="13532" max="13532" width="16.5703125" style="97" customWidth="1"/>
    <col min="13533" max="13534" width="7.85546875" style="97" bestFit="1" customWidth="1"/>
    <col min="13535" max="13535" width="8" style="97" bestFit="1" customWidth="1"/>
    <col min="13536" max="13537" width="7.85546875" style="97" bestFit="1" customWidth="1"/>
    <col min="13538" max="13538" width="9.7109375" style="97" customWidth="1"/>
    <col min="13539" max="13539" width="12.85546875" style="97" customWidth="1"/>
    <col min="13540" max="13776" width="9.140625" style="97"/>
    <col min="13777" max="13777" width="9" style="97" bestFit="1" customWidth="1"/>
    <col min="13778" max="13778" width="9.85546875" style="97" bestFit="1" customWidth="1"/>
    <col min="13779" max="13779" width="9.140625" style="97" bestFit="1" customWidth="1"/>
    <col min="13780" max="13780" width="16" style="97" bestFit="1" customWidth="1"/>
    <col min="13781" max="13781" width="9" style="97" bestFit="1" customWidth="1"/>
    <col min="13782" max="13782" width="7.85546875" style="97" bestFit="1" customWidth="1"/>
    <col min="13783" max="13783" width="11.7109375" style="97" bestFit="1" customWidth="1"/>
    <col min="13784" max="13784" width="14.28515625" style="97" customWidth="1"/>
    <col min="13785" max="13785" width="11.7109375" style="97" bestFit="1" customWidth="1"/>
    <col min="13786" max="13786" width="14.140625" style="97" bestFit="1" customWidth="1"/>
    <col min="13787" max="13787" width="16.7109375" style="97" customWidth="1"/>
    <col min="13788" max="13788" width="16.5703125" style="97" customWidth="1"/>
    <col min="13789" max="13790" width="7.85546875" style="97" bestFit="1" customWidth="1"/>
    <col min="13791" max="13791" width="8" style="97" bestFit="1" customWidth="1"/>
    <col min="13792" max="13793" width="7.85546875" style="97" bestFit="1" customWidth="1"/>
    <col min="13794" max="13794" width="9.7109375" style="97" customWidth="1"/>
    <col min="13795" max="13795" width="12.85546875" style="97" customWidth="1"/>
    <col min="13796" max="14032" width="9.140625" style="97"/>
    <col min="14033" max="14033" width="9" style="97" bestFit="1" customWidth="1"/>
    <col min="14034" max="14034" width="9.85546875" style="97" bestFit="1" customWidth="1"/>
    <col min="14035" max="14035" width="9.140625" style="97" bestFit="1" customWidth="1"/>
    <col min="14036" max="14036" width="16" style="97" bestFit="1" customWidth="1"/>
    <col min="14037" max="14037" width="9" style="97" bestFit="1" customWidth="1"/>
    <col min="14038" max="14038" width="7.85546875" style="97" bestFit="1" customWidth="1"/>
    <col min="14039" max="14039" width="11.7109375" style="97" bestFit="1" customWidth="1"/>
    <col min="14040" max="14040" width="14.28515625" style="97" customWidth="1"/>
    <col min="14041" max="14041" width="11.7109375" style="97" bestFit="1" customWidth="1"/>
    <col min="14042" max="14042" width="14.140625" style="97" bestFit="1" customWidth="1"/>
    <col min="14043" max="14043" width="16.7109375" style="97" customWidth="1"/>
    <col min="14044" max="14044" width="16.5703125" style="97" customWidth="1"/>
    <col min="14045" max="14046" width="7.85546875" style="97" bestFit="1" customWidth="1"/>
    <col min="14047" max="14047" width="8" style="97" bestFit="1" customWidth="1"/>
    <col min="14048" max="14049" width="7.85546875" style="97" bestFit="1" customWidth="1"/>
    <col min="14050" max="14050" width="9.7109375" style="97" customWidth="1"/>
    <col min="14051" max="14051" width="12.85546875" style="97" customWidth="1"/>
    <col min="14052" max="14288" width="9.140625" style="97"/>
    <col min="14289" max="14289" width="9" style="97" bestFit="1" customWidth="1"/>
    <col min="14290" max="14290" width="9.85546875" style="97" bestFit="1" customWidth="1"/>
    <col min="14291" max="14291" width="9.140625" style="97" bestFit="1" customWidth="1"/>
    <col min="14292" max="14292" width="16" style="97" bestFit="1" customWidth="1"/>
    <col min="14293" max="14293" width="9" style="97" bestFit="1" customWidth="1"/>
    <col min="14294" max="14294" width="7.85546875" style="97" bestFit="1" customWidth="1"/>
    <col min="14295" max="14295" width="11.7109375" style="97" bestFit="1" customWidth="1"/>
    <col min="14296" max="14296" width="14.28515625" style="97" customWidth="1"/>
    <col min="14297" max="14297" width="11.7109375" style="97" bestFit="1" customWidth="1"/>
    <col min="14298" max="14298" width="14.140625" style="97" bestFit="1" customWidth="1"/>
    <col min="14299" max="14299" width="16.7109375" style="97" customWidth="1"/>
    <col min="14300" max="14300" width="16.5703125" style="97" customWidth="1"/>
    <col min="14301" max="14302" width="7.85546875" style="97" bestFit="1" customWidth="1"/>
    <col min="14303" max="14303" width="8" style="97" bestFit="1" customWidth="1"/>
    <col min="14304" max="14305" width="7.85546875" style="97" bestFit="1" customWidth="1"/>
    <col min="14306" max="14306" width="9.7109375" style="97" customWidth="1"/>
    <col min="14307" max="14307" width="12.85546875" style="97" customWidth="1"/>
    <col min="14308" max="14544" width="9.140625" style="97"/>
    <col min="14545" max="14545" width="9" style="97" bestFit="1" customWidth="1"/>
    <col min="14546" max="14546" width="9.85546875" style="97" bestFit="1" customWidth="1"/>
    <col min="14547" max="14547" width="9.140625" style="97" bestFit="1" customWidth="1"/>
    <col min="14548" max="14548" width="16" style="97" bestFit="1" customWidth="1"/>
    <col min="14549" max="14549" width="9" style="97" bestFit="1" customWidth="1"/>
    <col min="14550" max="14550" width="7.85546875" style="97" bestFit="1" customWidth="1"/>
    <col min="14551" max="14551" width="11.7109375" style="97" bestFit="1" customWidth="1"/>
    <col min="14552" max="14552" width="14.28515625" style="97" customWidth="1"/>
    <col min="14553" max="14553" width="11.7109375" style="97" bestFit="1" customWidth="1"/>
    <col min="14554" max="14554" width="14.140625" style="97" bestFit="1" customWidth="1"/>
    <col min="14555" max="14555" width="16.7109375" style="97" customWidth="1"/>
    <col min="14556" max="14556" width="16.5703125" style="97" customWidth="1"/>
    <col min="14557" max="14558" width="7.85546875" style="97" bestFit="1" customWidth="1"/>
    <col min="14559" max="14559" width="8" style="97" bestFit="1" customWidth="1"/>
    <col min="14560" max="14561" width="7.85546875" style="97" bestFit="1" customWidth="1"/>
    <col min="14562" max="14562" width="9.7109375" style="97" customWidth="1"/>
    <col min="14563" max="14563" width="12.85546875" style="97" customWidth="1"/>
    <col min="14564" max="14800" width="9.140625" style="97"/>
    <col min="14801" max="14801" width="9" style="97" bestFit="1" customWidth="1"/>
    <col min="14802" max="14802" width="9.85546875" style="97" bestFit="1" customWidth="1"/>
    <col min="14803" max="14803" width="9.140625" style="97" bestFit="1" customWidth="1"/>
    <col min="14804" max="14804" width="16" style="97" bestFit="1" customWidth="1"/>
    <col min="14805" max="14805" width="9" style="97" bestFit="1" customWidth="1"/>
    <col min="14806" max="14806" width="7.85546875" style="97" bestFit="1" customWidth="1"/>
    <col min="14807" max="14807" width="11.7109375" style="97" bestFit="1" customWidth="1"/>
    <col min="14808" max="14808" width="14.28515625" style="97" customWidth="1"/>
    <col min="14809" max="14809" width="11.7109375" style="97" bestFit="1" customWidth="1"/>
    <col min="14810" max="14810" width="14.140625" style="97" bestFit="1" customWidth="1"/>
    <col min="14811" max="14811" width="16.7109375" style="97" customWidth="1"/>
    <col min="14812" max="14812" width="16.5703125" style="97" customWidth="1"/>
    <col min="14813" max="14814" width="7.85546875" style="97" bestFit="1" customWidth="1"/>
    <col min="14815" max="14815" width="8" style="97" bestFit="1" customWidth="1"/>
    <col min="14816" max="14817" width="7.85546875" style="97" bestFit="1" customWidth="1"/>
    <col min="14818" max="14818" width="9.7109375" style="97" customWidth="1"/>
    <col min="14819" max="14819" width="12.85546875" style="97" customWidth="1"/>
    <col min="14820" max="15056" width="9.140625" style="97"/>
    <col min="15057" max="15057" width="9" style="97" bestFit="1" customWidth="1"/>
    <col min="15058" max="15058" width="9.85546875" style="97" bestFit="1" customWidth="1"/>
    <col min="15059" max="15059" width="9.140625" style="97" bestFit="1" customWidth="1"/>
    <col min="15060" max="15060" width="16" style="97" bestFit="1" customWidth="1"/>
    <col min="15061" max="15061" width="9" style="97" bestFit="1" customWidth="1"/>
    <col min="15062" max="15062" width="7.85546875" style="97" bestFit="1" customWidth="1"/>
    <col min="15063" max="15063" width="11.7109375" style="97" bestFit="1" customWidth="1"/>
    <col min="15064" max="15064" width="14.28515625" style="97" customWidth="1"/>
    <col min="15065" max="15065" width="11.7109375" style="97" bestFit="1" customWidth="1"/>
    <col min="15066" max="15066" width="14.140625" style="97" bestFit="1" customWidth="1"/>
    <col min="15067" max="15067" width="16.7109375" style="97" customWidth="1"/>
    <col min="15068" max="15068" width="16.5703125" style="97" customWidth="1"/>
    <col min="15069" max="15070" width="7.85546875" style="97" bestFit="1" customWidth="1"/>
    <col min="15071" max="15071" width="8" style="97" bestFit="1" customWidth="1"/>
    <col min="15072" max="15073" width="7.85546875" style="97" bestFit="1" customWidth="1"/>
    <col min="15074" max="15074" width="9.7109375" style="97" customWidth="1"/>
    <col min="15075" max="15075" width="12.85546875" style="97" customWidth="1"/>
    <col min="15076" max="15312" width="9.140625" style="97"/>
    <col min="15313" max="15313" width="9" style="97" bestFit="1" customWidth="1"/>
    <col min="15314" max="15314" width="9.85546875" style="97" bestFit="1" customWidth="1"/>
    <col min="15315" max="15315" width="9.140625" style="97" bestFit="1" customWidth="1"/>
    <col min="15316" max="15316" width="16" style="97" bestFit="1" customWidth="1"/>
    <col min="15317" max="15317" width="9" style="97" bestFit="1" customWidth="1"/>
    <col min="15318" max="15318" width="7.85546875" style="97" bestFit="1" customWidth="1"/>
    <col min="15319" max="15319" width="11.7109375" style="97" bestFit="1" customWidth="1"/>
    <col min="15320" max="15320" width="14.28515625" style="97" customWidth="1"/>
    <col min="15321" max="15321" width="11.7109375" style="97" bestFit="1" customWidth="1"/>
    <col min="15322" max="15322" width="14.140625" style="97" bestFit="1" customWidth="1"/>
    <col min="15323" max="15323" width="16.7109375" style="97" customWidth="1"/>
    <col min="15324" max="15324" width="16.5703125" style="97" customWidth="1"/>
    <col min="15325" max="15326" width="7.85546875" style="97" bestFit="1" customWidth="1"/>
    <col min="15327" max="15327" width="8" style="97" bestFit="1" customWidth="1"/>
    <col min="15328" max="15329" width="7.85546875" style="97" bestFit="1" customWidth="1"/>
    <col min="15330" max="15330" width="9.7109375" style="97" customWidth="1"/>
    <col min="15331" max="15331" width="12.85546875" style="97" customWidth="1"/>
    <col min="15332" max="15568" width="9.140625" style="97"/>
    <col min="15569" max="15569" width="9" style="97" bestFit="1" customWidth="1"/>
    <col min="15570" max="15570" width="9.85546875" style="97" bestFit="1" customWidth="1"/>
    <col min="15571" max="15571" width="9.140625" style="97" bestFit="1" customWidth="1"/>
    <col min="15572" max="15572" width="16" style="97" bestFit="1" customWidth="1"/>
    <col min="15573" max="15573" width="9" style="97" bestFit="1" customWidth="1"/>
    <col min="15574" max="15574" width="7.85546875" style="97" bestFit="1" customWidth="1"/>
    <col min="15575" max="15575" width="11.7109375" style="97" bestFit="1" customWidth="1"/>
    <col min="15576" max="15576" width="14.28515625" style="97" customWidth="1"/>
    <col min="15577" max="15577" width="11.7109375" style="97" bestFit="1" customWidth="1"/>
    <col min="15578" max="15578" width="14.140625" style="97" bestFit="1" customWidth="1"/>
    <col min="15579" max="15579" width="16.7109375" style="97" customWidth="1"/>
    <col min="15580" max="15580" width="16.5703125" style="97" customWidth="1"/>
    <col min="15581" max="15582" width="7.85546875" style="97" bestFit="1" customWidth="1"/>
    <col min="15583" max="15583" width="8" style="97" bestFit="1" customWidth="1"/>
    <col min="15584" max="15585" width="7.85546875" style="97" bestFit="1" customWidth="1"/>
    <col min="15586" max="15586" width="9.7109375" style="97" customWidth="1"/>
    <col min="15587" max="15587" width="12.85546875" style="97" customWidth="1"/>
    <col min="15588" max="15824" width="9.140625" style="97"/>
    <col min="15825" max="15825" width="9" style="97" bestFit="1" customWidth="1"/>
    <col min="15826" max="15826" width="9.85546875" style="97" bestFit="1" customWidth="1"/>
    <col min="15827" max="15827" width="9.140625" style="97" bestFit="1" customWidth="1"/>
    <col min="15828" max="15828" width="16" style="97" bestFit="1" customWidth="1"/>
    <col min="15829" max="15829" width="9" style="97" bestFit="1" customWidth="1"/>
    <col min="15830" max="15830" width="7.85546875" style="97" bestFit="1" customWidth="1"/>
    <col min="15831" max="15831" width="11.7109375" style="97" bestFit="1" customWidth="1"/>
    <col min="15832" max="15832" width="14.28515625" style="97" customWidth="1"/>
    <col min="15833" max="15833" width="11.7109375" style="97" bestFit="1" customWidth="1"/>
    <col min="15834" max="15834" width="14.140625" style="97" bestFit="1" customWidth="1"/>
    <col min="15835" max="15835" width="16.7109375" style="97" customWidth="1"/>
    <col min="15836" max="15836" width="16.5703125" style="97" customWidth="1"/>
    <col min="15837" max="15838" width="7.85546875" style="97" bestFit="1" customWidth="1"/>
    <col min="15839" max="15839" width="8" style="97" bestFit="1" customWidth="1"/>
    <col min="15840" max="15841" width="7.85546875" style="97" bestFit="1" customWidth="1"/>
    <col min="15842" max="15842" width="9.7109375" style="97" customWidth="1"/>
    <col min="15843" max="15843" width="12.85546875" style="97" customWidth="1"/>
    <col min="15844" max="16080" width="9.140625" style="97"/>
    <col min="16081" max="16081" width="9" style="97" bestFit="1" customWidth="1"/>
    <col min="16082" max="16082" width="9.85546875" style="97" bestFit="1" customWidth="1"/>
    <col min="16083" max="16083" width="9.140625" style="97" bestFit="1" customWidth="1"/>
    <col min="16084" max="16084" width="16" style="97" bestFit="1" customWidth="1"/>
    <col min="16085" max="16085" width="9" style="97" bestFit="1" customWidth="1"/>
    <col min="16086" max="16086" width="7.85546875" style="97" bestFit="1" customWidth="1"/>
    <col min="16087" max="16087" width="11.7109375" style="97" bestFit="1" customWidth="1"/>
    <col min="16088" max="16088" width="14.28515625" style="97" customWidth="1"/>
    <col min="16089" max="16089" width="11.7109375" style="97" bestFit="1" customWidth="1"/>
    <col min="16090" max="16090" width="14.140625" style="97" bestFit="1" customWidth="1"/>
    <col min="16091" max="16091" width="16.7109375" style="97" customWidth="1"/>
    <col min="16092" max="16092" width="16.5703125" style="97" customWidth="1"/>
    <col min="16093" max="16094" width="7.85546875" style="97" bestFit="1" customWidth="1"/>
    <col min="16095" max="16095" width="8" style="97" bestFit="1" customWidth="1"/>
    <col min="16096" max="16097" width="7.85546875" style="97" bestFit="1" customWidth="1"/>
    <col min="16098" max="16098" width="9.7109375" style="97" customWidth="1"/>
    <col min="16099" max="16099" width="12.85546875" style="97" customWidth="1"/>
    <col min="16100" max="16384" width="9.140625" style="97"/>
  </cols>
  <sheetData>
    <row r="1" spans="1:12" s="99" customFormat="1" ht="15.75" customHeight="1">
      <c r="A1" s="455" t="s">
        <v>1</v>
      </c>
      <c r="B1" s="584" t="s">
        <v>0</v>
      </c>
      <c r="C1" s="583" t="s">
        <v>478</v>
      </c>
      <c r="D1" s="583"/>
      <c r="E1" s="583"/>
      <c r="F1" s="586" t="s">
        <v>242</v>
      </c>
      <c r="G1" s="580" t="s">
        <v>29</v>
      </c>
      <c r="H1" s="581"/>
      <c r="I1" s="581"/>
      <c r="J1" s="582"/>
    </row>
    <row r="2" spans="1:12" ht="16.5" thickBot="1">
      <c r="A2" s="456"/>
      <c r="B2" s="585"/>
      <c r="C2" s="100" t="s">
        <v>23</v>
      </c>
      <c r="D2" s="105" t="s">
        <v>9</v>
      </c>
      <c r="E2" s="107" t="s">
        <v>33</v>
      </c>
      <c r="F2" s="587"/>
      <c r="G2" s="181"/>
      <c r="H2" s="181"/>
      <c r="I2" s="181"/>
      <c r="J2" s="182"/>
    </row>
    <row r="3" spans="1:12" s="140" customFormat="1">
      <c r="A3" s="380" t="str">
        <f>'1-συμβολαια'!A3</f>
        <v>???</v>
      </c>
      <c r="B3" s="381" t="str">
        <f>'1-συμβολαια'!C3</f>
        <v>γραμματίου Τ.Π.Δ.  ΚΑΤΑΘΕΣΗ</v>
      </c>
      <c r="C3" s="350">
        <f>('1-συμβολαια'!N3+'14-βιβλΕσ'!L3)*16%</f>
        <v>6.45336</v>
      </c>
      <c r="D3" s="382">
        <v>4.8</v>
      </c>
      <c r="E3" s="382">
        <f>C3-D3</f>
        <v>1.6533600000000002</v>
      </c>
      <c r="F3" s="382">
        <f>'13-ντιΜιΧο'!BQ3*16%</f>
        <v>12.847999999999999</v>
      </c>
      <c r="G3" s="354"/>
      <c r="H3" s="354"/>
      <c r="I3" s="399"/>
      <c r="J3" s="351"/>
    </row>
    <row r="4" spans="1:12" ht="15.75">
      <c r="A4" s="471" t="s">
        <v>47</v>
      </c>
      <c r="B4" s="472"/>
      <c r="C4" s="96">
        <f>SUM(C3:C3)</f>
        <v>6.45336</v>
      </c>
      <c r="D4" s="96">
        <f>SUM(D3:D3)</f>
        <v>4.8</v>
      </c>
      <c r="E4" s="96">
        <f>SUM(E3:E3)</f>
        <v>1.6533600000000002</v>
      </c>
      <c r="F4" s="96">
        <f>SUM(F3:F3)</f>
        <v>12.847999999999999</v>
      </c>
    </row>
    <row r="5" spans="1:12" ht="15.75" customHeight="1">
      <c r="G5" s="176"/>
      <c r="H5" s="176"/>
      <c r="I5" s="176"/>
      <c r="J5" s="176"/>
      <c r="K5" s="140"/>
      <c r="L5" s="140"/>
    </row>
    <row r="6" spans="1:12" ht="15.75" customHeight="1">
      <c r="G6" s="178" t="s">
        <v>104</v>
      </c>
      <c r="H6" s="174"/>
      <c r="I6" s="179"/>
      <c r="J6" s="177"/>
      <c r="K6" s="177"/>
      <c r="L6" s="177"/>
    </row>
    <row r="7" spans="1:12" ht="15.75">
      <c r="G7" s="174"/>
      <c r="H7" s="180" t="s">
        <v>240</v>
      </c>
      <c r="I7" s="179"/>
      <c r="J7" s="60"/>
      <c r="K7" s="60"/>
      <c r="L7" s="140"/>
    </row>
    <row r="8" spans="1:12">
      <c r="G8" s="174"/>
      <c r="H8" s="174"/>
      <c r="I8" s="178" t="s">
        <v>241</v>
      </c>
      <c r="J8" s="117"/>
      <c r="K8" s="140"/>
      <c r="L8" s="140"/>
    </row>
    <row r="9" spans="1:12">
      <c r="G9" s="117"/>
      <c r="H9" s="117"/>
      <c r="I9" s="117"/>
    </row>
    <row r="10" spans="1:12">
      <c r="B10" s="233"/>
      <c r="C10" s="104">
        <f>SUM(C7:C9)</f>
        <v>0</v>
      </c>
      <c r="G10" s="117"/>
      <c r="H10" s="117"/>
      <c r="I10" s="117"/>
    </row>
    <row r="11" spans="1:12">
      <c r="B11" s="232"/>
      <c r="I11" s="117"/>
    </row>
    <row r="12" spans="1:12">
      <c r="I12" s="117"/>
    </row>
    <row r="13" spans="1:12">
      <c r="I13" s="117"/>
    </row>
    <row r="14" spans="1:12">
      <c r="G14" s="4"/>
      <c r="H14" s="117"/>
      <c r="I14" s="117"/>
    </row>
    <row r="15" spans="1:12">
      <c r="G15" s="117"/>
      <c r="H15" s="175"/>
      <c r="I15" s="117"/>
    </row>
    <row r="16" spans="1:12">
      <c r="G16" s="117"/>
      <c r="H16" s="117"/>
      <c r="I16" s="4"/>
    </row>
    <row r="17" spans="9:9">
      <c r="I17" s="117"/>
    </row>
    <row r="18" spans="9:9">
      <c r="I18" s="117"/>
    </row>
    <row r="19" spans="9:9">
      <c r="I19" s="117"/>
    </row>
    <row r="20" spans="9:9">
      <c r="I20" s="117"/>
    </row>
    <row r="21" spans="9:9">
      <c r="I21" s="117"/>
    </row>
    <row r="22" spans="9:9">
      <c r="I22" s="117"/>
    </row>
    <row r="23" spans="9:9">
      <c r="I23" s="117"/>
    </row>
    <row r="24" spans="9:9">
      <c r="I24" s="117"/>
    </row>
    <row r="25" spans="9:9">
      <c r="I25" s="117"/>
    </row>
    <row r="26" spans="9:9">
      <c r="I26" s="117"/>
    </row>
    <row r="27" spans="9:9">
      <c r="I27" s="117"/>
    </row>
    <row r="28" spans="9:9">
      <c r="I28" s="117"/>
    </row>
    <row r="29" spans="9:9">
      <c r="I29" s="117"/>
    </row>
    <row r="30" spans="9:9">
      <c r="I30" s="117"/>
    </row>
  </sheetData>
  <mergeCells count="6">
    <mergeCell ref="G1:J1"/>
    <mergeCell ref="A4:B4"/>
    <mergeCell ref="C1:E1"/>
    <mergeCell ref="A1:A2"/>
    <mergeCell ref="B1:B2"/>
    <mergeCell ref="F1:F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Q13"/>
  <sheetViews>
    <sheetView workbookViewId="0">
      <pane ySplit="2" topLeftCell="A3" activePane="bottomLeft" state="frozen"/>
      <selection pane="bottomLeft" activeCell="J3" sqref="J3"/>
    </sheetView>
  </sheetViews>
  <sheetFormatPr defaultRowHeight="11.25"/>
  <cols>
    <col min="1" max="1" width="10.42578125" style="8" bestFit="1" customWidth="1"/>
    <col min="2" max="2" width="30.85546875" style="89" bestFit="1" customWidth="1"/>
    <col min="3" max="3" width="14.28515625" style="2" bestFit="1" customWidth="1"/>
    <col min="4" max="6" width="8.140625" style="2" bestFit="1" customWidth="1"/>
    <col min="7" max="7" width="7.7109375" style="2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455" t="s">
        <v>1</v>
      </c>
      <c r="B1" s="457" t="s">
        <v>0</v>
      </c>
      <c r="C1" s="436" t="s">
        <v>7</v>
      </c>
      <c r="D1" s="593" t="s">
        <v>45</v>
      </c>
      <c r="E1" s="594"/>
      <c r="F1" s="595" t="s">
        <v>392</v>
      </c>
      <c r="G1" s="596"/>
      <c r="H1" s="591" t="s">
        <v>57</v>
      </c>
      <c r="I1" s="588" t="s">
        <v>29</v>
      </c>
      <c r="J1" s="589"/>
      <c r="K1" s="590"/>
    </row>
    <row r="2" spans="1:17" ht="34.5" customHeight="1" thickBot="1">
      <c r="A2" s="456"/>
      <c r="B2" s="458"/>
      <c r="C2" s="437"/>
      <c r="D2" s="238" t="s">
        <v>320</v>
      </c>
      <c r="E2" s="241" t="s">
        <v>92</v>
      </c>
      <c r="F2" s="240" t="s">
        <v>320</v>
      </c>
      <c r="G2" s="239" t="s">
        <v>33</v>
      </c>
      <c r="H2" s="592"/>
      <c r="I2" s="450"/>
      <c r="J2" s="451"/>
      <c r="K2" s="452"/>
    </row>
    <row r="3" spans="1:17" s="376" customFormat="1" ht="14.25">
      <c r="A3" s="396" t="str">
        <f>'1-συμβολαια'!A3</f>
        <v>???</v>
      </c>
      <c r="B3" s="374" t="str">
        <f>'1-συμβολαια'!C3</f>
        <v>γραμματίου Τ.Π.Δ.  ΚΑΤΑΘΕΣΗ</v>
      </c>
      <c r="C3" s="377">
        <f>'1-συμβολαια'!D3</f>
        <v>2489</v>
      </c>
      <c r="D3" s="418">
        <v>0.5</v>
      </c>
      <c r="E3" s="418">
        <v>1</v>
      </c>
      <c r="F3" s="398">
        <v>3</v>
      </c>
      <c r="G3" s="375"/>
      <c r="H3" s="378">
        <v>0.5</v>
      </c>
      <c r="I3" s="334" t="s">
        <v>138</v>
      </c>
      <c r="J3" s="334"/>
      <c r="K3" s="73"/>
    </row>
    <row r="4" spans="1:17" ht="15.75">
      <c r="A4" s="471" t="s">
        <v>56</v>
      </c>
      <c r="B4" s="472"/>
      <c r="C4" s="472"/>
      <c r="D4" s="242">
        <f>SUM(D3:D3)</f>
        <v>0.5</v>
      </c>
      <c r="E4" s="242">
        <f>SUM(E3:E3)</f>
        <v>1</v>
      </c>
      <c r="F4" s="379">
        <f>SUM(F3:F3)</f>
        <v>3</v>
      </c>
      <c r="G4" s="242">
        <f>SUM(G3:G3)</f>
        <v>0</v>
      </c>
      <c r="H4" s="379">
        <f>SUM(H3:H3)</f>
        <v>0.5</v>
      </c>
    </row>
    <row r="5" spans="1:17" ht="15.75">
      <c r="I5" s="128" t="s">
        <v>105</v>
      </c>
      <c r="J5" s="143"/>
      <c r="K5" s="143"/>
      <c r="L5" s="119"/>
      <c r="M5" s="119"/>
      <c r="N5" s="119"/>
      <c r="O5" s="119"/>
      <c r="P5" s="5"/>
    </row>
    <row r="6" spans="1:17" ht="15.75">
      <c r="I6" s="244"/>
      <c r="J6" s="143" t="s">
        <v>106</v>
      </c>
      <c r="K6" s="143"/>
      <c r="L6" s="143"/>
      <c r="M6" s="143"/>
      <c r="N6" s="143"/>
      <c r="O6" s="143"/>
      <c r="P6" s="244"/>
      <c r="Q6" s="243"/>
    </row>
    <row r="7" spans="1:17" ht="15.75">
      <c r="B7" s="233"/>
      <c r="I7" s="244"/>
      <c r="J7" s="244"/>
      <c r="K7" s="245"/>
      <c r="L7" s="245"/>
      <c r="M7" s="245"/>
      <c r="N7" s="245"/>
      <c r="O7" s="245"/>
      <c r="P7" s="245"/>
      <c r="Q7" s="243"/>
    </row>
    <row r="8" spans="1:17" ht="15.75">
      <c r="B8" s="232"/>
      <c r="I8" s="244"/>
      <c r="J8" s="244"/>
      <c r="K8" s="143"/>
      <c r="L8" s="245"/>
      <c r="M8" s="245"/>
      <c r="N8" s="143"/>
      <c r="O8" s="143"/>
      <c r="P8" s="143"/>
      <c r="Q8" s="243"/>
    </row>
    <row r="9" spans="1:17" ht="15.75">
      <c r="I9" s="244"/>
      <c r="J9" s="244"/>
      <c r="K9" s="245"/>
      <c r="L9" s="245"/>
      <c r="M9" s="245"/>
      <c r="N9" s="245"/>
      <c r="O9" s="245"/>
      <c r="P9" s="245"/>
      <c r="Q9" s="243"/>
    </row>
    <row r="10" spans="1:17" ht="15.75">
      <c r="B10" s="134"/>
      <c r="L10" s="130"/>
      <c r="Q10" s="243"/>
    </row>
    <row r="11" spans="1:17" ht="15.75">
      <c r="B11" s="135"/>
      <c r="L11" s="130"/>
    </row>
    <row r="12" spans="1:17" ht="15.75">
      <c r="L12" s="130"/>
    </row>
    <row r="13" spans="1:17" ht="15.75">
      <c r="L13" s="130"/>
    </row>
  </sheetData>
  <mergeCells count="8">
    <mergeCell ref="I1:K2"/>
    <mergeCell ref="H1:H2"/>
    <mergeCell ref="A4:C4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V33"/>
  <sheetViews>
    <sheetView workbookViewId="0">
      <pane ySplit="2" topLeftCell="A3" activePane="bottomLeft" state="frozen"/>
      <selection pane="bottomLeft" activeCell="B16" sqref="B16"/>
    </sheetView>
  </sheetViews>
  <sheetFormatPr defaultRowHeight="15"/>
  <cols>
    <col min="1" max="1" width="11.5703125" style="102" bestFit="1" customWidth="1"/>
    <col min="2" max="2" width="64.7109375" style="103" customWidth="1"/>
    <col min="3" max="3" width="14.28515625" style="104" customWidth="1"/>
    <col min="4" max="4" width="14.1406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bestFit="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455" t="s">
        <v>1</v>
      </c>
      <c r="B1" s="584" t="s">
        <v>0</v>
      </c>
      <c r="C1" s="583" t="s">
        <v>145</v>
      </c>
      <c r="D1" s="583"/>
      <c r="E1" s="583"/>
      <c r="F1" s="597" t="s">
        <v>29</v>
      </c>
      <c r="G1" s="598"/>
      <c r="H1" s="598"/>
      <c r="I1" s="598"/>
      <c r="J1" s="598"/>
      <c r="K1" s="598"/>
      <c r="L1" s="598"/>
      <c r="M1" s="598"/>
      <c r="N1" s="598"/>
      <c r="O1" s="598"/>
      <c r="P1" s="598"/>
      <c r="Q1" s="598"/>
      <c r="R1" s="598"/>
      <c r="S1" s="598"/>
      <c r="T1" s="598"/>
      <c r="U1" s="598"/>
      <c r="V1" s="599"/>
    </row>
    <row r="2" spans="1:22" ht="16.5" thickBot="1">
      <c r="A2" s="456"/>
      <c r="B2" s="585"/>
      <c r="C2" s="100" t="s">
        <v>23</v>
      </c>
      <c r="D2" s="105" t="s">
        <v>9</v>
      </c>
      <c r="E2" s="107" t="s">
        <v>33</v>
      </c>
      <c r="F2" s="290">
        <v>61</v>
      </c>
      <c r="G2" s="290">
        <v>62</v>
      </c>
      <c r="H2" s="290">
        <v>63</v>
      </c>
      <c r="I2" s="291">
        <v>64</v>
      </c>
      <c r="J2" s="292" t="s">
        <v>410</v>
      </c>
      <c r="K2" s="292" t="s">
        <v>411</v>
      </c>
      <c r="L2" s="292" t="s">
        <v>412</v>
      </c>
      <c r="M2" s="293">
        <v>65</v>
      </c>
      <c r="N2" s="294" t="s">
        <v>413</v>
      </c>
      <c r="O2" s="294" t="s">
        <v>414</v>
      </c>
      <c r="P2" s="294" t="s">
        <v>415</v>
      </c>
      <c r="Q2" s="294" t="s">
        <v>416</v>
      </c>
      <c r="R2" s="294" t="s">
        <v>417</v>
      </c>
      <c r="S2" s="290">
        <v>67</v>
      </c>
      <c r="T2" s="181"/>
      <c r="U2" s="181"/>
      <c r="V2" s="289"/>
    </row>
    <row r="3" spans="1:22" s="140" customFormat="1">
      <c r="A3" s="380" t="str">
        <f>'1-συμβολαια'!A3</f>
        <v>???</v>
      </c>
      <c r="B3" s="381" t="str">
        <f>'1-συμβολαια'!C3</f>
        <v>γραμματίου Τ.Π.Δ.  ΚΑΤΑΘΕΣΗ</v>
      </c>
      <c r="C3" s="350"/>
      <c r="D3" s="382"/>
      <c r="E3" s="382"/>
      <c r="F3" s="410"/>
      <c r="G3" s="410"/>
      <c r="H3" s="411"/>
      <c r="I3" s="412"/>
      <c r="J3" s="412"/>
      <c r="K3" s="412"/>
      <c r="L3" s="412"/>
      <c r="M3" s="412"/>
      <c r="N3" s="410"/>
      <c r="O3" s="410"/>
      <c r="P3" s="410"/>
      <c r="Q3" s="410"/>
      <c r="R3" s="410"/>
      <c r="S3" s="410"/>
      <c r="T3" s="410"/>
      <c r="U3" s="410"/>
      <c r="V3" s="410"/>
    </row>
    <row r="4" spans="1:22" ht="15.75">
      <c r="A4" s="471" t="s">
        <v>47</v>
      </c>
      <c r="B4" s="472"/>
      <c r="C4" s="96">
        <f>SUM(C3:C3)</f>
        <v>0</v>
      </c>
      <c r="D4" s="96">
        <f>SUM(D3:D3)</f>
        <v>0</v>
      </c>
      <c r="E4" s="96">
        <f>SUM(E3:E3)</f>
        <v>0</v>
      </c>
      <c r="I4" s="68">
        <f t="shared" ref="I4:T4" si="0">SUM(I3:I3)</f>
        <v>0</v>
      </c>
      <c r="J4" s="68">
        <f t="shared" si="0"/>
        <v>0</v>
      </c>
      <c r="K4" s="68">
        <f t="shared" si="0"/>
        <v>0</v>
      </c>
      <c r="L4" s="68">
        <f t="shared" si="0"/>
        <v>0</v>
      </c>
      <c r="M4" s="68">
        <f t="shared" si="0"/>
        <v>0</v>
      </c>
      <c r="N4" s="68">
        <f t="shared" si="0"/>
        <v>0</v>
      </c>
      <c r="O4" s="68">
        <f t="shared" si="0"/>
        <v>0</v>
      </c>
      <c r="P4" s="68">
        <f t="shared" si="0"/>
        <v>0</v>
      </c>
      <c r="Q4" s="68">
        <f t="shared" si="0"/>
        <v>0</v>
      </c>
      <c r="R4" s="68">
        <f t="shared" si="0"/>
        <v>0</v>
      </c>
      <c r="S4" s="68">
        <f t="shared" si="0"/>
        <v>0</v>
      </c>
      <c r="T4" s="68">
        <f t="shared" si="0"/>
        <v>0</v>
      </c>
    </row>
    <row r="5" spans="1:22"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</row>
    <row r="6" spans="1:22" ht="15.75">
      <c r="F6" s="160" t="s">
        <v>243</v>
      </c>
      <c r="G6" s="128"/>
      <c r="H6" s="295"/>
      <c r="I6" s="295"/>
      <c r="J6" s="295"/>
      <c r="K6" s="295"/>
      <c r="L6" s="295"/>
      <c r="M6" s="295"/>
      <c r="N6" s="295"/>
      <c r="O6" s="295"/>
      <c r="P6" s="295"/>
      <c r="Q6" s="295"/>
      <c r="R6" s="295"/>
      <c r="S6" s="295"/>
      <c r="T6" s="295"/>
      <c r="U6" s="295"/>
      <c r="V6" s="296"/>
    </row>
    <row r="7" spans="1:22" ht="15.75">
      <c r="F7" s="297"/>
      <c r="G7" s="143" t="s">
        <v>244</v>
      </c>
      <c r="H7" s="295"/>
      <c r="I7" s="295"/>
      <c r="J7" s="295"/>
      <c r="K7" s="295"/>
      <c r="L7" s="295"/>
      <c r="M7" s="295"/>
      <c r="N7" s="295"/>
      <c r="O7" s="295"/>
      <c r="P7" s="295"/>
      <c r="Q7" s="295"/>
      <c r="R7" s="295"/>
      <c r="S7" s="295"/>
      <c r="T7" s="295"/>
      <c r="U7" s="295"/>
      <c r="V7" s="296"/>
    </row>
    <row r="8" spans="1:22" ht="15.75">
      <c r="F8" s="296"/>
      <c r="G8" s="296"/>
      <c r="H8" s="160" t="s">
        <v>245</v>
      </c>
      <c r="I8" s="128"/>
      <c r="J8" s="128"/>
      <c r="K8" s="128"/>
      <c r="L8" s="295"/>
      <c r="M8" s="295"/>
      <c r="N8" s="295"/>
      <c r="O8" s="295"/>
      <c r="P8" s="295"/>
      <c r="Q8" s="295"/>
      <c r="R8" s="295"/>
      <c r="S8" s="295"/>
      <c r="T8" s="295"/>
      <c r="U8" s="295"/>
      <c r="V8" s="296"/>
    </row>
    <row r="9" spans="1:22" ht="15.75">
      <c r="F9" s="296"/>
      <c r="G9" s="297"/>
      <c r="H9" s="296"/>
      <c r="I9" s="143" t="s">
        <v>266</v>
      </c>
      <c r="J9" s="143"/>
      <c r="K9" s="143"/>
      <c r="L9" s="298"/>
      <c r="M9" s="298"/>
      <c r="N9" s="298"/>
      <c r="O9" s="298"/>
      <c r="P9" s="298"/>
      <c r="Q9" s="298"/>
      <c r="R9" s="298"/>
      <c r="S9" s="298"/>
      <c r="T9" s="298"/>
      <c r="U9" s="295"/>
      <c r="V9" s="296"/>
    </row>
    <row r="10" spans="1:22" ht="15.75">
      <c r="F10" s="296"/>
      <c r="G10" s="297"/>
      <c r="H10" s="296"/>
      <c r="I10" s="143"/>
      <c r="J10" s="160" t="s">
        <v>418</v>
      </c>
      <c r="K10" s="143"/>
      <c r="L10" s="298"/>
      <c r="M10" s="298"/>
      <c r="N10" s="298"/>
      <c r="O10" s="298"/>
      <c r="P10" s="298"/>
      <c r="Q10" s="298"/>
      <c r="R10" s="298"/>
      <c r="S10" s="298"/>
      <c r="T10" s="298"/>
      <c r="U10" s="295"/>
      <c r="V10" s="296"/>
    </row>
    <row r="11" spans="1:22" ht="15.75">
      <c r="F11" s="296"/>
      <c r="G11" s="297"/>
      <c r="H11" s="296"/>
      <c r="I11" s="143"/>
      <c r="J11" s="143"/>
      <c r="K11" s="143" t="s">
        <v>419</v>
      </c>
      <c r="L11" s="298"/>
      <c r="M11" s="298"/>
      <c r="N11" s="298"/>
      <c r="O11" s="298"/>
      <c r="P11" s="298"/>
      <c r="Q11" s="298"/>
      <c r="R11" s="298"/>
      <c r="S11" s="298"/>
      <c r="T11" s="298"/>
      <c r="U11" s="295"/>
      <c r="V11" s="296"/>
    </row>
    <row r="12" spans="1:22" ht="15.75">
      <c r="F12" s="296"/>
      <c r="G12" s="296"/>
      <c r="H12" s="295"/>
      <c r="I12" s="298"/>
      <c r="J12" s="298"/>
      <c r="K12" s="298"/>
      <c r="L12" s="160" t="s">
        <v>420</v>
      </c>
      <c r="M12" s="298"/>
      <c r="N12" s="298"/>
      <c r="O12" s="298"/>
      <c r="P12" s="298"/>
      <c r="Q12" s="298"/>
      <c r="R12" s="298"/>
      <c r="S12" s="298"/>
      <c r="T12" s="298"/>
      <c r="U12" s="295"/>
      <c r="V12" s="296"/>
    </row>
    <row r="13" spans="1:22" ht="15.75">
      <c r="C13" s="104">
        <f>SUM(C5:C6)</f>
        <v>0</v>
      </c>
      <c r="F13" s="295"/>
      <c r="G13" s="295"/>
      <c r="H13" s="295"/>
      <c r="I13" s="298"/>
      <c r="J13" s="298"/>
      <c r="K13" s="298"/>
      <c r="L13" s="298"/>
      <c r="M13" s="143" t="s">
        <v>267</v>
      </c>
      <c r="N13" s="298"/>
      <c r="O13" s="298"/>
      <c r="P13" s="298"/>
      <c r="Q13" s="298"/>
      <c r="R13" s="298"/>
      <c r="S13" s="298"/>
      <c r="T13" s="298"/>
      <c r="U13" s="295"/>
      <c r="V13" s="296"/>
    </row>
    <row r="14" spans="1:22" ht="15.75">
      <c r="F14" s="296"/>
      <c r="G14" s="296"/>
      <c r="H14" s="295"/>
      <c r="I14" s="298"/>
      <c r="J14" s="298"/>
      <c r="K14" s="298"/>
      <c r="L14" s="298"/>
      <c r="M14" s="298"/>
      <c r="N14" s="160" t="s">
        <v>421</v>
      </c>
      <c r="O14" s="298"/>
      <c r="P14" s="298"/>
      <c r="Q14" s="298"/>
      <c r="R14" s="298"/>
      <c r="S14" s="298"/>
      <c r="T14" s="298"/>
      <c r="U14" s="295"/>
      <c r="V14" s="296"/>
    </row>
    <row r="15" spans="1:22" ht="15.75">
      <c r="F15" s="296"/>
      <c r="G15" s="296"/>
      <c r="H15" s="295"/>
      <c r="I15" s="298"/>
      <c r="J15" s="298"/>
      <c r="K15" s="298"/>
      <c r="L15" s="298"/>
      <c r="M15" s="298"/>
      <c r="N15" s="298"/>
      <c r="O15" s="143" t="s">
        <v>422</v>
      </c>
      <c r="P15" s="298"/>
      <c r="Q15" s="298"/>
      <c r="R15" s="298"/>
      <c r="S15" s="298"/>
      <c r="T15" s="298"/>
      <c r="U15" s="295"/>
      <c r="V15" s="296"/>
    </row>
    <row r="16" spans="1:22" ht="15.75">
      <c r="F16" s="296"/>
      <c r="G16" s="296"/>
      <c r="H16" s="295"/>
      <c r="I16" s="298"/>
      <c r="J16" s="298"/>
      <c r="K16" s="298"/>
      <c r="L16" s="298"/>
      <c r="M16" s="298"/>
      <c r="N16" s="298"/>
      <c r="O16" s="298"/>
      <c r="P16" s="160" t="s">
        <v>268</v>
      </c>
      <c r="Q16" s="298"/>
      <c r="R16" s="298"/>
      <c r="S16" s="298"/>
      <c r="T16" s="298"/>
      <c r="U16" s="295"/>
      <c r="V16" s="296"/>
    </row>
    <row r="17" spans="2:22" ht="15.75">
      <c r="F17" s="296"/>
      <c r="G17" s="296"/>
      <c r="H17" s="295"/>
      <c r="I17" s="298"/>
      <c r="J17" s="298"/>
      <c r="K17" s="298"/>
      <c r="L17" s="298"/>
      <c r="M17" s="298"/>
      <c r="N17" s="298"/>
      <c r="O17" s="298"/>
      <c r="P17" s="298"/>
      <c r="Q17" s="143" t="s">
        <v>269</v>
      </c>
      <c r="R17" s="143"/>
      <c r="S17" s="143"/>
      <c r="T17" s="298"/>
      <c r="U17" s="295"/>
      <c r="V17" s="296"/>
    </row>
    <row r="18" spans="2:22" ht="15.75">
      <c r="F18" s="296"/>
      <c r="G18" s="296"/>
      <c r="H18" s="295"/>
      <c r="I18" s="298"/>
      <c r="J18" s="298"/>
      <c r="K18" s="298"/>
      <c r="L18" s="298"/>
      <c r="M18" s="298"/>
      <c r="N18" s="298"/>
      <c r="O18" s="298"/>
      <c r="P18" s="298"/>
      <c r="Q18" s="298"/>
      <c r="R18" s="160" t="s">
        <v>270</v>
      </c>
      <c r="S18" s="298"/>
      <c r="T18" s="298"/>
      <c r="U18" s="295"/>
      <c r="V18" s="296"/>
    </row>
    <row r="19" spans="2:22" ht="15.75">
      <c r="F19" s="296"/>
      <c r="G19" s="296"/>
      <c r="H19" s="295"/>
      <c r="I19" s="298"/>
      <c r="J19" s="298"/>
      <c r="K19" s="298"/>
      <c r="L19" s="298"/>
      <c r="M19" s="298"/>
      <c r="N19" s="298"/>
      <c r="O19" s="298"/>
      <c r="P19" s="298"/>
      <c r="Q19" s="298"/>
      <c r="R19" s="298"/>
      <c r="S19" s="143" t="s">
        <v>271</v>
      </c>
      <c r="T19" s="298"/>
      <c r="U19" s="295"/>
      <c r="V19" s="296"/>
    </row>
    <row r="20" spans="2:22" ht="15.75">
      <c r="F20" s="296"/>
      <c r="G20" s="296"/>
      <c r="H20" s="295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160" t="s">
        <v>423</v>
      </c>
      <c r="U20" s="295"/>
      <c r="V20" s="296"/>
    </row>
    <row r="21" spans="2:22">
      <c r="F21" s="296"/>
      <c r="G21" s="296"/>
      <c r="H21" s="295"/>
      <c r="I21" s="295"/>
      <c r="J21" s="295"/>
      <c r="K21" s="295"/>
      <c r="L21" s="295"/>
      <c r="M21" s="295"/>
      <c r="N21" s="295"/>
      <c r="O21" s="295"/>
      <c r="P21" s="295"/>
      <c r="Q21" s="295"/>
      <c r="R21" s="295"/>
      <c r="S21" s="295"/>
      <c r="T21" s="295"/>
      <c r="U21" s="295"/>
      <c r="V21" s="296"/>
    </row>
    <row r="22" spans="2:22" ht="15.75" customHeight="1">
      <c r="B22" s="233"/>
      <c r="C22" s="323"/>
      <c r="D22" s="325"/>
      <c r="E22" s="324"/>
      <c r="F22" s="324"/>
      <c r="H22" s="117"/>
      <c r="I22" s="117"/>
      <c r="J22" s="117"/>
      <c r="K22" s="117"/>
      <c r="L22" s="117"/>
      <c r="M22" s="117"/>
      <c r="N22" s="117"/>
      <c r="O22" s="117"/>
      <c r="P22" s="117"/>
      <c r="Q22" s="117"/>
      <c r="R22" s="117"/>
      <c r="S22" s="117"/>
      <c r="T22" s="117"/>
      <c r="U22" s="117"/>
    </row>
    <row r="23" spans="2:22" ht="15.75" customHeight="1">
      <c r="B23" s="232"/>
      <c r="C23" s="108"/>
      <c r="D23" s="325"/>
      <c r="E23" s="324"/>
      <c r="F23" s="324"/>
      <c r="H23" s="117"/>
      <c r="I23" s="117"/>
      <c r="J23" s="117"/>
      <c r="K23" s="117"/>
      <c r="L23" s="117"/>
      <c r="M23" s="117"/>
      <c r="N23" s="117"/>
      <c r="O23" s="117"/>
      <c r="P23" s="117"/>
      <c r="Q23" s="117"/>
      <c r="R23" s="117"/>
      <c r="S23" s="117"/>
      <c r="T23" s="117"/>
      <c r="U23" s="117"/>
    </row>
    <row r="24" spans="2:22"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</row>
    <row r="25" spans="2:22"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</row>
    <row r="26" spans="2:22"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</row>
    <row r="27" spans="2:22">
      <c r="D27" s="325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</row>
    <row r="28" spans="2:22"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</row>
    <row r="29" spans="2:22"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</row>
    <row r="30" spans="2:22"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</row>
    <row r="31" spans="2:22"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</row>
    <row r="32" spans="2:22"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</row>
    <row r="33" spans="8:21"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</row>
  </sheetData>
  <mergeCells count="5">
    <mergeCell ref="A1:A2"/>
    <mergeCell ref="B1:B2"/>
    <mergeCell ref="C1:E1"/>
    <mergeCell ref="A4:B4"/>
    <mergeCell ref="F1:V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R31"/>
  <sheetViews>
    <sheetView workbookViewId="0">
      <pane ySplit="2" topLeftCell="A3" activePane="bottomLeft" state="frozen"/>
      <selection pane="bottomLeft" activeCell="A27" sqref="A27"/>
    </sheetView>
  </sheetViews>
  <sheetFormatPr defaultRowHeight="11.25"/>
  <cols>
    <col min="1" max="1" width="8.140625" style="8" bestFit="1" customWidth="1"/>
    <col min="2" max="2" width="44.7109375" style="146" customWidth="1"/>
    <col min="3" max="3" width="7.42578125" style="2" bestFit="1" customWidth="1"/>
    <col min="4" max="4" width="6.140625" style="2" bestFit="1" customWidth="1"/>
    <col min="5" max="5" width="5.7109375" style="80" bestFit="1" customWidth="1"/>
    <col min="6" max="6" width="8.140625" style="80" bestFit="1" customWidth="1"/>
    <col min="7" max="7" width="10.7109375" style="80" customWidth="1"/>
    <col min="8" max="8" width="9.42578125" style="80" bestFit="1" customWidth="1"/>
    <col min="9" max="9" width="7.85546875" style="80" customWidth="1"/>
    <col min="10" max="10" width="7.42578125" style="80" customWidth="1"/>
    <col min="11" max="11" width="6.85546875" style="80" customWidth="1"/>
    <col min="12" max="24" width="7.140625" style="80" customWidth="1"/>
    <col min="25" max="25" width="6.140625" style="80" customWidth="1"/>
    <col min="26" max="26" width="7.140625" style="80" customWidth="1"/>
    <col min="27" max="30" width="6.140625" style="80" customWidth="1"/>
    <col min="31" max="31" width="7.85546875" style="80" customWidth="1"/>
    <col min="32" max="32" width="16.28515625" style="80" customWidth="1"/>
    <col min="33" max="34" width="7.140625" style="80" customWidth="1"/>
    <col min="35" max="35" width="8.140625" style="80" customWidth="1"/>
    <col min="36" max="36" width="7.7109375" style="80" customWidth="1"/>
    <col min="37" max="37" width="7" style="80" customWidth="1"/>
    <col min="38" max="38" width="6.7109375" style="80" customWidth="1"/>
    <col min="39" max="43" width="7.85546875" style="80" customWidth="1"/>
    <col min="44" max="44" width="7.140625" style="80" customWidth="1"/>
    <col min="45" max="46" width="6.140625" style="80" customWidth="1"/>
    <col min="47" max="47" width="8.28515625" style="80" customWidth="1"/>
    <col min="48" max="48" width="8.42578125" style="80" customWidth="1"/>
    <col min="49" max="49" width="6.140625" style="80" customWidth="1"/>
    <col min="50" max="50" width="7.85546875" style="367" customWidth="1"/>
    <col min="51" max="52" width="6.140625" style="80" customWidth="1"/>
    <col min="53" max="53" width="8" style="80" customWidth="1"/>
    <col min="54" max="55" width="6.140625" style="80" customWidth="1"/>
    <col min="56" max="56" width="7.42578125" style="80" customWidth="1"/>
    <col min="57" max="57" width="8.5703125" style="80" customWidth="1"/>
    <col min="58" max="64" width="6.140625" style="80" customWidth="1"/>
    <col min="65" max="65" width="7.5703125" style="367" customWidth="1"/>
    <col min="66" max="67" width="6.140625" style="80" customWidth="1"/>
    <col min="68" max="68" width="10.5703125" style="80" customWidth="1"/>
    <col min="69" max="70" width="12.42578125" style="80" customWidth="1"/>
    <col min="71" max="267" width="9.140625" style="3"/>
    <col min="268" max="268" width="9" style="3" bestFit="1" customWidth="1"/>
    <col min="269" max="269" width="9.85546875" style="3" bestFit="1" customWidth="1"/>
    <col min="270" max="270" width="9.140625" style="3" bestFit="1" customWidth="1"/>
    <col min="271" max="271" width="16" style="3" bestFit="1" customWidth="1"/>
    <col min="272" max="272" width="9" style="3" bestFit="1" customWidth="1"/>
    <col min="273" max="273" width="7.85546875" style="3" bestFit="1" customWidth="1"/>
    <col min="274" max="274" width="11.7109375" style="3" bestFit="1" customWidth="1"/>
    <col min="275" max="275" width="14.28515625" style="3" customWidth="1"/>
    <col min="276" max="276" width="11.7109375" style="3" bestFit="1" customWidth="1"/>
    <col min="277" max="277" width="14.140625" style="3" bestFit="1" customWidth="1"/>
    <col min="278" max="278" width="16.7109375" style="3" customWidth="1"/>
    <col min="279" max="279" width="16.5703125" style="3" customWidth="1"/>
    <col min="280" max="281" width="7.85546875" style="3" bestFit="1" customWidth="1"/>
    <col min="282" max="282" width="8" style="3" bestFit="1" customWidth="1"/>
    <col min="283" max="284" width="7.85546875" style="3" bestFit="1" customWidth="1"/>
    <col min="285" max="285" width="9.7109375" style="3" customWidth="1"/>
    <col min="286" max="286" width="12.85546875" style="3" customWidth="1"/>
    <col min="287" max="523" width="9.140625" style="3"/>
    <col min="524" max="524" width="9" style="3" bestFit="1" customWidth="1"/>
    <col min="525" max="525" width="9.85546875" style="3" bestFit="1" customWidth="1"/>
    <col min="526" max="526" width="9.140625" style="3" bestFit="1" customWidth="1"/>
    <col min="527" max="527" width="16" style="3" bestFit="1" customWidth="1"/>
    <col min="528" max="528" width="9" style="3" bestFit="1" customWidth="1"/>
    <col min="529" max="529" width="7.85546875" style="3" bestFit="1" customWidth="1"/>
    <col min="530" max="530" width="11.7109375" style="3" bestFit="1" customWidth="1"/>
    <col min="531" max="531" width="14.28515625" style="3" customWidth="1"/>
    <col min="532" max="532" width="11.7109375" style="3" bestFit="1" customWidth="1"/>
    <col min="533" max="533" width="14.140625" style="3" bestFit="1" customWidth="1"/>
    <col min="534" max="534" width="16.7109375" style="3" customWidth="1"/>
    <col min="535" max="535" width="16.5703125" style="3" customWidth="1"/>
    <col min="536" max="537" width="7.85546875" style="3" bestFit="1" customWidth="1"/>
    <col min="538" max="538" width="8" style="3" bestFit="1" customWidth="1"/>
    <col min="539" max="540" width="7.85546875" style="3" bestFit="1" customWidth="1"/>
    <col min="541" max="541" width="9.7109375" style="3" customWidth="1"/>
    <col min="542" max="542" width="12.85546875" style="3" customWidth="1"/>
    <col min="543" max="779" width="9.140625" style="3"/>
    <col min="780" max="780" width="9" style="3" bestFit="1" customWidth="1"/>
    <col min="781" max="781" width="9.85546875" style="3" bestFit="1" customWidth="1"/>
    <col min="782" max="782" width="9.140625" style="3" bestFit="1" customWidth="1"/>
    <col min="783" max="783" width="16" style="3" bestFit="1" customWidth="1"/>
    <col min="784" max="784" width="9" style="3" bestFit="1" customWidth="1"/>
    <col min="785" max="785" width="7.85546875" style="3" bestFit="1" customWidth="1"/>
    <col min="786" max="786" width="11.7109375" style="3" bestFit="1" customWidth="1"/>
    <col min="787" max="787" width="14.28515625" style="3" customWidth="1"/>
    <col min="788" max="788" width="11.7109375" style="3" bestFit="1" customWidth="1"/>
    <col min="789" max="789" width="14.140625" style="3" bestFit="1" customWidth="1"/>
    <col min="790" max="790" width="16.7109375" style="3" customWidth="1"/>
    <col min="791" max="791" width="16.5703125" style="3" customWidth="1"/>
    <col min="792" max="793" width="7.85546875" style="3" bestFit="1" customWidth="1"/>
    <col min="794" max="794" width="8" style="3" bestFit="1" customWidth="1"/>
    <col min="795" max="796" width="7.85546875" style="3" bestFit="1" customWidth="1"/>
    <col min="797" max="797" width="9.7109375" style="3" customWidth="1"/>
    <col min="798" max="798" width="12.85546875" style="3" customWidth="1"/>
    <col min="799" max="1035" width="9.140625" style="3"/>
    <col min="1036" max="1036" width="9" style="3" bestFit="1" customWidth="1"/>
    <col min="1037" max="1037" width="9.85546875" style="3" bestFit="1" customWidth="1"/>
    <col min="1038" max="1038" width="9.140625" style="3" bestFit="1" customWidth="1"/>
    <col min="1039" max="1039" width="16" style="3" bestFit="1" customWidth="1"/>
    <col min="1040" max="1040" width="9" style="3" bestFit="1" customWidth="1"/>
    <col min="1041" max="1041" width="7.85546875" style="3" bestFit="1" customWidth="1"/>
    <col min="1042" max="1042" width="11.7109375" style="3" bestFit="1" customWidth="1"/>
    <col min="1043" max="1043" width="14.28515625" style="3" customWidth="1"/>
    <col min="1044" max="1044" width="11.7109375" style="3" bestFit="1" customWidth="1"/>
    <col min="1045" max="1045" width="14.140625" style="3" bestFit="1" customWidth="1"/>
    <col min="1046" max="1046" width="16.7109375" style="3" customWidth="1"/>
    <col min="1047" max="1047" width="16.5703125" style="3" customWidth="1"/>
    <col min="1048" max="1049" width="7.85546875" style="3" bestFit="1" customWidth="1"/>
    <col min="1050" max="1050" width="8" style="3" bestFit="1" customWidth="1"/>
    <col min="1051" max="1052" width="7.85546875" style="3" bestFit="1" customWidth="1"/>
    <col min="1053" max="1053" width="9.7109375" style="3" customWidth="1"/>
    <col min="1054" max="1054" width="12.85546875" style="3" customWidth="1"/>
    <col min="1055" max="1291" width="9.140625" style="3"/>
    <col min="1292" max="1292" width="9" style="3" bestFit="1" customWidth="1"/>
    <col min="1293" max="1293" width="9.85546875" style="3" bestFit="1" customWidth="1"/>
    <col min="1294" max="1294" width="9.140625" style="3" bestFit="1" customWidth="1"/>
    <col min="1295" max="1295" width="16" style="3" bestFit="1" customWidth="1"/>
    <col min="1296" max="1296" width="9" style="3" bestFit="1" customWidth="1"/>
    <col min="1297" max="1297" width="7.85546875" style="3" bestFit="1" customWidth="1"/>
    <col min="1298" max="1298" width="11.7109375" style="3" bestFit="1" customWidth="1"/>
    <col min="1299" max="1299" width="14.28515625" style="3" customWidth="1"/>
    <col min="1300" max="1300" width="11.7109375" style="3" bestFit="1" customWidth="1"/>
    <col min="1301" max="1301" width="14.140625" style="3" bestFit="1" customWidth="1"/>
    <col min="1302" max="1302" width="16.7109375" style="3" customWidth="1"/>
    <col min="1303" max="1303" width="16.5703125" style="3" customWidth="1"/>
    <col min="1304" max="1305" width="7.85546875" style="3" bestFit="1" customWidth="1"/>
    <col min="1306" max="1306" width="8" style="3" bestFit="1" customWidth="1"/>
    <col min="1307" max="1308" width="7.85546875" style="3" bestFit="1" customWidth="1"/>
    <col min="1309" max="1309" width="9.7109375" style="3" customWidth="1"/>
    <col min="1310" max="1310" width="12.85546875" style="3" customWidth="1"/>
    <col min="1311" max="1547" width="9.140625" style="3"/>
    <col min="1548" max="1548" width="9" style="3" bestFit="1" customWidth="1"/>
    <col min="1549" max="1549" width="9.85546875" style="3" bestFit="1" customWidth="1"/>
    <col min="1550" max="1550" width="9.140625" style="3" bestFit="1" customWidth="1"/>
    <col min="1551" max="1551" width="16" style="3" bestFit="1" customWidth="1"/>
    <col min="1552" max="1552" width="9" style="3" bestFit="1" customWidth="1"/>
    <col min="1553" max="1553" width="7.85546875" style="3" bestFit="1" customWidth="1"/>
    <col min="1554" max="1554" width="11.7109375" style="3" bestFit="1" customWidth="1"/>
    <col min="1555" max="1555" width="14.28515625" style="3" customWidth="1"/>
    <col min="1556" max="1556" width="11.7109375" style="3" bestFit="1" customWidth="1"/>
    <col min="1557" max="1557" width="14.140625" style="3" bestFit="1" customWidth="1"/>
    <col min="1558" max="1558" width="16.7109375" style="3" customWidth="1"/>
    <col min="1559" max="1559" width="16.5703125" style="3" customWidth="1"/>
    <col min="1560" max="1561" width="7.85546875" style="3" bestFit="1" customWidth="1"/>
    <col min="1562" max="1562" width="8" style="3" bestFit="1" customWidth="1"/>
    <col min="1563" max="1564" width="7.85546875" style="3" bestFit="1" customWidth="1"/>
    <col min="1565" max="1565" width="9.7109375" style="3" customWidth="1"/>
    <col min="1566" max="1566" width="12.85546875" style="3" customWidth="1"/>
    <col min="1567" max="1803" width="9.140625" style="3"/>
    <col min="1804" max="1804" width="9" style="3" bestFit="1" customWidth="1"/>
    <col min="1805" max="1805" width="9.85546875" style="3" bestFit="1" customWidth="1"/>
    <col min="1806" max="1806" width="9.140625" style="3" bestFit="1" customWidth="1"/>
    <col min="1807" max="1807" width="16" style="3" bestFit="1" customWidth="1"/>
    <col min="1808" max="1808" width="9" style="3" bestFit="1" customWidth="1"/>
    <col min="1809" max="1809" width="7.85546875" style="3" bestFit="1" customWidth="1"/>
    <col min="1810" max="1810" width="11.7109375" style="3" bestFit="1" customWidth="1"/>
    <col min="1811" max="1811" width="14.28515625" style="3" customWidth="1"/>
    <col min="1812" max="1812" width="11.7109375" style="3" bestFit="1" customWidth="1"/>
    <col min="1813" max="1813" width="14.140625" style="3" bestFit="1" customWidth="1"/>
    <col min="1814" max="1814" width="16.7109375" style="3" customWidth="1"/>
    <col min="1815" max="1815" width="16.5703125" style="3" customWidth="1"/>
    <col min="1816" max="1817" width="7.85546875" style="3" bestFit="1" customWidth="1"/>
    <col min="1818" max="1818" width="8" style="3" bestFit="1" customWidth="1"/>
    <col min="1819" max="1820" width="7.85546875" style="3" bestFit="1" customWidth="1"/>
    <col min="1821" max="1821" width="9.7109375" style="3" customWidth="1"/>
    <col min="1822" max="1822" width="12.85546875" style="3" customWidth="1"/>
    <col min="1823" max="2059" width="9.140625" style="3"/>
    <col min="2060" max="2060" width="9" style="3" bestFit="1" customWidth="1"/>
    <col min="2061" max="2061" width="9.85546875" style="3" bestFit="1" customWidth="1"/>
    <col min="2062" max="2062" width="9.140625" style="3" bestFit="1" customWidth="1"/>
    <col min="2063" max="2063" width="16" style="3" bestFit="1" customWidth="1"/>
    <col min="2064" max="2064" width="9" style="3" bestFit="1" customWidth="1"/>
    <col min="2065" max="2065" width="7.85546875" style="3" bestFit="1" customWidth="1"/>
    <col min="2066" max="2066" width="11.7109375" style="3" bestFit="1" customWidth="1"/>
    <col min="2067" max="2067" width="14.28515625" style="3" customWidth="1"/>
    <col min="2068" max="2068" width="11.7109375" style="3" bestFit="1" customWidth="1"/>
    <col min="2069" max="2069" width="14.140625" style="3" bestFit="1" customWidth="1"/>
    <col min="2070" max="2070" width="16.7109375" style="3" customWidth="1"/>
    <col min="2071" max="2071" width="16.5703125" style="3" customWidth="1"/>
    <col min="2072" max="2073" width="7.85546875" style="3" bestFit="1" customWidth="1"/>
    <col min="2074" max="2074" width="8" style="3" bestFit="1" customWidth="1"/>
    <col min="2075" max="2076" width="7.85546875" style="3" bestFit="1" customWidth="1"/>
    <col min="2077" max="2077" width="9.7109375" style="3" customWidth="1"/>
    <col min="2078" max="2078" width="12.85546875" style="3" customWidth="1"/>
    <col min="2079" max="2315" width="9.140625" style="3"/>
    <col min="2316" max="2316" width="9" style="3" bestFit="1" customWidth="1"/>
    <col min="2317" max="2317" width="9.85546875" style="3" bestFit="1" customWidth="1"/>
    <col min="2318" max="2318" width="9.140625" style="3" bestFit="1" customWidth="1"/>
    <col min="2319" max="2319" width="16" style="3" bestFit="1" customWidth="1"/>
    <col min="2320" max="2320" width="9" style="3" bestFit="1" customWidth="1"/>
    <col min="2321" max="2321" width="7.85546875" style="3" bestFit="1" customWidth="1"/>
    <col min="2322" max="2322" width="11.7109375" style="3" bestFit="1" customWidth="1"/>
    <col min="2323" max="2323" width="14.28515625" style="3" customWidth="1"/>
    <col min="2324" max="2324" width="11.7109375" style="3" bestFit="1" customWidth="1"/>
    <col min="2325" max="2325" width="14.140625" style="3" bestFit="1" customWidth="1"/>
    <col min="2326" max="2326" width="16.7109375" style="3" customWidth="1"/>
    <col min="2327" max="2327" width="16.5703125" style="3" customWidth="1"/>
    <col min="2328" max="2329" width="7.85546875" style="3" bestFit="1" customWidth="1"/>
    <col min="2330" max="2330" width="8" style="3" bestFit="1" customWidth="1"/>
    <col min="2331" max="2332" width="7.85546875" style="3" bestFit="1" customWidth="1"/>
    <col min="2333" max="2333" width="9.7109375" style="3" customWidth="1"/>
    <col min="2334" max="2334" width="12.85546875" style="3" customWidth="1"/>
    <col min="2335" max="2571" width="9.140625" style="3"/>
    <col min="2572" max="2572" width="9" style="3" bestFit="1" customWidth="1"/>
    <col min="2573" max="2573" width="9.85546875" style="3" bestFit="1" customWidth="1"/>
    <col min="2574" max="2574" width="9.140625" style="3" bestFit="1" customWidth="1"/>
    <col min="2575" max="2575" width="16" style="3" bestFit="1" customWidth="1"/>
    <col min="2576" max="2576" width="9" style="3" bestFit="1" customWidth="1"/>
    <col min="2577" max="2577" width="7.85546875" style="3" bestFit="1" customWidth="1"/>
    <col min="2578" max="2578" width="11.7109375" style="3" bestFit="1" customWidth="1"/>
    <col min="2579" max="2579" width="14.28515625" style="3" customWidth="1"/>
    <col min="2580" max="2580" width="11.7109375" style="3" bestFit="1" customWidth="1"/>
    <col min="2581" max="2581" width="14.140625" style="3" bestFit="1" customWidth="1"/>
    <col min="2582" max="2582" width="16.7109375" style="3" customWidth="1"/>
    <col min="2583" max="2583" width="16.5703125" style="3" customWidth="1"/>
    <col min="2584" max="2585" width="7.85546875" style="3" bestFit="1" customWidth="1"/>
    <col min="2586" max="2586" width="8" style="3" bestFit="1" customWidth="1"/>
    <col min="2587" max="2588" width="7.85546875" style="3" bestFit="1" customWidth="1"/>
    <col min="2589" max="2589" width="9.7109375" style="3" customWidth="1"/>
    <col min="2590" max="2590" width="12.85546875" style="3" customWidth="1"/>
    <col min="2591" max="2827" width="9.140625" style="3"/>
    <col min="2828" max="2828" width="9" style="3" bestFit="1" customWidth="1"/>
    <col min="2829" max="2829" width="9.85546875" style="3" bestFit="1" customWidth="1"/>
    <col min="2830" max="2830" width="9.140625" style="3" bestFit="1" customWidth="1"/>
    <col min="2831" max="2831" width="16" style="3" bestFit="1" customWidth="1"/>
    <col min="2832" max="2832" width="9" style="3" bestFit="1" customWidth="1"/>
    <col min="2833" max="2833" width="7.85546875" style="3" bestFit="1" customWidth="1"/>
    <col min="2834" max="2834" width="11.7109375" style="3" bestFit="1" customWidth="1"/>
    <col min="2835" max="2835" width="14.28515625" style="3" customWidth="1"/>
    <col min="2836" max="2836" width="11.7109375" style="3" bestFit="1" customWidth="1"/>
    <col min="2837" max="2837" width="14.140625" style="3" bestFit="1" customWidth="1"/>
    <col min="2838" max="2838" width="16.7109375" style="3" customWidth="1"/>
    <col min="2839" max="2839" width="16.5703125" style="3" customWidth="1"/>
    <col min="2840" max="2841" width="7.85546875" style="3" bestFit="1" customWidth="1"/>
    <col min="2842" max="2842" width="8" style="3" bestFit="1" customWidth="1"/>
    <col min="2843" max="2844" width="7.85546875" style="3" bestFit="1" customWidth="1"/>
    <col min="2845" max="2845" width="9.7109375" style="3" customWidth="1"/>
    <col min="2846" max="2846" width="12.85546875" style="3" customWidth="1"/>
    <col min="2847" max="3083" width="9.140625" style="3"/>
    <col min="3084" max="3084" width="9" style="3" bestFit="1" customWidth="1"/>
    <col min="3085" max="3085" width="9.85546875" style="3" bestFit="1" customWidth="1"/>
    <col min="3086" max="3086" width="9.140625" style="3" bestFit="1" customWidth="1"/>
    <col min="3087" max="3087" width="16" style="3" bestFit="1" customWidth="1"/>
    <col min="3088" max="3088" width="9" style="3" bestFit="1" customWidth="1"/>
    <col min="3089" max="3089" width="7.85546875" style="3" bestFit="1" customWidth="1"/>
    <col min="3090" max="3090" width="11.7109375" style="3" bestFit="1" customWidth="1"/>
    <col min="3091" max="3091" width="14.28515625" style="3" customWidth="1"/>
    <col min="3092" max="3092" width="11.7109375" style="3" bestFit="1" customWidth="1"/>
    <col min="3093" max="3093" width="14.140625" style="3" bestFit="1" customWidth="1"/>
    <col min="3094" max="3094" width="16.7109375" style="3" customWidth="1"/>
    <col min="3095" max="3095" width="16.5703125" style="3" customWidth="1"/>
    <col min="3096" max="3097" width="7.85546875" style="3" bestFit="1" customWidth="1"/>
    <col min="3098" max="3098" width="8" style="3" bestFit="1" customWidth="1"/>
    <col min="3099" max="3100" width="7.85546875" style="3" bestFit="1" customWidth="1"/>
    <col min="3101" max="3101" width="9.7109375" style="3" customWidth="1"/>
    <col min="3102" max="3102" width="12.85546875" style="3" customWidth="1"/>
    <col min="3103" max="3339" width="9.140625" style="3"/>
    <col min="3340" max="3340" width="9" style="3" bestFit="1" customWidth="1"/>
    <col min="3341" max="3341" width="9.85546875" style="3" bestFit="1" customWidth="1"/>
    <col min="3342" max="3342" width="9.140625" style="3" bestFit="1" customWidth="1"/>
    <col min="3343" max="3343" width="16" style="3" bestFit="1" customWidth="1"/>
    <col min="3344" max="3344" width="9" style="3" bestFit="1" customWidth="1"/>
    <col min="3345" max="3345" width="7.85546875" style="3" bestFit="1" customWidth="1"/>
    <col min="3346" max="3346" width="11.7109375" style="3" bestFit="1" customWidth="1"/>
    <col min="3347" max="3347" width="14.28515625" style="3" customWidth="1"/>
    <col min="3348" max="3348" width="11.7109375" style="3" bestFit="1" customWidth="1"/>
    <col min="3349" max="3349" width="14.140625" style="3" bestFit="1" customWidth="1"/>
    <col min="3350" max="3350" width="16.7109375" style="3" customWidth="1"/>
    <col min="3351" max="3351" width="16.5703125" style="3" customWidth="1"/>
    <col min="3352" max="3353" width="7.85546875" style="3" bestFit="1" customWidth="1"/>
    <col min="3354" max="3354" width="8" style="3" bestFit="1" customWidth="1"/>
    <col min="3355" max="3356" width="7.85546875" style="3" bestFit="1" customWidth="1"/>
    <col min="3357" max="3357" width="9.7109375" style="3" customWidth="1"/>
    <col min="3358" max="3358" width="12.85546875" style="3" customWidth="1"/>
    <col min="3359" max="3595" width="9.140625" style="3"/>
    <col min="3596" max="3596" width="9" style="3" bestFit="1" customWidth="1"/>
    <col min="3597" max="3597" width="9.85546875" style="3" bestFit="1" customWidth="1"/>
    <col min="3598" max="3598" width="9.140625" style="3" bestFit="1" customWidth="1"/>
    <col min="3599" max="3599" width="16" style="3" bestFit="1" customWidth="1"/>
    <col min="3600" max="3600" width="9" style="3" bestFit="1" customWidth="1"/>
    <col min="3601" max="3601" width="7.85546875" style="3" bestFit="1" customWidth="1"/>
    <col min="3602" max="3602" width="11.7109375" style="3" bestFit="1" customWidth="1"/>
    <col min="3603" max="3603" width="14.28515625" style="3" customWidth="1"/>
    <col min="3604" max="3604" width="11.7109375" style="3" bestFit="1" customWidth="1"/>
    <col min="3605" max="3605" width="14.140625" style="3" bestFit="1" customWidth="1"/>
    <col min="3606" max="3606" width="16.7109375" style="3" customWidth="1"/>
    <col min="3607" max="3607" width="16.5703125" style="3" customWidth="1"/>
    <col min="3608" max="3609" width="7.85546875" style="3" bestFit="1" customWidth="1"/>
    <col min="3610" max="3610" width="8" style="3" bestFit="1" customWidth="1"/>
    <col min="3611" max="3612" width="7.85546875" style="3" bestFit="1" customWidth="1"/>
    <col min="3613" max="3613" width="9.7109375" style="3" customWidth="1"/>
    <col min="3614" max="3614" width="12.85546875" style="3" customWidth="1"/>
    <col min="3615" max="3851" width="9.140625" style="3"/>
    <col min="3852" max="3852" width="9" style="3" bestFit="1" customWidth="1"/>
    <col min="3853" max="3853" width="9.85546875" style="3" bestFit="1" customWidth="1"/>
    <col min="3854" max="3854" width="9.140625" style="3" bestFit="1" customWidth="1"/>
    <col min="3855" max="3855" width="16" style="3" bestFit="1" customWidth="1"/>
    <col min="3856" max="3856" width="9" style="3" bestFit="1" customWidth="1"/>
    <col min="3857" max="3857" width="7.85546875" style="3" bestFit="1" customWidth="1"/>
    <col min="3858" max="3858" width="11.7109375" style="3" bestFit="1" customWidth="1"/>
    <col min="3859" max="3859" width="14.28515625" style="3" customWidth="1"/>
    <col min="3860" max="3860" width="11.7109375" style="3" bestFit="1" customWidth="1"/>
    <col min="3861" max="3861" width="14.140625" style="3" bestFit="1" customWidth="1"/>
    <col min="3862" max="3862" width="16.7109375" style="3" customWidth="1"/>
    <col min="3863" max="3863" width="16.5703125" style="3" customWidth="1"/>
    <col min="3864" max="3865" width="7.85546875" style="3" bestFit="1" customWidth="1"/>
    <col min="3866" max="3866" width="8" style="3" bestFit="1" customWidth="1"/>
    <col min="3867" max="3868" width="7.85546875" style="3" bestFit="1" customWidth="1"/>
    <col min="3869" max="3869" width="9.7109375" style="3" customWidth="1"/>
    <col min="3870" max="3870" width="12.85546875" style="3" customWidth="1"/>
    <col min="3871" max="4107" width="9.140625" style="3"/>
    <col min="4108" max="4108" width="9" style="3" bestFit="1" customWidth="1"/>
    <col min="4109" max="4109" width="9.85546875" style="3" bestFit="1" customWidth="1"/>
    <col min="4110" max="4110" width="9.140625" style="3" bestFit="1" customWidth="1"/>
    <col min="4111" max="4111" width="16" style="3" bestFit="1" customWidth="1"/>
    <col min="4112" max="4112" width="9" style="3" bestFit="1" customWidth="1"/>
    <col min="4113" max="4113" width="7.85546875" style="3" bestFit="1" customWidth="1"/>
    <col min="4114" max="4114" width="11.7109375" style="3" bestFit="1" customWidth="1"/>
    <col min="4115" max="4115" width="14.28515625" style="3" customWidth="1"/>
    <col min="4116" max="4116" width="11.7109375" style="3" bestFit="1" customWidth="1"/>
    <col min="4117" max="4117" width="14.140625" style="3" bestFit="1" customWidth="1"/>
    <col min="4118" max="4118" width="16.7109375" style="3" customWidth="1"/>
    <col min="4119" max="4119" width="16.5703125" style="3" customWidth="1"/>
    <col min="4120" max="4121" width="7.85546875" style="3" bestFit="1" customWidth="1"/>
    <col min="4122" max="4122" width="8" style="3" bestFit="1" customWidth="1"/>
    <col min="4123" max="4124" width="7.85546875" style="3" bestFit="1" customWidth="1"/>
    <col min="4125" max="4125" width="9.7109375" style="3" customWidth="1"/>
    <col min="4126" max="4126" width="12.85546875" style="3" customWidth="1"/>
    <col min="4127" max="4363" width="9.140625" style="3"/>
    <col min="4364" max="4364" width="9" style="3" bestFit="1" customWidth="1"/>
    <col min="4365" max="4365" width="9.85546875" style="3" bestFit="1" customWidth="1"/>
    <col min="4366" max="4366" width="9.140625" style="3" bestFit="1" customWidth="1"/>
    <col min="4367" max="4367" width="16" style="3" bestFit="1" customWidth="1"/>
    <col min="4368" max="4368" width="9" style="3" bestFit="1" customWidth="1"/>
    <col min="4369" max="4369" width="7.85546875" style="3" bestFit="1" customWidth="1"/>
    <col min="4370" max="4370" width="11.7109375" style="3" bestFit="1" customWidth="1"/>
    <col min="4371" max="4371" width="14.28515625" style="3" customWidth="1"/>
    <col min="4372" max="4372" width="11.7109375" style="3" bestFit="1" customWidth="1"/>
    <col min="4373" max="4373" width="14.140625" style="3" bestFit="1" customWidth="1"/>
    <col min="4374" max="4374" width="16.7109375" style="3" customWidth="1"/>
    <col min="4375" max="4375" width="16.5703125" style="3" customWidth="1"/>
    <col min="4376" max="4377" width="7.85546875" style="3" bestFit="1" customWidth="1"/>
    <col min="4378" max="4378" width="8" style="3" bestFit="1" customWidth="1"/>
    <col min="4379" max="4380" width="7.85546875" style="3" bestFit="1" customWidth="1"/>
    <col min="4381" max="4381" width="9.7109375" style="3" customWidth="1"/>
    <col min="4382" max="4382" width="12.85546875" style="3" customWidth="1"/>
    <col min="4383" max="4619" width="9.140625" style="3"/>
    <col min="4620" max="4620" width="9" style="3" bestFit="1" customWidth="1"/>
    <col min="4621" max="4621" width="9.85546875" style="3" bestFit="1" customWidth="1"/>
    <col min="4622" max="4622" width="9.140625" style="3" bestFit="1" customWidth="1"/>
    <col min="4623" max="4623" width="16" style="3" bestFit="1" customWidth="1"/>
    <col min="4624" max="4624" width="9" style="3" bestFit="1" customWidth="1"/>
    <col min="4625" max="4625" width="7.85546875" style="3" bestFit="1" customWidth="1"/>
    <col min="4626" max="4626" width="11.7109375" style="3" bestFit="1" customWidth="1"/>
    <col min="4627" max="4627" width="14.28515625" style="3" customWidth="1"/>
    <col min="4628" max="4628" width="11.7109375" style="3" bestFit="1" customWidth="1"/>
    <col min="4629" max="4629" width="14.140625" style="3" bestFit="1" customWidth="1"/>
    <col min="4630" max="4630" width="16.7109375" style="3" customWidth="1"/>
    <col min="4631" max="4631" width="16.5703125" style="3" customWidth="1"/>
    <col min="4632" max="4633" width="7.85546875" style="3" bestFit="1" customWidth="1"/>
    <col min="4634" max="4634" width="8" style="3" bestFit="1" customWidth="1"/>
    <col min="4635" max="4636" width="7.85546875" style="3" bestFit="1" customWidth="1"/>
    <col min="4637" max="4637" width="9.7109375" style="3" customWidth="1"/>
    <col min="4638" max="4638" width="12.85546875" style="3" customWidth="1"/>
    <col min="4639" max="4875" width="9.140625" style="3"/>
    <col min="4876" max="4876" width="9" style="3" bestFit="1" customWidth="1"/>
    <col min="4877" max="4877" width="9.85546875" style="3" bestFit="1" customWidth="1"/>
    <col min="4878" max="4878" width="9.140625" style="3" bestFit="1" customWidth="1"/>
    <col min="4879" max="4879" width="16" style="3" bestFit="1" customWidth="1"/>
    <col min="4880" max="4880" width="9" style="3" bestFit="1" customWidth="1"/>
    <col min="4881" max="4881" width="7.85546875" style="3" bestFit="1" customWidth="1"/>
    <col min="4882" max="4882" width="11.7109375" style="3" bestFit="1" customWidth="1"/>
    <col min="4883" max="4883" width="14.28515625" style="3" customWidth="1"/>
    <col min="4884" max="4884" width="11.7109375" style="3" bestFit="1" customWidth="1"/>
    <col min="4885" max="4885" width="14.140625" style="3" bestFit="1" customWidth="1"/>
    <col min="4886" max="4886" width="16.7109375" style="3" customWidth="1"/>
    <col min="4887" max="4887" width="16.5703125" style="3" customWidth="1"/>
    <col min="4888" max="4889" width="7.85546875" style="3" bestFit="1" customWidth="1"/>
    <col min="4890" max="4890" width="8" style="3" bestFit="1" customWidth="1"/>
    <col min="4891" max="4892" width="7.85546875" style="3" bestFit="1" customWidth="1"/>
    <col min="4893" max="4893" width="9.7109375" style="3" customWidth="1"/>
    <col min="4894" max="4894" width="12.85546875" style="3" customWidth="1"/>
    <col min="4895" max="5131" width="9.140625" style="3"/>
    <col min="5132" max="5132" width="9" style="3" bestFit="1" customWidth="1"/>
    <col min="5133" max="5133" width="9.85546875" style="3" bestFit="1" customWidth="1"/>
    <col min="5134" max="5134" width="9.140625" style="3" bestFit="1" customWidth="1"/>
    <col min="5135" max="5135" width="16" style="3" bestFit="1" customWidth="1"/>
    <col min="5136" max="5136" width="9" style="3" bestFit="1" customWidth="1"/>
    <col min="5137" max="5137" width="7.85546875" style="3" bestFit="1" customWidth="1"/>
    <col min="5138" max="5138" width="11.7109375" style="3" bestFit="1" customWidth="1"/>
    <col min="5139" max="5139" width="14.28515625" style="3" customWidth="1"/>
    <col min="5140" max="5140" width="11.7109375" style="3" bestFit="1" customWidth="1"/>
    <col min="5141" max="5141" width="14.140625" style="3" bestFit="1" customWidth="1"/>
    <col min="5142" max="5142" width="16.7109375" style="3" customWidth="1"/>
    <col min="5143" max="5143" width="16.5703125" style="3" customWidth="1"/>
    <col min="5144" max="5145" width="7.85546875" style="3" bestFit="1" customWidth="1"/>
    <col min="5146" max="5146" width="8" style="3" bestFit="1" customWidth="1"/>
    <col min="5147" max="5148" width="7.85546875" style="3" bestFit="1" customWidth="1"/>
    <col min="5149" max="5149" width="9.7109375" style="3" customWidth="1"/>
    <col min="5150" max="5150" width="12.85546875" style="3" customWidth="1"/>
    <col min="5151" max="5387" width="9.140625" style="3"/>
    <col min="5388" max="5388" width="9" style="3" bestFit="1" customWidth="1"/>
    <col min="5389" max="5389" width="9.85546875" style="3" bestFit="1" customWidth="1"/>
    <col min="5390" max="5390" width="9.140625" style="3" bestFit="1" customWidth="1"/>
    <col min="5391" max="5391" width="16" style="3" bestFit="1" customWidth="1"/>
    <col min="5392" max="5392" width="9" style="3" bestFit="1" customWidth="1"/>
    <col min="5393" max="5393" width="7.85546875" style="3" bestFit="1" customWidth="1"/>
    <col min="5394" max="5394" width="11.7109375" style="3" bestFit="1" customWidth="1"/>
    <col min="5395" max="5395" width="14.28515625" style="3" customWidth="1"/>
    <col min="5396" max="5396" width="11.7109375" style="3" bestFit="1" customWidth="1"/>
    <col min="5397" max="5397" width="14.140625" style="3" bestFit="1" customWidth="1"/>
    <col min="5398" max="5398" width="16.7109375" style="3" customWidth="1"/>
    <col min="5399" max="5399" width="16.5703125" style="3" customWidth="1"/>
    <col min="5400" max="5401" width="7.85546875" style="3" bestFit="1" customWidth="1"/>
    <col min="5402" max="5402" width="8" style="3" bestFit="1" customWidth="1"/>
    <col min="5403" max="5404" width="7.85546875" style="3" bestFit="1" customWidth="1"/>
    <col min="5405" max="5405" width="9.7109375" style="3" customWidth="1"/>
    <col min="5406" max="5406" width="12.85546875" style="3" customWidth="1"/>
    <col min="5407" max="5643" width="9.140625" style="3"/>
    <col min="5644" max="5644" width="9" style="3" bestFit="1" customWidth="1"/>
    <col min="5645" max="5645" width="9.85546875" style="3" bestFit="1" customWidth="1"/>
    <col min="5646" max="5646" width="9.140625" style="3" bestFit="1" customWidth="1"/>
    <col min="5647" max="5647" width="16" style="3" bestFit="1" customWidth="1"/>
    <col min="5648" max="5648" width="9" style="3" bestFit="1" customWidth="1"/>
    <col min="5649" max="5649" width="7.85546875" style="3" bestFit="1" customWidth="1"/>
    <col min="5650" max="5650" width="11.7109375" style="3" bestFit="1" customWidth="1"/>
    <col min="5651" max="5651" width="14.28515625" style="3" customWidth="1"/>
    <col min="5652" max="5652" width="11.7109375" style="3" bestFit="1" customWidth="1"/>
    <col min="5653" max="5653" width="14.140625" style="3" bestFit="1" customWidth="1"/>
    <col min="5654" max="5654" width="16.7109375" style="3" customWidth="1"/>
    <col min="5655" max="5655" width="16.5703125" style="3" customWidth="1"/>
    <col min="5656" max="5657" width="7.85546875" style="3" bestFit="1" customWidth="1"/>
    <col min="5658" max="5658" width="8" style="3" bestFit="1" customWidth="1"/>
    <col min="5659" max="5660" width="7.85546875" style="3" bestFit="1" customWidth="1"/>
    <col min="5661" max="5661" width="9.7109375" style="3" customWidth="1"/>
    <col min="5662" max="5662" width="12.85546875" style="3" customWidth="1"/>
    <col min="5663" max="5899" width="9.140625" style="3"/>
    <col min="5900" max="5900" width="9" style="3" bestFit="1" customWidth="1"/>
    <col min="5901" max="5901" width="9.85546875" style="3" bestFit="1" customWidth="1"/>
    <col min="5902" max="5902" width="9.140625" style="3" bestFit="1" customWidth="1"/>
    <col min="5903" max="5903" width="16" style="3" bestFit="1" customWidth="1"/>
    <col min="5904" max="5904" width="9" style="3" bestFit="1" customWidth="1"/>
    <col min="5905" max="5905" width="7.85546875" style="3" bestFit="1" customWidth="1"/>
    <col min="5906" max="5906" width="11.7109375" style="3" bestFit="1" customWidth="1"/>
    <col min="5907" max="5907" width="14.28515625" style="3" customWidth="1"/>
    <col min="5908" max="5908" width="11.7109375" style="3" bestFit="1" customWidth="1"/>
    <col min="5909" max="5909" width="14.140625" style="3" bestFit="1" customWidth="1"/>
    <col min="5910" max="5910" width="16.7109375" style="3" customWidth="1"/>
    <col min="5911" max="5911" width="16.5703125" style="3" customWidth="1"/>
    <col min="5912" max="5913" width="7.85546875" style="3" bestFit="1" customWidth="1"/>
    <col min="5914" max="5914" width="8" style="3" bestFit="1" customWidth="1"/>
    <col min="5915" max="5916" width="7.85546875" style="3" bestFit="1" customWidth="1"/>
    <col min="5917" max="5917" width="9.7109375" style="3" customWidth="1"/>
    <col min="5918" max="5918" width="12.85546875" style="3" customWidth="1"/>
    <col min="5919" max="6155" width="9.140625" style="3"/>
    <col min="6156" max="6156" width="9" style="3" bestFit="1" customWidth="1"/>
    <col min="6157" max="6157" width="9.85546875" style="3" bestFit="1" customWidth="1"/>
    <col min="6158" max="6158" width="9.140625" style="3" bestFit="1" customWidth="1"/>
    <col min="6159" max="6159" width="16" style="3" bestFit="1" customWidth="1"/>
    <col min="6160" max="6160" width="9" style="3" bestFit="1" customWidth="1"/>
    <col min="6161" max="6161" width="7.85546875" style="3" bestFit="1" customWidth="1"/>
    <col min="6162" max="6162" width="11.7109375" style="3" bestFit="1" customWidth="1"/>
    <col min="6163" max="6163" width="14.28515625" style="3" customWidth="1"/>
    <col min="6164" max="6164" width="11.7109375" style="3" bestFit="1" customWidth="1"/>
    <col min="6165" max="6165" width="14.140625" style="3" bestFit="1" customWidth="1"/>
    <col min="6166" max="6166" width="16.7109375" style="3" customWidth="1"/>
    <col min="6167" max="6167" width="16.5703125" style="3" customWidth="1"/>
    <col min="6168" max="6169" width="7.85546875" style="3" bestFit="1" customWidth="1"/>
    <col min="6170" max="6170" width="8" style="3" bestFit="1" customWidth="1"/>
    <col min="6171" max="6172" width="7.85546875" style="3" bestFit="1" customWidth="1"/>
    <col min="6173" max="6173" width="9.7109375" style="3" customWidth="1"/>
    <col min="6174" max="6174" width="12.85546875" style="3" customWidth="1"/>
    <col min="6175" max="6411" width="9.140625" style="3"/>
    <col min="6412" max="6412" width="9" style="3" bestFit="1" customWidth="1"/>
    <col min="6413" max="6413" width="9.85546875" style="3" bestFit="1" customWidth="1"/>
    <col min="6414" max="6414" width="9.140625" style="3" bestFit="1" customWidth="1"/>
    <col min="6415" max="6415" width="16" style="3" bestFit="1" customWidth="1"/>
    <col min="6416" max="6416" width="9" style="3" bestFit="1" customWidth="1"/>
    <col min="6417" max="6417" width="7.85546875" style="3" bestFit="1" customWidth="1"/>
    <col min="6418" max="6418" width="11.7109375" style="3" bestFit="1" customWidth="1"/>
    <col min="6419" max="6419" width="14.28515625" style="3" customWidth="1"/>
    <col min="6420" max="6420" width="11.7109375" style="3" bestFit="1" customWidth="1"/>
    <col min="6421" max="6421" width="14.140625" style="3" bestFit="1" customWidth="1"/>
    <col min="6422" max="6422" width="16.7109375" style="3" customWidth="1"/>
    <col min="6423" max="6423" width="16.5703125" style="3" customWidth="1"/>
    <col min="6424" max="6425" width="7.85546875" style="3" bestFit="1" customWidth="1"/>
    <col min="6426" max="6426" width="8" style="3" bestFit="1" customWidth="1"/>
    <col min="6427" max="6428" width="7.85546875" style="3" bestFit="1" customWidth="1"/>
    <col min="6429" max="6429" width="9.7109375" style="3" customWidth="1"/>
    <col min="6430" max="6430" width="12.85546875" style="3" customWidth="1"/>
    <col min="6431" max="6667" width="9.140625" style="3"/>
    <col min="6668" max="6668" width="9" style="3" bestFit="1" customWidth="1"/>
    <col min="6669" max="6669" width="9.85546875" style="3" bestFit="1" customWidth="1"/>
    <col min="6670" max="6670" width="9.140625" style="3" bestFit="1" customWidth="1"/>
    <col min="6671" max="6671" width="16" style="3" bestFit="1" customWidth="1"/>
    <col min="6672" max="6672" width="9" style="3" bestFit="1" customWidth="1"/>
    <col min="6673" max="6673" width="7.85546875" style="3" bestFit="1" customWidth="1"/>
    <col min="6674" max="6674" width="11.7109375" style="3" bestFit="1" customWidth="1"/>
    <col min="6675" max="6675" width="14.28515625" style="3" customWidth="1"/>
    <col min="6676" max="6676" width="11.7109375" style="3" bestFit="1" customWidth="1"/>
    <col min="6677" max="6677" width="14.140625" style="3" bestFit="1" customWidth="1"/>
    <col min="6678" max="6678" width="16.7109375" style="3" customWidth="1"/>
    <col min="6679" max="6679" width="16.5703125" style="3" customWidth="1"/>
    <col min="6680" max="6681" width="7.85546875" style="3" bestFit="1" customWidth="1"/>
    <col min="6682" max="6682" width="8" style="3" bestFit="1" customWidth="1"/>
    <col min="6683" max="6684" width="7.85546875" style="3" bestFit="1" customWidth="1"/>
    <col min="6685" max="6685" width="9.7109375" style="3" customWidth="1"/>
    <col min="6686" max="6686" width="12.85546875" style="3" customWidth="1"/>
    <col min="6687" max="6923" width="9.140625" style="3"/>
    <col min="6924" max="6924" width="9" style="3" bestFit="1" customWidth="1"/>
    <col min="6925" max="6925" width="9.85546875" style="3" bestFit="1" customWidth="1"/>
    <col min="6926" max="6926" width="9.140625" style="3" bestFit="1" customWidth="1"/>
    <col min="6927" max="6927" width="16" style="3" bestFit="1" customWidth="1"/>
    <col min="6928" max="6928" width="9" style="3" bestFit="1" customWidth="1"/>
    <col min="6929" max="6929" width="7.85546875" style="3" bestFit="1" customWidth="1"/>
    <col min="6930" max="6930" width="11.7109375" style="3" bestFit="1" customWidth="1"/>
    <col min="6931" max="6931" width="14.28515625" style="3" customWidth="1"/>
    <col min="6932" max="6932" width="11.7109375" style="3" bestFit="1" customWidth="1"/>
    <col min="6933" max="6933" width="14.140625" style="3" bestFit="1" customWidth="1"/>
    <col min="6934" max="6934" width="16.7109375" style="3" customWidth="1"/>
    <col min="6935" max="6935" width="16.5703125" style="3" customWidth="1"/>
    <col min="6936" max="6937" width="7.85546875" style="3" bestFit="1" customWidth="1"/>
    <col min="6938" max="6938" width="8" style="3" bestFit="1" customWidth="1"/>
    <col min="6939" max="6940" width="7.85546875" style="3" bestFit="1" customWidth="1"/>
    <col min="6941" max="6941" width="9.7109375" style="3" customWidth="1"/>
    <col min="6942" max="6942" width="12.85546875" style="3" customWidth="1"/>
    <col min="6943" max="7179" width="9.140625" style="3"/>
    <col min="7180" max="7180" width="9" style="3" bestFit="1" customWidth="1"/>
    <col min="7181" max="7181" width="9.85546875" style="3" bestFit="1" customWidth="1"/>
    <col min="7182" max="7182" width="9.140625" style="3" bestFit="1" customWidth="1"/>
    <col min="7183" max="7183" width="16" style="3" bestFit="1" customWidth="1"/>
    <col min="7184" max="7184" width="9" style="3" bestFit="1" customWidth="1"/>
    <col min="7185" max="7185" width="7.85546875" style="3" bestFit="1" customWidth="1"/>
    <col min="7186" max="7186" width="11.7109375" style="3" bestFit="1" customWidth="1"/>
    <col min="7187" max="7187" width="14.28515625" style="3" customWidth="1"/>
    <col min="7188" max="7188" width="11.7109375" style="3" bestFit="1" customWidth="1"/>
    <col min="7189" max="7189" width="14.140625" style="3" bestFit="1" customWidth="1"/>
    <col min="7190" max="7190" width="16.7109375" style="3" customWidth="1"/>
    <col min="7191" max="7191" width="16.5703125" style="3" customWidth="1"/>
    <col min="7192" max="7193" width="7.85546875" style="3" bestFit="1" customWidth="1"/>
    <col min="7194" max="7194" width="8" style="3" bestFit="1" customWidth="1"/>
    <col min="7195" max="7196" width="7.85546875" style="3" bestFit="1" customWidth="1"/>
    <col min="7197" max="7197" width="9.7109375" style="3" customWidth="1"/>
    <col min="7198" max="7198" width="12.85546875" style="3" customWidth="1"/>
    <col min="7199" max="7435" width="9.140625" style="3"/>
    <col min="7436" max="7436" width="9" style="3" bestFit="1" customWidth="1"/>
    <col min="7437" max="7437" width="9.85546875" style="3" bestFit="1" customWidth="1"/>
    <col min="7438" max="7438" width="9.140625" style="3" bestFit="1" customWidth="1"/>
    <col min="7439" max="7439" width="16" style="3" bestFit="1" customWidth="1"/>
    <col min="7440" max="7440" width="9" style="3" bestFit="1" customWidth="1"/>
    <col min="7441" max="7441" width="7.85546875" style="3" bestFit="1" customWidth="1"/>
    <col min="7442" max="7442" width="11.7109375" style="3" bestFit="1" customWidth="1"/>
    <col min="7443" max="7443" width="14.28515625" style="3" customWidth="1"/>
    <col min="7444" max="7444" width="11.7109375" style="3" bestFit="1" customWidth="1"/>
    <col min="7445" max="7445" width="14.140625" style="3" bestFit="1" customWidth="1"/>
    <col min="7446" max="7446" width="16.7109375" style="3" customWidth="1"/>
    <col min="7447" max="7447" width="16.5703125" style="3" customWidth="1"/>
    <col min="7448" max="7449" width="7.85546875" style="3" bestFit="1" customWidth="1"/>
    <col min="7450" max="7450" width="8" style="3" bestFit="1" customWidth="1"/>
    <col min="7451" max="7452" width="7.85546875" style="3" bestFit="1" customWidth="1"/>
    <col min="7453" max="7453" width="9.7109375" style="3" customWidth="1"/>
    <col min="7454" max="7454" width="12.85546875" style="3" customWidth="1"/>
    <col min="7455" max="7691" width="9.140625" style="3"/>
    <col min="7692" max="7692" width="9" style="3" bestFit="1" customWidth="1"/>
    <col min="7693" max="7693" width="9.85546875" style="3" bestFit="1" customWidth="1"/>
    <col min="7694" max="7694" width="9.140625" style="3" bestFit="1" customWidth="1"/>
    <col min="7695" max="7695" width="16" style="3" bestFit="1" customWidth="1"/>
    <col min="7696" max="7696" width="9" style="3" bestFit="1" customWidth="1"/>
    <col min="7697" max="7697" width="7.85546875" style="3" bestFit="1" customWidth="1"/>
    <col min="7698" max="7698" width="11.7109375" style="3" bestFit="1" customWidth="1"/>
    <col min="7699" max="7699" width="14.28515625" style="3" customWidth="1"/>
    <col min="7700" max="7700" width="11.7109375" style="3" bestFit="1" customWidth="1"/>
    <col min="7701" max="7701" width="14.140625" style="3" bestFit="1" customWidth="1"/>
    <col min="7702" max="7702" width="16.7109375" style="3" customWidth="1"/>
    <col min="7703" max="7703" width="16.5703125" style="3" customWidth="1"/>
    <col min="7704" max="7705" width="7.85546875" style="3" bestFit="1" customWidth="1"/>
    <col min="7706" max="7706" width="8" style="3" bestFit="1" customWidth="1"/>
    <col min="7707" max="7708" width="7.85546875" style="3" bestFit="1" customWidth="1"/>
    <col min="7709" max="7709" width="9.7109375" style="3" customWidth="1"/>
    <col min="7710" max="7710" width="12.85546875" style="3" customWidth="1"/>
    <col min="7711" max="7947" width="9.140625" style="3"/>
    <col min="7948" max="7948" width="9" style="3" bestFit="1" customWidth="1"/>
    <col min="7949" max="7949" width="9.85546875" style="3" bestFit="1" customWidth="1"/>
    <col min="7950" max="7950" width="9.140625" style="3" bestFit="1" customWidth="1"/>
    <col min="7951" max="7951" width="16" style="3" bestFit="1" customWidth="1"/>
    <col min="7952" max="7952" width="9" style="3" bestFit="1" customWidth="1"/>
    <col min="7953" max="7953" width="7.85546875" style="3" bestFit="1" customWidth="1"/>
    <col min="7954" max="7954" width="11.7109375" style="3" bestFit="1" customWidth="1"/>
    <col min="7955" max="7955" width="14.28515625" style="3" customWidth="1"/>
    <col min="7956" max="7956" width="11.7109375" style="3" bestFit="1" customWidth="1"/>
    <col min="7957" max="7957" width="14.140625" style="3" bestFit="1" customWidth="1"/>
    <col min="7958" max="7958" width="16.7109375" style="3" customWidth="1"/>
    <col min="7959" max="7959" width="16.5703125" style="3" customWidth="1"/>
    <col min="7960" max="7961" width="7.85546875" style="3" bestFit="1" customWidth="1"/>
    <col min="7962" max="7962" width="8" style="3" bestFit="1" customWidth="1"/>
    <col min="7963" max="7964" width="7.85546875" style="3" bestFit="1" customWidth="1"/>
    <col min="7965" max="7965" width="9.7109375" style="3" customWidth="1"/>
    <col min="7966" max="7966" width="12.85546875" style="3" customWidth="1"/>
    <col min="7967" max="8203" width="9.140625" style="3"/>
    <col min="8204" max="8204" width="9" style="3" bestFit="1" customWidth="1"/>
    <col min="8205" max="8205" width="9.85546875" style="3" bestFit="1" customWidth="1"/>
    <col min="8206" max="8206" width="9.140625" style="3" bestFit="1" customWidth="1"/>
    <col min="8207" max="8207" width="16" style="3" bestFit="1" customWidth="1"/>
    <col min="8208" max="8208" width="9" style="3" bestFit="1" customWidth="1"/>
    <col min="8209" max="8209" width="7.85546875" style="3" bestFit="1" customWidth="1"/>
    <col min="8210" max="8210" width="11.7109375" style="3" bestFit="1" customWidth="1"/>
    <col min="8211" max="8211" width="14.28515625" style="3" customWidth="1"/>
    <col min="8212" max="8212" width="11.7109375" style="3" bestFit="1" customWidth="1"/>
    <col min="8213" max="8213" width="14.140625" style="3" bestFit="1" customWidth="1"/>
    <col min="8214" max="8214" width="16.7109375" style="3" customWidth="1"/>
    <col min="8215" max="8215" width="16.5703125" style="3" customWidth="1"/>
    <col min="8216" max="8217" width="7.85546875" style="3" bestFit="1" customWidth="1"/>
    <col min="8218" max="8218" width="8" style="3" bestFit="1" customWidth="1"/>
    <col min="8219" max="8220" width="7.85546875" style="3" bestFit="1" customWidth="1"/>
    <col min="8221" max="8221" width="9.7109375" style="3" customWidth="1"/>
    <col min="8222" max="8222" width="12.85546875" style="3" customWidth="1"/>
    <col min="8223" max="8459" width="9.140625" style="3"/>
    <col min="8460" max="8460" width="9" style="3" bestFit="1" customWidth="1"/>
    <col min="8461" max="8461" width="9.85546875" style="3" bestFit="1" customWidth="1"/>
    <col min="8462" max="8462" width="9.140625" style="3" bestFit="1" customWidth="1"/>
    <col min="8463" max="8463" width="16" style="3" bestFit="1" customWidth="1"/>
    <col min="8464" max="8464" width="9" style="3" bestFit="1" customWidth="1"/>
    <col min="8465" max="8465" width="7.85546875" style="3" bestFit="1" customWidth="1"/>
    <col min="8466" max="8466" width="11.7109375" style="3" bestFit="1" customWidth="1"/>
    <col min="8467" max="8467" width="14.28515625" style="3" customWidth="1"/>
    <col min="8468" max="8468" width="11.7109375" style="3" bestFit="1" customWidth="1"/>
    <col min="8469" max="8469" width="14.140625" style="3" bestFit="1" customWidth="1"/>
    <col min="8470" max="8470" width="16.7109375" style="3" customWidth="1"/>
    <col min="8471" max="8471" width="16.5703125" style="3" customWidth="1"/>
    <col min="8472" max="8473" width="7.85546875" style="3" bestFit="1" customWidth="1"/>
    <col min="8474" max="8474" width="8" style="3" bestFit="1" customWidth="1"/>
    <col min="8475" max="8476" width="7.85546875" style="3" bestFit="1" customWidth="1"/>
    <col min="8477" max="8477" width="9.7109375" style="3" customWidth="1"/>
    <col min="8478" max="8478" width="12.85546875" style="3" customWidth="1"/>
    <col min="8479" max="8715" width="9.140625" style="3"/>
    <col min="8716" max="8716" width="9" style="3" bestFit="1" customWidth="1"/>
    <col min="8717" max="8717" width="9.85546875" style="3" bestFit="1" customWidth="1"/>
    <col min="8718" max="8718" width="9.140625" style="3" bestFit="1" customWidth="1"/>
    <col min="8719" max="8719" width="16" style="3" bestFit="1" customWidth="1"/>
    <col min="8720" max="8720" width="9" style="3" bestFit="1" customWidth="1"/>
    <col min="8721" max="8721" width="7.85546875" style="3" bestFit="1" customWidth="1"/>
    <col min="8722" max="8722" width="11.7109375" style="3" bestFit="1" customWidth="1"/>
    <col min="8723" max="8723" width="14.28515625" style="3" customWidth="1"/>
    <col min="8724" max="8724" width="11.7109375" style="3" bestFit="1" customWidth="1"/>
    <col min="8725" max="8725" width="14.140625" style="3" bestFit="1" customWidth="1"/>
    <col min="8726" max="8726" width="16.7109375" style="3" customWidth="1"/>
    <col min="8727" max="8727" width="16.5703125" style="3" customWidth="1"/>
    <col min="8728" max="8729" width="7.85546875" style="3" bestFit="1" customWidth="1"/>
    <col min="8730" max="8730" width="8" style="3" bestFit="1" customWidth="1"/>
    <col min="8731" max="8732" width="7.85546875" style="3" bestFit="1" customWidth="1"/>
    <col min="8733" max="8733" width="9.7109375" style="3" customWidth="1"/>
    <col min="8734" max="8734" width="12.85546875" style="3" customWidth="1"/>
    <col min="8735" max="8971" width="9.140625" style="3"/>
    <col min="8972" max="8972" width="9" style="3" bestFit="1" customWidth="1"/>
    <col min="8973" max="8973" width="9.85546875" style="3" bestFit="1" customWidth="1"/>
    <col min="8974" max="8974" width="9.140625" style="3" bestFit="1" customWidth="1"/>
    <col min="8975" max="8975" width="16" style="3" bestFit="1" customWidth="1"/>
    <col min="8976" max="8976" width="9" style="3" bestFit="1" customWidth="1"/>
    <col min="8977" max="8977" width="7.85546875" style="3" bestFit="1" customWidth="1"/>
    <col min="8978" max="8978" width="11.7109375" style="3" bestFit="1" customWidth="1"/>
    <col min="8979" max="8979" width="14.28515625" style="3" customWidth="1"/>
    <col min="8980" max="8980" width="11.7109375" style="3" bestFit="1" customWidth="1"/>
    <col min="8981" max="8981" width="14.140625" style="3" bestFit="1" customWidth="1"/>
    <col min="8982" max="8982" width="16.7109375" style="3" customWidth="1"/>
    <col min="8983" max="8983" width="16.5703125" style="3" customWidth="1"/>
    <col min="8984" max="8985" width="7.85546875" style="3" bestFit="1" customWidth="1"/>
    <col min="8986" max="8986" width="8" style="3" bestFit="1" customWidth="1"/>
    <col min="8987" max="8988" width="7.85546875" style="3" bestFit="1" customWidth="1"/>
    <col min="8989" max="8989" width="9.7109375" style="3" customWidth="1"/>
    <col min="8990" max="8990" width="12.85546875" style="3" customWidth="1"/>
    <col min="8991" max="9227" width="9.140625" style="3"/>
    <col min="9228" max="9228" width="9" style="3" bestFit="1" customWidth="1"/>
    <col min="9229" max="9229" width="9.85546875" style="3" bestFit="1" customWidth="1"/>
    <col min="9230" max="9230" width="9.140625" style="3" bestFit="1" customWidth="1"/>
    <col min="9231" max="9231" width="16" style="3" bestFit="1" customWidth="1"/>
    <col min="9232" max="9232" width="9" style="3" bestFit="1" customWidth="1"/>
    <col min="9233" max="9233" width="7.85546875" style="3" bestFit="1" customWidth="1"/>
    <col min="9234" max="9234" width="11.7109375" style="3" bestFit="1" customWidth="1"/>
    <col min="9235" max="9235" width="14.28515625" style="3" customWidth="1"/>
    <col min="9236" max="9236" width="11.7109375" style="3" bestFit="1" customWidth="1"/>
    <col min="9237" max="9237" width="14.140625" style="3" bestFit="1" customWidth="1"/>
    <col min="9238" max="9238" width="16.7109375" style="3" customWidth="1"/>
    <col min="9239" max="9239" width="16.5703125" style="3" customWidth="1"/>
    <col min="9240" max="9241" width="7.85546875" style="3" bestFit="1" customWidth="1"/>
    <col min="9242" max="9242" width="8" style="3" bestFit="1" customWidth="1"/>
    <col min="9243" max="9244" width="7.85546875" style="3" bestFit="1" customWidth="1"/>
    <col min="9245" max="9245" width="9.7109375" style="3" customWidth="1"/>
    <col min="9246" max="9246" width="12.85546875" style="3" customWidth="1"/>
    <col min="9247" max="9483" width="9.140625" style="3"/>
    <col min="9484" max="9484" width="9" style="3" bestFit="1" customWidth="1"/>
    <col min="9485" max="9485" width="9.85546875" style="3" bestFit="1" customWidth="1"/>
    <col min="9486" max="9486" width="9.140625" style="3" bestFit="1" customWidth="1"/>
    <col min="9487" max="9487" width="16" style="3" bestFit="1" customWidth="1"/>
    <col min="9488" max="9488" width="9" style="3" bestFit="1" customWidth="1"/>
    <col min="9489" max="9489" width="7.85546875" style="3" bestFit="1" customWidth="1"/>
    <col min="9490" max="9490" width="11.7109375" style="3" bestFit="1" customWidth="1"/>
    <col min="9491" max="9491" width="14.28515625" style="3" customWidth="1"/>
    <col min="9492" max="9492" width="11.7109375" style="3" bestFit="1" customWidth="1"/>
    <col min="9493" max="9493" width="14.140625" style="3" bestFit="1" customWidth="1"/>
    <col min="9494" max="9494" width="16.7109375" style="3" customWidth="1"/>
    <col min="9495" max="9495" width="16.5703125" style="3" customWidth="1"/>
    <col min="9496" max="9497" width="7.85546875" style="3" bestFit="1" customWidth="1"/>
    <col min="9498" max="9498" width="8" style="3" bestFit="1" customWidth="1"/>
    <col min="9499" max="9500" width="7.85546875" style="3" bestFit="1" customWidth="1"/>
    <col min="9501" max="9501" width="9.7109375" style="3" customWidth="1"/>
    <col min="9502" max="9502" width="12.85546875" style="3" customWidth="1"/>
    <col min="9503" max="9739" width="9.140625" style="3"/>
    <col min="9740" max="9740" width="9" style="3" bestFit="1" customWidth="1"/>
    <col min="9741" max="9741" width="9.85546875" style="3" bestFit="1" customWidth="1"/>
    <col min="9742" max="9742" width="9.140625" style="3" bestFit="1" customWidth="1"/>
    <col min="9743" max="9743" width="16" style="3" bestFit="1" customWidth="1"/>
    <col min="9744" max="9744" width="9" style="3" bestFit="1" customWidth="1"/>
    <col min="9745" max="9745" width="7.85546875" style="3" bestFit="1" customWidth="1"/>
    <col min="9746" max="9746" width="11.7109375" style="3" bestFit="1" customWidth="1"/>
    <col min="9747" max="9747" width="14.28515625" style="3" customWidth="1"/>
    <col min="9748" max="9748" width="11.7109375" style="3" bestFit="1" customWidth="1"/>
    <col min="9749" max="9749" width="14.140625" style="3" bestFit="1" customWidth="1"/>
    <col min="9750" max="9750" width="16.7109375" style="3" customWidth="1"/>
    <col min="9751" max="9751" width="16.5703125" style="3" customWidth="1"/>
    <col min="9752" max="9753" width="7.85546875" style="3" bestFit="1" customWidth="1"/>
    <col min="9754" max="9754" width="8" style="3" bestFit="1" customWidth="1"/>
    <col min="9755" max="9756" width="7.85546875" style="3" bestFit="1" customWidth="1"/>
    <col min="9757" max="9757" width="9.7109375" style="3" customWidth="1"/>
    <col min="9758" max="9758" width="12.85546875" style="3" customWidth="1"/>
    <col min="9759" max="9995" width="9.140625" style="3"/>
    <col min="9996" max="9996" width="9" style="3" bestFit="1" customWidth="1"/>
    <col min="9997" max="9997" width="9.85546875" style="3" bestFit="1" customWidth="1"/>
    <col min="9998" max="9998" width="9.140625" style="3" bestFit="1" customWidth="1"/>
    <col min="9999" max="9999" width="16" style="3" bestFit="1" customWidth="1"/>
    <col min="10000" max="10000" width="9" style="3" bestFit="1" customWidth="1"/>
    <col min="10001" max="10001" width="7.85546875" style="3" bestFit="1" customWidth="1"/>
    <col min="10002" max="10002" width="11.7109375" style="3" bestFit="1" customWidth="1"/>
    <col min="10003" max="10003" width="14.28515625" style="3" customWidth="1"/>
    <col min="10004" max="10004" width="11.7109375" style="3" bestFit="1" customWidth="1"/>
    <col min="10005" max="10005" width="14.140625" style="3" bestFit="1" customWidth="1"/>
    <col min="10006" max="10006" width="16.7109375" style="3" customWidth="1"/>
    <col min="10007" max="10007" width="16.5703125" style="3" customWidth="1"/>
    <col min="10008" max="10009" width="7.85546875" style="3" bestFit="1" customWidth="1"/>
    <col min="10010" max="10010" width="8" style="3" bestFit="1" customWidth="1"/>
    <col min="10011" max="10012" width="7.85546875" style="3" bestFit="1" customWidth="1"/>
    <col min="10013" max="10013" width="9.7109375" style="3" customWidth="1"/>
    <col min="10014" max="10014" width="12.85546875" style="3" customWidth="1"/>
    <col min="10015" max="10251" width="9.140625" style="3"/>
    <col min="10252" max="10252" width="9" style="3" bestFit="1" customWidth="1"/>
    <col min="10253" max="10253" width="9.85546875" style="3" bestFit="1" customWidth="1"/>
    <col min="10254" max="10254" width="9.140625" style="3" bestFit="1" customWidth="1"/>
    <col min="10255" max="10255" width="16" style="3" bestFit="1" customWidth="1"/>
    <col min="10256" max="10256" width="9" style="3" bestFit="1" customWidth="1"/>
    <col min="10257" max="10257" width="7.85546875" style="3" bestFit="1" customWidth="1"/>
    <col min="10258" max="10258" width="11.7109375" style="3" bestFit="1" customWidth="1"/>
    <col min="10259" max="10259" width="14.28515625" style="3" customWidth="1"/>
    <col min="10260" max="10260" width="11.7109375" style="3" bestFit="1" customWidth="1"/>
    <col min="10261" max="10261" width="14.140625" style="3" bestFit="1" customWidth="1"/>
    <col min="10262" max="10262" width="16.7109375" style="3" customWidth="1"/>
    <col min="10263" max="10263" width="16.5703125" style="3" customWidth="1"/>
    <col min="10264" max="10265" width="7.85546875" style="3" bestFit="1" customWidth="1"/>
    <col min="10266" max="10266" width="8" style="3" bestFit="1" customWidth="1"/>
    <col min="10267" max="10268" width="7.85546875" style="3" bestFit="1" customWidth="1"/>
    <col min="10269" max="10269" width="9.7109375" style="3" customWidth="1"/>
    <col min="10270" max="10270" width="12.85546875" style="3" customWidth="1"/>
    <col min="10271" max="10507" width="9.140625" style="3"/>
    <col min="10508" max="10508" width="9" style="3" bestFit="1" customWidth="1"/>
    <col min="10509" max="10509" width="9.85546875" style="3" bestFit="1" customWidth="1"/>
    <col min="10510" max="10510" width="9.140625" style="3" bestFit="1" customWidth="1"/>
    <col min="10511" max="10511" width="16" style="3" bestFit="1" customWidth="1"/>
    <col min="10512" max="10512" width="9" style="3" bestFit="1" customWidth="1"/>
    <col min="10513" max="10513" width="7.85546875" style="3" bestFit="1" customWidth="1"/>
    <col min="10514" max="10514" width="11.7109375" style="3" bestFit="1" customWidth="1"/>
    <col min="10515" max="10515" width="14.28515625" style="3" customWidth="1"/>
    <col min="10516" max="10516" width="11.7109375" style="3" bestFit="1" customWidth="1"/>
    <col min="10517" max="10517" width="14.140625" style="3" bestFit="1" customWidth="1"/>
    <col min="10518" max="10518" width="16.7109375" style="3" customWidth="1"/>
    <col min="10519" max="10519" width="16.5703125" style="3" customWidth="1"/>
    <col min="10520" max="10521" width="7.85546875" style="3" bestFit="1" customWidth="1"/>
    <col min="10522" max="10522" width="8" style="3" bestFit="1" customWidth="1"/>
    <col min="10523" max="10524" width="7.85546875" style="3" bestFit="1" customWidth="1"/>
    <col min="10525" max="10525" width="9.7109375" style="3" customWidth="1"/>
    <col min="10526" max="10526" width="12.85546875" style="3" customWidth="1"/>
    <col min="10527" max="10763" width="9.140625" style="3"/>
    <col min="10764" max="10764" width="9" style="3" bestFit="1" customWidth="1"/>
    <col min="10765" max="10765" width="9.85546875" style="3" bestFit="1" customWidth="1"/>
    <col min="10766" max="10766" width="9.140625" style="3" bestFit="1" customWidth="1"/>
    <col min="10767" max="10767" width="16" style="3" bestFit="1" customWidth="1"/>
    <col min="10768" max="10768" width="9" style="3" bestFit="1" customWidth="1"/>
    <col min="10769" max="10769" width="7.85546875" style="3" bestFit="1" customWidth="1"/>
    <col min="10770" max="10770" width="11.7109375" style="3" bestFit="1" customWidth="1"/>
    <col min="10771" max="10771" width="14.28515625" style="3" customWidth="1"/>
    <col min="10772" max="10772" width="11.7109375" style="3" bestFit="1" customWidth="1"/>
    <col min="10773" max="10773" width="14.140625" style="3" bestFit="1" customWidth="1"/>
    <col min="10774" max="10774" width="16.7109375" style="3" customWidth="1"/>
    <col min="10775" max="10775" width="16.5703125" style="3" customWidth="1"/>
    <col min="10776" max="10777" width="7.85546875" style="3" bestFit="1" customWidth="1"/>
    <col min="10778" max="10778" width="8" style="3" bestFit="1" customWidth="1"/>
    <col min="10779" max="10780" width="7.85546875" style="3" bestFit="1" customWidth="1"/>
    <col min="10781" max="10781" width="9.7109375" style="3" customWidth="1"/>
    <col min="10782" max="10782" width="12.85546875" style="3" customWidth="1"/>
    <col min="10783" max="11019" width="9.140625" style="3"/>
    <col min="11020" max="11020" width="9" style="3" bestFit="1" customWidth="1"/>
    <col min="11021" max="11021" width="9.85546875" style="3" bestFit="1" customWidth="1"/>
    <col min="11022" max="11022" width="9.140625" style="3" bestFit="1" customWidth="1"/>
    <col min="11023" max="11023" width="16" style="3" bestFit="1" customWidth="1"/>
    <col min="11024" max="11024" width="9" style="3" bestFit="1" customWidth="1"/>
    <col min="11025" max="11025" width="7.85546875" style="3" bestFit="1" customWidth="1"/>
    <col min="11026" max="11026" width="11.7109375" style="3" bestFit="1" customWidth="1"/>
    <col min="11027" max="11027" width="14.28515625" style="3" customWidth="1"/>
    <col min="11028" max="11028" width="11.7109375" style="3" bestFit="1" customWidth="1"/>
    <col min="11029" max="11029" width="14.140625" style="3" bestFit="1" customWidth="1"/>
    <col min="11030" max="11030" width="16.7109375" style="3" customWidth="1"/>
    <col min="11031" max="11031" width="16.5703125" style="3" customWidth="1"/>
    <col min="11032" max="11033" width="7.85546875" style="3" bestFit="1" customWidth="1"/>
    <col min="11034" max="11034" width="8" style="3" bestFit="1" customWidth="1"/>
    <col min="11035" max="11036" width="7.85546875" style="3" bestFit="1" customWidth="1"/>
    <col min="11037" max="11037" width="9.7109375" style="3" customWidth="1"/>
    <col min="11038" max="11038" width="12.85546875" style="3" customWidth="1"/>
    <col min="11039" max="11275" width="9.140625" style="3"/>
    <col min="11276" max="11276" width="9" style="3" bestFit="1" customWidth="1"/>
    <col min="11277" max="11277" width="9.85546875" style="3" bestFit="1" customWidth="1"/>
    <col min="11278" max="11278" width="9.140625" style="3" bestFit="1" customWidth="1"/>
    <col min="11279" max="11279" width="16" style="3" bestFit="1" customWidth="1"/>
    <col min="11280" max="11280" width="9" style="3" bestFit="1" customWidth="1"/>
    <col min="11281" max="11281" width="7.85546875" style="3" bestFit="1" customWidth="1"/>
    <col min="11282" max="11282" width="11.7109375" style="3" bestFit="1" customWidth="1"/>
    <col min="11283" max="11283" width="14.28515625" style="3" customWidth="1"/>
    <col min="11284" max="11284" width="11.7109375" style="3" bestFit="1" customWidth="1"/>
    <col min="11285" max="11285" width="14.140625" style="3" bestFit="1" customWidth="1"/>
    <col min="11286" max="11286" width="16.7109375" style="3" customWidth="1"/>
    <col min="11287" max="11287" width="16.5703125" style="3" customWidth="1"/>
    <col min="11288" max="11289" width="7.85546875" style="3" bestFit="1" customWidth="1"/>
    <col min="11290" max="11290" width="8" style="3" bestFit="1" customWidth="1"/>
    <col min="11291" max="11292" width="7.85546875" style="3" bestFit="1" customWidth="1"/>
    <col min="11293" max="11293" width="9.7109375" style="3" customWidth="1"/>
    <col min="11294" max="11294" width="12.85546875" style="3" customWidth="1"/>
    <col min="11295" max="11531" width="9.140625" style="3"/>
    <col min="11532" max="11532" width="9" style="3" bestFit="1" customWidth="1"/>
    <col min="11533" max="11533" width="9.85546875" style="3" bestFit="1" customWidth="1"/>
    <col min="11534" max="11534" width="9.140625" style="3" bestFit="1" customWidth="1"/>
    <col min="11535" max="11535" width="16" style="3" bestFit="1" customWidth="1"/>
    <col min="11536" max="11536" width="9" style="3" bestFit="1" customWidth="1"/>
    <col min="11537" max="11537" width="7.85546875" style="3" bestFit="1" customWidth="1"/>
    <col min="11538" max="11538" width="11.7109375" style="3" bestFit="1" customWidth="1"/>
    <col min="11539" max="11539" width="14.28515625" style="3" customWidth="1"/>
    <col min="11540" max="11540" width="11.7109375" style="3" bestFit="1" customWidth="1"/>
    <col min="11541" max="11541" width="14.140625" style="3" bestFit="1" customWidth="1"/>
    <col min="11542" max="11542" width="16.7109375" style="3" customWidth="1"/>
    <col min="11543" max="11543" width="16.5703125" style="3" customWidth="1"/>
    <col min="11544" max="11545" width="7.85546875" style="3" bestFit="1" customWidth="1"/>
    <col min="11546" max="11546" width="8" style="3" bestFit="1" customWidth="1"/>
    <col min="11547" max="11548" width="7.85546875" style="3" bestFit="1" customWidth="1"/>
    <col min="11549" max="11549" width="9.7109375" style="3" customWidth="1"/>
    <col min="11550" max="11550" width="12.85546875" style="3" customWidth="1"/>
    <col min="11551" max="11787" width="9.140625" style="3"/>
    <col min="11788" max="11788" width="9" style="3" bestFit="1" customWidth="1"/>
    <col min="11789" max="11789" width="9.85546875" style="3" bestFit="1" customWidth="1"/>
    <col min="11790" max="11790" width="9.140625" style="3" bestFit="1" customWidth="1"/>
    <col min="11791" max="11791" width="16" style="3" bestFit="1" customWidth="1"/>
    <col min="11792" max="11792" width="9" style="3" bestFit="1" customWidth="1"/>
    <col min="11793" max="11793" width="7.85546875" style="3" bestFit="1" customWidth="1"/>
    <col min="11794" max="11794" width="11.7109375" style="3" bestFit="1" customWidth="1"/>
    <col min="11795" max="11795" width="14.28515625" style="3" customWidth="1"/>
    <col min="11796" max="11796" width="11.7109375" style="3" bestFit="1" customWidth="1"/>
    <col min="11797" max="11797" width="14.140625" style="3" bestFit="1" customWidth="1"/>
    <col min="11798" max="11798" width="16.7109375" style="3" customWidth="1"/>
    <col min="11799" max="11799" width="16.5703125" style="3" customWidth="1"/>
    <col min="11800" max="11801" width="7.85546875" style="3" bestFit="1" customWidth="1"/>
    <col min="11802" max="11802" width="8" style="3" bestFit="1" customWidth="1"/>
    <col min="11803" max="11804" width="7.85546875" style="3" bestFit="1" customWidth="1"/>
    <col min="11805" max="11805" width="9.7109375" style="3" customWidth="1"/>
    <col min="11806" max="11806" width="12.85546875" style="3" customWidth="1"/>
    <col min="11807" max="12043" width="9.140625" style="3"/>
    <col min="12044" max="12044" width="9" style="3" bestFit="1" customWidth="1"/>
    <col min="12045" max="12045" width="9.85546875" style="3" bestFit="1" customWidth="1"/>
    <col min="12046" max="12046" width="9.140625" style="3" bestFit="1" customWidth="1"/>
    <col min="12047" max="12047" width="16" style="3" bestFit="1" customWidth="1"/>
    <col min="12048" max="12048" width="9" style="3" bestFit="1" customWidth="1"/>
    <col min="12049" max="12049" width="7.85546875" style="3" bestFit="1" customWidth="1"/>
    <col min="12050" max="12050" width="11.7109375" style="3" bestFit="1" customWidth="1"/>
    <col min="12051" max="12051" width="14.28515625" style="3" customWidth="1"/>
    <col min="12052" max="12052" width="11.7109375" style="3" bestFit="1" customWidth="1"/>
    <col min="12053" max="12053" width="14.140625" style="3" bestFit="1" customWidth="1"/>
    <col min="12054" max="12054" width="16.7109375" style="3" customWidth="1"/>
    <col min="12055" max="12055" width="16.5703125" style="3" customWidth="1"/>
    <col min="12056" max="12057" width="7.85546875" style="3" bestFit="1" customWidth="1"/>
    <col min="12058" max="12058" width="8" style="3" bestFit="1" customWidth="1"/>
    <col min="12059" max="12060" width="7.85546875" style="3" bestFit="1" customWidth="1"/>
    <col min="12061" max="12061" width="9.7109375" style="3" customWidth="1"/>
    <col min="12062" max="12062" width="12.85546875" style="3" customWidth="1"/>
    <col min="12063" max="12299" width="9.140625" style="3"/>
    <col min="12300" max="12300" width="9" style="3" bestFit="1" customWidth="1"/>
    <col min="12301" max="12301" width="9.85546875" style="3" bestFit="1" customWidth="1"/>
    <col min="12302" max="12302" width="9.140625" style="3" bestFit="1" customWidth="1"/>
    <col min="12303" max="12303" width="16" style="3" bestFit="1" customWidth="1"/>
    <col min="12304" max="12304" width="9" style="3" bestFit="1" customWidth="1"/>
    <col min="12305" max="12305" width="7.85546875" style="3" bestFit="1" customWidth="1"/>
    <col min="12306" max="12306" width="11.7109375" style="3" bestFit="1" customWidth="1"/>
    <col min="12307" max="12307" width="14.28515625" style="3" customWidth="1"/>
    <col min="12308" max="12308" width="11.7109375" style="3" bestFit="1" customWidth="1"/>
    <col min="12309" max="12309" width="14.140625" style="3" bestFit="1" customWidth="1"/>
    <col min="12310" max="12310" width="16.7109375" style="3" customWidth="1"/>
    <col min="12311" max="12311" width="16.5703125" style="3" customWidth="1"/>
    <col min="12312" max="12313" width="7.85546875" style="3" bestFit="1" customWidth="1"/>
    <col min="12314" max="12314" width="8" style="3" bestFit="1" customWidth="1"/>
    <col min="12315" max="12316" width="7.85546875" style="3" bestFit="1" customWidth="1"/>
    <col min="12317" max="12317" width="9.7109375" style="3" customWidth="1"/>
    <col min="12318" max="12318" width="12.85546875" style="3" customWidth="1"/>
    <col min="12319" max="12555" width="9.140625" style="3"/>
    <col min="12556" max="12556" width="9" style="3" bestFit="1" customWidth="1"/>
    <col min="12557" max="12557" width="9.85546875" style="3" bestFit="1" customWidth="1"/>
    <col min="12558" max="12558" width="9.140625" style="3" bestFit="1" customWidth="1"/>
    <col min="12559" max="12559" width="16" style="3" bestFit="1" customWidth="1"/>
    <col min="12560" max="12560" width="9" style="3" bestFit="1" customWidth="1"/>
    <col min="12561" max="12561" width="7.85546875" style="3" bestFit="1" customWidth="1"/>
    <col min="12562" max="12562" width="11.7109375" style="3" bestFit="1" customWidth="1"/>
    <col min="12563" max="12563" width="14.28515625" style="3" customWidth="1"/>
    <col min="12564" max="12564" width="11.7109375" style="3" bestFit="1" customWidth="1"/>
    <col min="12565" max="12565" width="14.140625" style="3" bestFit="1" customWidth="1"/>
    <col min="12566" max="12566" width="16.7109375" style="3" customWidth="1"/>
    <col min="12567" max="12567" width="16.5703125" style="3" customWidth="1"/>
    <col min="12568" max="12569" width="7.85546875" style="3" bestFit="1" customWidth="1"/>
    <col min="12570" max="12570" width="8" style="3" bestFit="1" customWidth="1"/>
    <col min="12571" max="12572" width="7.85546875" style="3" bestFit="1" customWidth="1"/>
    <col min="12573" max="12573" width="9.7109375" style="3" customWidth="1"/>
    <col min="12574" max="12574" width="12.85546875" style="3" customWidth="1"/>
    <col min="12575" max="12811" width="9.140625" style="3"/>
    <col min="12812" max="12812" width="9" style="3" bestFit="1" customWidth="1"/>
    <col min="12813" max="12813" width="9.85546875" style="3" bestFit="1" customWidth="1"/>
    <col min="12814" max="12814" width="9.140625" style="3" bestFit="1" customWidth="1"/>
    <col min="12815" max="12815" width="16" style="3" bestFit="1" customWidth="1"/>
    <col min="12816" max="12816" width="9" style="3" bestFit="1" customWidth="1"/>
    <col min="12817" max="12817" width="7.85546875" style="3" bestFit="1" customWidth="1"/>
    <col min="12818" max="12818" width="11.7109375" style="3" bestFit="1" customWidth="1"/>
    <col min="12819" max="12819" width="14.28515625" style="3" customWidth="1"/>
    <col min="12820" max="12820" width="11.7109375" style="3" bestFit="1" customWidth="1"/>
    <col min="12821" max="12821" width="14.140625" style="3" bestFit="1" customWidth="1"/>
    <col min="12822" max="12822" width="16.7109375" style="3" customWidth="1"/>
    <col min="12823" max="12823" width="16.5703125" style="3" customWidth="1"/>
    <col min="12824" max="12825" width="7.85546875" style="3" bestFit="1" customWidth="1"/>
    <col min="12826" max="12826" width="8" style="3" bestFit="1" customWidth="1"/>
    <col min="12827" max="12828" width="7.85546875" style="3" bestFit="1" customWidth="1"/>
    <col min="12829" max="12829" width="9.7109375" style="3" customWidth="1"/>
    <col min="12830" max="12830" width="12.85546875" style="3" customWidth="1"/>
    <col min="12831" max="13067" width="9.140625" style="3"/>
    <col min="13068" max="13068" width="9" style="3" bestFit="1" customWidth="1"/>
    <col min="13069" max="13069" width="9.85546875" style="3" bestFit="1" customWidth="1"/>
    <col min="13070" max="13070" width="9.140625" style="3" bestFit="1" customWidth="1"/>
    <col min="13071" max="13071" width="16" style="3" bestFit="1" customWidth="1"/>
    <col min="13072" max="13072" width="9" style="3" bestFit="1" customWidth="1"/>
    <col min="13073" max="13073" width="7.85546875" style="3" bestFit="1" customWidth="1"/>
    <col min="13074" max="13074" width="11.7109375" style="3" bestFit="1" customWidth="1"/>
    <col min="13075" max="13075" width="14.28515625" style="3" customWidth="1"/>
    <col min="13076" max="13076" width="11.7109375" style="3" bestFit="1" customWidth="1"/>
    <col min="13077" max="13077" width="14.140625" style="3" bestFit="1" customWidth="1"/>
    <col min="13078" max="13078" width="16.7109375" style="3" customWidth="1"/>
    <col min="13079" max="13079" width="16.5703125" style="3" customWidth="1"/>
    <col min="13080" max="13081" width="7.85546875" style="3" bestFit="1" customWidth="1"/>
    <col min="13082" max="13082" width="8" style="3" bestFit="1" customWidth="1"/>
    <col min="13083" max="13084" width="7.85546875" style="3" bestFit="1" customWidth="1"/>
    <col min="13085" max="13085" width="9.7109375" style="3" customWidth="1"/>
    <col min="13086" max="13086" width="12.85546875" style="3" customWidth="1"/>
    <col min="13087" max="13323" width="9.140625" style="3"/>
    <col min="13324" max="13324" width="9" style="3" bestFit="1" customWidth="1"/>
    <col min="13325" max="13325" width="9.85546875" style="3" bestFit="1" customWidth="1"/>
    <col min="13326" max="13326" width="9.140625" style="3" bestFit="1" customWidth="1"/>
    <col min="13327" max="13327" width="16" style="3" bestFit="1" customWidth="1"/>
    <col min="13328" max="13328" width="9" style="3" bestFit="1" customWidth="1"/>
    <col min="13329" max="13329" width="7.85546875" style="3" bestFit="1" customWidth="1"/>
    <col min="13330" max="13330" width="11.7109375" style="3" bestFit="1" customWidth="1"/>
    <col min="13331" max="13331" width="14.28515625" style="3" customWidth="1"/>
    <col min="13332" max="13332" width="11.7109375" style="3" bestFit="1" customWidth="1"/>
    <col min="13333" max="13333" width="14.140625" style="3" bestFit="1" customWidth="1"/>
    <col min="13334" max="13334" width="16.7109375" style="3" customWidth="1"/>
    <col min="13335" max="13335" width="16.5703125" style="3" customWidth="1"/>
    <col min="13336" max="13337" width="7.85546875" style="3" bestFit="1" customWidth="1"/>
    <col min="13338" max="13338" width="8" style="3" bestFit="1" customWidth="1"/>
    <col min="13339" max="13340" width="7.85546875" style="3" bestFit="1" customWidth="1"/>
    <col min="13341" max="13341" width="9.7109375" style="3" customWidth="1"/>
    <col min="13342" max="13342" width="12.85546875" style="3" customWidth="1"/>
    <col min="13343" max="13579" width="9.140625" style="3"/>
    <col min="13580" max="13580" width="9" style="3" bestFit="1" customWidth="1"/>
    <col min="13581" max="13581" width="9.85546875" style="3" bestFit="1" customWidth="1"/>
    <col min="13582" max="13582" width="9.140625" style="3" bestFit="1" customWidth="1"/>
    <col min="13583" max="13583" width="16" style="3" bestFit="1" customWidth="1"/>
    <col min="13584" max="13584" width="9" style="3" bestFit="1" customWidth="1"/>
    <col min="13585" max="13585" width="7.85546875" style="3" bestFit="1" customWidth="1"/>
    <col min="13586" max="13586" width="11.7109375" style="3" bestFit="1" customWidth="1"/>
    <col min="13587" max="13587" width="14.28515625" style="3" customWidth="1"/>
    <col min="13588" max="13588" width="11.7109375" style="3" bestFit="1" customWidth="1"/>
    <col min="13589" max="13589" width="14.140625" style="3" bestFit="1" customWidth="1"/>
    <col min="13590" max="13590" width="16.7109375" style="3" customWidth="1"/>
    <col min="13591" max="13591" width="16.5703125" style="3" customWidth="1"/>
    <col min="13592" max="13593" width="7.85546875" style="3" bestFit="1" customWidth="1"/>
    <col min="13594" max="13594" width="8" style="3" bestFit="1" customWidth="1"/>
    <col min="13595" max="13596" width="7.85546875" style="3" bestFit="1" customWidth="1"/>
    <col min="13597" max="13597" width="9.7109375" style="3" customWidth="1"/>
    <col min="13598" max="13598" width="12.85546875" style="3" customWidth="1"/>
    <col min="13599" max="13835" width="9.140625" style="3"/>
    <col min="13836" max="13836" width="9" style="3" bestFit="1" customWidth="1"/>
    <col min="13837" max="13837" width="9.85546875" style="3" bestFit="1" customWidth="1"/>
    <col min="13838" max="13838" width="9.140625" style="3" bestFit="1" customWidth="1"/>
    <col min="13839" max="13839" width="16" style="3" bestFit="1" customWidth="1"/>
    <col min="13840" max="13840" width="9" style="3" bestFit="1" customWidth="1"/>
    <col min="13841" max="13841" width="7.85546875" style="3" bestFit="1" customWidth="1"/>
    <col min="13842" max="13842" width="11.7109375" style="3" bestFit="1" customWidth="1"/>
    <col min="13843" max="13843" width="14.28515625" style="3" customWidth="1"/>
    <col min="13844" max="13844" width="11.7109375" style="3" bestFit="1" customWidth="1"/>
    <col min="13845" max="13845" width="14.140625" style="3" bestFit="1" customWidth="1"/>
    <col min="13846" max="13846" width="16.7109375" style="3" customWidth="1"/>
    <col min="13847" max="13847" width="16.5703125" style="3" customWidth="1"/>
    <col min="13848" max="13849" width="7.85546875" style="3" bestFit="1" customWidth="1"/>
    <col min="13850" max="13850" width="8" style="3" bestFit="1" customWidth="1"/>
    <col min="13851" max="13852" width="7.85546875" style="3" bestFit="1" customWidth="1"/>
    <col min="13853" max="13853" width="9.7109375" style="3" customWidth="1"/>
    <col min="13854" max="13854" width="12.85546875" style="3" customWidth="1"/>
    <col min="13855" max="14091" width="9.140625" style="3"/>
    <col min="14092" max="14092" width="9" style="3" bestFit="1" customWidth="1"/>
    <col min="14093" max="14093" width="9.85546875" style="3" bestFit="1" customWidth="1"/>
    <col min="14094" max="14094" width="9.140625" style="3" bestFit="1" customWidth="1"/>
    <col min="14095" max="14095" width="16" style="3" bestFit="1" customWidth="1"/>
    <col min="14096" max="14096" width="9" style="3" bestFit="1" customWidth="1"/>
    <col min="14097" max="14097" width="7.85546875" style="3" bestFit="1" customWidth="1"/>
    <col min="14098" max="14098" width="11.7109375" style="3" bestFit="1" customWidth="1"/>
    <col min="14099" max="14099" width="14.28515625" style="3" customWidth="1"/>
    <col min="14100" max="14100" width="11.7109375" style="3" bestFit="1" customWidth="1"/>
    <col min="14101" max="14101" width="14.140625" style="3" bestFit="1" customWidth="1"/>
    <col min="14102" max="14102" width="16.7109375" style="3" customWidth="1"/>
    <col min="14103" max="14103" width="16.5703125" style="3" customWidth="1"/>
    <col min="14104" max="14105" width="7.85546875" style="3" bestFit="1" customWidth="1"/>
    <col min="14106" max="14106" width="8" style="3" bestFit="1" customWidth="1"/>
    <col min="14107" max="14108" width="7.85546875" style="3" bestFit="1" customWidth="1"/>
    <col min="14109" max="14109" width="9.7109375" style="3" customWidth="1"/>
    <col min="14110" max="14110" width="12.85546875" style="3" customWidth="1"/>
    <col min="14111" max="14347" width="9.140625" style="3"/>
    <col min="14348" max="14348" width="9" style="3" bestFit="1" customWidth="1"/>
    <col min="14349" max="14349" width="9.85546875" style="3" bestFit="1" customWidth="1"/>
    <col min="14350" max="14350" width="9.140625" style="3" bestFit="1" customWidth="1"/>
    <col min="14351" max="14351" width="16" style="3" bestFit="1" customWidth="1"/>
    <col min="14352" max="14352" width="9" style="3" bestFit="1" customWidth="1"/>
    <col min="14353" max="14353" width="7.85546875" style="3" bestFit="1" customWidth="1"/>
    <col min="14354" max="14354" width="11.7109375" style="3" bestFit="1" customWidth="1"/>
    <col min="14355" max="14355" width="14.28515625" style="3" customWidth="1"/>
    <col min="14356" max="14356" width="11.7109375" style="3" bestFit="1" customWidth="1"/>
    <col min="14357" max="14357" width="14.140625" style="3" bestFit="1" customWidth="1"/>
    <col min="14358" max="14358" width="16.7109375" style="3" customWidth="1"/>
    <col min="14359" max="14359" width="16.5703125" style="3" customWidth="1"/>
    <col min="14360" max="14361" width="7.85546875" style="3" bestFit="1" customWidth="1"/>
    <col min="14362" max="14362" width="8" style="3" bestFit="1" customWidth="1"/>
    <col min="14363" max="14364" width="7.85546875" style="3" bestFit="1" customWidth="1"/>
    <col min="14365" max="14365" width="9.7109375" style="3" customWidth="1"/>
    <col min="14366" max="14366" width="12.85546875" style="3" customWidth="1"/>
    <col min="14367" max="14603" width="9.140625" style="3"/>
    <col min="14604" max="14604" width="9" style="3" bestFit="1" customWidth="1"/>
    <col min="14605" max="14605" width="9.85546875" style="3" bestFit="1" customWidth="1"/>
    <col min="14606" max="14606" width="9.140625" style="3" bestFit="1" customWidth="1"/>
    <col min="14607" max="14607" width="16" style="3" bestFit="1" customWidth="1"/>
    <col min="14608" max="14608" width="9" style="3" bestFit="1" customWidth="1"/>
    <col min="14609" max="14609" width="7.85546875" style="3" bestFit="1" customWidth="1"/>
    <col min="14610" max="14610" width="11.7109375" style="3" bestFit="1" customWidth="1"/>
    <col min="14611" max="14611" width="14.28515625" style="3" customWidth="1"/>
    <col min="14612" max="14612" width="11.7109375" style="3" bestFit="1" customWidth="1"/>
    <col min="14613" max="14613" width="14.140625" style="3" bestFit="1" customWidth="1"/>
    <col min="14614" max="14614" width="16.7109375" style="3" customWidth="1"/>
    <col min="14615" max="14615" width="16.5703125" style="3" customWidth="1"/>
    <col min="14616" max="14617" width="7.85546875" style="3" bestFit="1" customWidth="1"/>
    <col min="14618" max="14618" width="8" style="3" bestFit="1" customWidth="1"/>
    <col min="14619" max="14620" width="7.85546875" style="3" bestFit="1" customWidth="1"/>
    <col min="14621" max="14621" width="9.7109375" style="3" customWidth="1"/>
    <col min="14622" max="14622" width="12.85546875" style="3" customWidth="1"/>
    <col min="14623" max="14859" width="9.140625" style="3"/>
    <col min="14860" max="14860" width="9" style="3" bestFit="1" customWidth="1"/>
    <col min="14861" max="14861" width="9.85546875" style="3" bestFit="1" customWidth="1"/>
    <col min="14862" max="14862" width="9.140625" style="3" bestFit="1" customWidth="1"/>
    <col min="14863" max="14863" width="16" style="3" bestFit="1" customWidth="1"/>
    <col min="14864" max="14864" width="9" style="3" bestFit="1" customWidth="1"/>
    <col min="14865" max="14865" width="7.85546875" style="3" bestFit="1" customWidth="1"/>
    <col min="14866" max="14866" width="11.7109375" style="3" bestFit="1" customWidth="1"/>
    <col min="14867" max="14867" width="14.28515625" style="3" customWidth="1"/>
    <col min="14868" max="14868" width="11.7109375" style="3" bestFit="1" customWidth="1"/>
    <col min="14869" max="14869" width="14.140625" style="3" bestFit="1" customWidth="1"/>
    <col min="14870" max="14870" width="16.7109375" style="3" customWidth="1"/>
    <col min="14871" max="14871" width="16.5703125" style="3" customWidth="1"/>
    <col min="14872" max="14873" width="7.85546875" style="3" bestFit="1" customWidth="1"/>
    <col min="14874" max="14874" width="8" style="3" bestFit="1" customWidth="1"/>
    <col min="14875" max="14876" width="7.85546875" style="3" bestFit="1" customWidth="1"/>
    <col min="14877" max="14877" width="9.7109375" style="3" customWidth="1"/>
    <col min="14878" max="14878" width="12.85546875" style="3" customWidth="1"/>
    <col min="14879" max="15115" width="9.140625" style="3"/>
    <col min="15116" max="15116" width="9" style="3" bestFit="1" customWidth="1"/>
    <col min="15117" max="15117" width="9.85546875" style="3" bestFit="1" customWidth="1"/>
    <col min="15118" max="15118" width="9.140625" style="3" bestFit="1" customWidth="1"/>
    <col min="15119" max="15119" width="16" style="3" bestFit="1" customWidth="1"/>
    <col min="15120" max="15120" width="9" style="3" bestFit="1" customWidth="1"/>
    <col min="15121" max="15121" width="7.85546875" style="3" bestFit="1" customWidth="1"/>
    <col min="15122" max="15122" width="11.7109375" style="3" bestFit="1" customWidth="1"/>
    <col min="15123" max="15123" width="14.28515625" style="3" customWidth="1"/>
    <col min="15124" max="15124" width="11.7109375" style="3" bestFit="1" customWidth="1"/>
    <col min="15125" max="15125" width="14.140625" style="3" bestFit="1" customWidth="1"/>
    <col min="15126" max="15126" width="16.7109375" style="3" customWidth="1"/>
    <col min="15127" max="15127" width="16.5703125" style="3" customWidth="1"/>
    <col min="15128" max="15129" width="7.85546875" style="3" bestFit="1" customWidth="1"/>
    <col min="15130" max="15130" width="8" style="3" bestFit="1" customWidth="1"/>
    <col min="15131" max="15132" width="7.85546875" style="3" bestFit="1" customWidth="1"/>
    <col min="15133" max="15133" width="9.7109375" style="3" customWidth="1"/>
    <col min="15134" max="15134" width="12.85546875" style="3" customWidth="1"/>
    <col min="15135" max="15371" width="9.140625" style="3"/>
    <col min="15372" max="15372" width="9" style="3" bestFit="1" customWidth="1"/>
    <col min="15373" max="15373" width="9.85546875" style="3" bestFit="1" customWidth="1"/>
    <col min="15374" max="15374" width="9.140625" style="3" bestFit="1" customWidth="1"/>
    <col min="15375" max="15375" width="16" style="3" bestFit="1" customWidth="1"/>
    <col min="15376" max="15376" width="9" style="3" bestFit="1" customWidth="1"/>
    <col min="15377" max="15377" width="7.85546875" style="3" bestFit="1" customWidth="1"/>
    <col min="15378" max="15378" width="11.7109375" style="3" bestFit="1" customWidth="1"/>
    <col min="15379" max="15379" width="14.28515625" style="3" customWidth="1"/>
    <col min="15380" max="15380" width="11.7109375" style="3" bestFit="1" customWidth="1"/>
    <col min="15381" max="15381" width="14.140625" style="3" bestFit="1" customWidth="1"/>
    <col min="15382" max="15382" width="16.7109375" style="3" customWidth="1"/>
    <col min="15383" max="15383" width="16.5703125" style="3" customWidth="1"/>
    <col min="15384" max="15385" width="7.85546875" style="3" bestFit="1" customWidth="1"/>
    <col min="15386" max="15386" width="8" style="3" bestFit="1" customWidth="1"/>
    <col min="15387" max="15388" width="7.85546875" style="3" bestFit="1" customWidth="1"/>
    <col min="15389" max="15389" width="9.7109375" style="3" customWidth="1"/>
    <col min="15390" max="15390" width="12.85546875" style="3" customWidth="1"/>
    <col min="15391" max="15627" width="9.140625" style="3"/>
    <col min="15628" max="15628" width="9" style="3" bestFit="1" customWidth="1"/>
    <col min="15629" max="15629" width="9.85546875" style="3" bestFit="1" customWidth="1"/>
    <col min="15630" max="15630" width="9.140625" style="3" bestFit="1" customWidth="1"/>
    <col min="15631" max="15631" width="16" style="3" bestFit="1" customWidth="1"/>
    <col min="15632" max="15632" width="9" style="3" bestFit="1" customWidth="1"/>
    <col min="15633" max="15633" width="7.85546875" style="3" bestFit="1" customWidth="1"/>
    <col min="15634" max="15634" width="11.7109375" style="3" bestFit="1" customWidth="1"/>
    <col min="15635" max="15635" width="14.28515625" style="3" customWidth="1"/>
    <col min="15636" max="15636" width="11.7109375" style="3" bestFit="1" customWidth="1"/>
    <col min="15637" max="15637" width="14.140625" style="3" bestFit="1" customWidth="1"/>
    <col min="15638" max="15638" width="16.7109375" style="3" customWidth="1"/>
    <col min="15639" max="15639" width="16.5703125" style="3" customWidth="1"/>
    <col min="15640" max="15641" width="7.85546875" style="3" bestFit="1" customWidth="1"/>
    <col min="15642" max="15642" width="8" style="3" bestFit="1" customWidth="1"/>
    <col min="15643" max="15644" width="7.85546875" style="3" bestFit="1" customWidth="1"/>
    <col min="15645" max="15645" width="9.7109375" style="3" customWidth="1"/>
    <col min="15646" max="15646" width="12.85546875" style="3" customWidth="1"/>
    <col min="15647" max="15883" width="9.140625" style="3"/>
    <col min="15884" max="15884" width="9" style="3" bestFit="1" customWidth="1"/>
    <col min="15885" max="15885" width="9.85546875" style="3" bestFit="1" customWidth="1"/>
    <col min="15886" max="15886" width="9.140625" style="3" bestFit="1" customWidth="1"/>
    <col min="15887" max="15887" width="16" style="3" bestFit="1" customWidth="1"/>
    <col min="15888" max="15888" width="9" style="3" bestFit="1" customWidth="1"/>
    <col min="15889" max="15889" width="7.85546875" style="3" bestFit="1" customWidth="1"/>
    <col min="15890" max="15890" width="11.7109375" style="3" bestFit="1" customWidth="1"/>
    <col min="15891" max="15891" width="14.28515625" style="3" customWidth="1"/>
    <col min="15892" max="15892" width="11.7109375" style="3" bestFit="1" customWidth="1"/>
    <col min="15893" max="15893" width="14.140625" style="3" bestFit="1" customWidth="1"/>
    <col min="15894" max="15894" width="16.7109375" style="3" customWidth="1"/>
    <col min="15895" max="15895" width="16.5703125" style="3" customWidth="1"/>
    <col min="15896" max="15897" width="7.85546875" style="3" bestFit="1" customWidth="1"/>
    <col min="15898" max="15898" width="8" style="3" bestFit="1" customWidth="1"/>
    <col min="15899" max="15900" width="7.85546875" style="3" bestFit="1" customWidth="1"/>
    <col min="15901" max="15901" width="9.7109375" style="3" customWidth="1"/>
    <col min="15902" max="15902" width="12.85546875" style="3" customWidth="1"/>
    <col min="15903" max="16139" width="9.140625" style="3"/>
    <col min="16140" max="16140" width="9" style="3" bestFit="1" customWidth="1"/>
    <col min="16141" max="16141" width="9.85546875" style="3" bestFit="1" customWidth="1"/>
    <col min="16142" max="16142" width="9.140625" style="3" bestFit="1" customWidth="1"/>
    <col min="16143" max="16143" width="16" style="3" bestFit="1" customWidth="1"/>
    <col min="16144" max="16144" width="9" style="3" bestFit="1" customWidth="1"/>
    <col min="16145" max="16145" width="7.85546875" style="3" bestFit="1" customWidth="1"/>
    <col min="16146" max="16146" width="11.7109375" style="3" bestFit="1" customWidth="1"/>
    <col min="16147" max="16147" width="14.28515625" style="3" customWidth="1"/>
    <col min="16148" max="16148" width="11.7109375" style="3" bestFit="1" customWidth="1"/>
    <col min="16149" max="16149" width="14.140625" style="3" bestFit="1" customWidth="1"/>
    <col min="16150" max="16150" width="16.7109375" style="3" customWidth="1"/>
    <col min="16151" max="16151" width="16.5703125" style="3" customWidth="1"/>
    <col min="16152" max="16153" width="7.85546875" style="3" bestFit="1" customWidth="1"/>
    <col min="16154" max="16154" width="8" style="3" bestFit="1" customWidth="1"/>
    <col min="16155" max="16156" width="7.85546875" style="3" bestFit="1" customWidth="1"/>
    <col min="16157" max="16157" width="9.7109375" style="3" customWidth="1"/>
    <col min="16158" max="16158" width="12.85546875" style="3" customWidth="1"/>
    <col min="16159" max="16384" width="9.140625" style="3"/>
  </cols>
  <sheetData>
    <row r="1" spans="1:70" s="6" customFormat="1" ht="15.75" customHeight="1">
      <c r="A1" s="430" t="s">
        <v>1</v>
      </c>
      <c r="B1" s="610" t="s">
        <v>0</v>
      </c>
      <c r="C1" s="613" t="s">
        <v>95</v>
      </c>
      <c r="D1" s="614"/>
      <c r="E1" s="601" t="s">
        <v>96</v>
      </c>
      <c r="F1" s="601"/>
      <c r="G1" s="601"/>
      <c r="H1" s="602" t="s">
        <v>170</v>
      </c>
      <c r="I1" s="602"/>
      <c r="J1" s="601" t="s">
        <v>174</v>
      </c>
      <c r="K1" s="601"/>
      <c r="L1" s="601"/>
      <c r="M1" s="601"/>
      <c r="N1" s="601"/>
      <c r="O1" s="601"/>
      <c r="P1" s="601"/>
      <c r="Q1" s="601"/>
      <c r="R1" s="601"/>
      <c r="S1" s="601"/>
      <c r="T1" s="601"/>
      <c r="U1" s="601"/>
      <c r="V1" s="601"/>
      <c r="W1" s="601"/>
      <c r="X1" s="601"/>
      <c r="Y1" s="601"/>
      <c r="Z1" s="601"/>
      <c r="AA1" s="601"/>
      <c r="AB1" s="601"/>
      <c r="AC1" s="601"/>
      <c r="AD1" s="601"/>
      <c r="AE1" s="601"/>
      <c r="AF1" s="601"/>
      <c r="AG1" s="612" t="s">
        <v>175</v>
      </c>
      <c r="AH1" s="612"/>
      <c r="AI1" s="612"/>
      <c r="AJ1" s="612"/>
      <c r="AK1" s="612"/>
      <c r="AL1" s="612"/>
      <c r="AM1" s="612"/>
      <c r="AN1" s="612"/>
      <c r="AO1" s="612"/>
      <c r="AP1" s="612"/>
      <c r="AQ1" s="612"/>
      <c r="AR1" s="612"/>
      <c r="AS1" s="612"/>
      <c r="AT1" s="612"/>
      <c r="AU1" s="612"/>
      <c r="AV1" s="603" t="s">
        <v>191</v>
      </c>
      <c r="AW1" s="604"/>
      <c r="AX1" s="604"/>
      <c r="AY1" s="604"/>
      <c r="AZ1" s="604"/>
      <c r="BA1" s="605"/>
      <c r="BB1" s="606" t="s">
        <v>195</v>
      </c>
      <c r="BC1" s="607"/>
      <c r="BD1" s="607"/>
      <c r="BE1" s="608"/>
      <c r="BF1" s="609" t="s">
        <v>183</v>
      </c>
      <c r="BG1" s="609"/>
      <c r="BH1" s="609"/>
      <c r="BI1" s="609"/>
      <c r="BJ1" s="609"/>
      <c r="BK1" s="609"/>
      <c r="BL1" s="609"/>
      <c r="BM1" s="609"/>
      <c r="BN1" s="609"/>
      <c r="BO1" s="609"/>
      <c r="BP1" s="609"/>
      <c r="BQ1" s="600" t="s">
        <v>292</v>
      </c>
      <c r="BR1" s="600"/>
    </row>
    <row r="2" spans="1:70" ht="23.25" thickBot="1">
      <c r="A2" s="431"/>
      <c r="B2" s="611"/>
      <c r="C2" s="167"/>
      <c r="D2" s="190" t="s">
        <v>93</v>
      </c>
      <c r="E2" s="149"/>
      <c r="F2" s="191" t="s">
        <v>93</v>
      </c>
      <c r="G2" s="148" t="s">
        <v>169</v>
      </c>
      <c r="H2" s="149"/>
      <c r="I2" s="219" t="s">
        <v>93</v>
      </c>
      <c r="J2" s="149" t="s">
        <v>246</v>
      </c>
      <c r="K2" s="149" t="s">
        <v>247</v>
      </c>
      <c r="L2" s="149" t="s">
        <v>248</v>
      </c>
      <c r="M2" s="149" t="s">
        <v>249</v>
      </c>
      <c r="N2" s="149" t="s">
        <v>250</v>
      </c>
      <c r="O2" s="149" t="s">
        <v>441</v>
      </c>
      <c r="P2" s="149" t="s">
        <v>453</v>
      </c>
      <c r="Q2" s="149" t="s">
        <v>457</v>
      </c>
      <c r="R2" s="149" t="s">
        <v>251</v>
      </c>
      <c r="S2" s="149" t="s">
        <v>406</v>
      </c>
      <c r="T2" s="149" t="s">
        <v>407</v>
      </c>
      <c r="U2" s="149" t="s">
        <v>435</v>
      </c>
      <c r="V2" s="149" t="s">
        <v>444</v>
      </c>
      <c r="W2" s="149" t="s">
        <v>252</v>
      </c>
      <c r="X2" s="149" t="s">
        <v>253</v>
      </c>
      <c r="Y2" s="149" t="s">
        <v>254</v>
      </c>
      <c r="Z2" s="149" t="s">
        <v>286</v>
      </c>
      <c r="AA2" s="149" t="s">
        <v>284</v>
      </c>
      <c r="AB2" s="149" t="s">
        <v>285</v>
      </c>
      <c r="AC2" s="149"/>
      <c r="AD2" s="149"/>
      <c r="AE2" s="149" t="s">
        <v>47</v>
      </c>
      <c r="AF2" s="147" t="s">
        <v>29</v>
      </c>
      <c r="AG2" s="149" t="s">
        <v>176</v>
      </c>
      <c r="AH2" s="149" t="s">
        <v>177</v>
      </c>
      <c r="AI2" s="149" t="s">
        <v>178</v>
      </c>
      <c r="AJ2" s="149" t="s">
        <v>180</v>
      </c>
      <c r="AK2" s="149" t="s">
        <v>181</v>
      </c>
      <c r="AL2" s="149" t="s">
        <v>182</v>
      </c>
      <c r="AM2" s="149" t="s">
        <v>272</v>
      </c>
      <c r="AN2" s="149" t="s">
        <v>273</v>
      </c>
      <c r="AO2" s="149" t="s">
        <v>274</v>
      </c>
      <c r="AP2" s="149" t="s">
        <v>460</v>
      </c>
      <c r="AQ2" s="149" t="s">
        <v>437</v>
      </c>
      <c r="AR2" s="149" t="s">
        <v>438</v>
      </c>
      <c r="AS2" s="149"/>
      <c r="AT2" s="149"/>
      <c r="AU2" s="152" t="s">
        <v>47</v>
      </c>
      <c r="AV2" s="149" t="s">
        <v>188</v>
      </c>
      <c r="AW2" s="149" t="s">
        <v>189</v>
      </c>
      <c r="AX2" s="149" t="s">
        <v>192</v>
      </c>
      <c r="AY2" s="149" t="s">
        <v>190</v>
      </c>
      <c r="AZ2" s="149" t="s">
        <v>194</v>
      </c>
      <c r="BA2" s="147" t="s">
        <v>47</v>
      </c>
      <c r="BB2" s="149" t="s">
        <v>199</v>
      </c>
      <c r="BC2" s="149" t="s">
        <v>200</v>
      </c>
      <c r="BD2" s="149" t="s">
        <v>201</v>
      </c>
      <c r="BE2" s="150" t="s">
        <v>47</v>
      </c>
      <c r="BF2" s="149" t="s">
        <v>210</v>
      </c>
      <c r="BG2" s="149" t="s">
        <v>211</v>
      </c>
      <c r="BH2" s="149" t="s">
        <v>214</v>
      </c>
      <c r="BI2" s="149" t="s">
        <v>219</v>
      </c>
      <c r="BJ2" s="149" t="s">
        <v>220</v>
      </c>
      <c r="BK2" s="149" t="s">
        <v>221</v>
      </c>
      <c r="BL2" s="149" t="s">
        <v>287</v>
      </c>
      <c r="BM2" s="149" t="s">
        <v>288</v>
      </c>
      <c r="BN2" s="149" t="s">
        <v>424</v>
      </c>
      <c r="BO2" s="149" t="s">
        <v>425</v>
      </c>
      <c r="BP2" s="147" t="s">
        <v>47</v>
      </c>
      <c r="BQ2" s="167" t="s">
        <v>140</v>
      </c>
      <c r="BR2" s="320" t="s">
        <v>452</v>
      </c>
    </row>
    <row r="3" spans="1:70" s="5" customFormat="1">
      <c r="A3" s="356" t="str">
        <f>'1-συμβολαια'!A3</f>
        <v>???</v>
      </c>
      <c r="B3" s="383" t="str">
        <f>'1-συμβολαια'!C3</f>
        <v>γραμματίου Τ.Π.Δ.  ΚΑΤΑΘΕΣΗ</v>
      </c>
      <c r="C3" s="359">
        <f>'5-αντίγρ'!AN3</f>
        <v>10</v>
      </c>
      <c r="D3" s="359">
        <f>'5-αντίγρ'!AM3</f>
        <v>0.5</v>
      </c>
      <c r="E3" s="318">
        <f>'6-μεταγρ'!O3</f>
        <v>0</v>
      </c>
      <c r="F3" s="318">
        <f>'6-μεταγρ'!M3</f>
        <v>0</v>
      </c>
      <c r="G3" s="318">
        <f>'6-μεταγρ'!P3</f>
        <v>0</v>
      </c>
      <c r="H3" s="318">
        <f>'7-προςΔΟΥ'!P3</f>
        <v>0</v>
      </c>
      <c r="I3" s="283">
        <f>'7-προςΔΟΥ'!K3</f>
        <v>0</v>
      </c>
      <c r="J3" s="284"/>
      <c r="K3" s="284"/>
      <c r="L3" s="284"/>
      <c r="M3" s="284"/>
      <c r="N3" s="284"/>
      <c r="O3" s="284"/>
      <c r="P3" s="284"/>
      <c r="Q3" s="284"/>
      <c r="R3" s="284"/>
      <c r="S3" s="284"/>
      <c r="T3" s="284"/>
      <c r="U3" s="284"/>
      <c r="V3" s="284"/>
      <c r="W3" s="284"/>
      <c r="X3" s="282"/>
      <c r="Y3" s="282"/>
      <c r="Z3" s="284"/>
      <c r="AA3" s="284"/>
      <c r="AB3" s="282"/>
      <c r="AC3" s="282"/>
      <c r="AD3" s="282"/>
      <c r="AE3" s="284">
        <f t="shared" ref="AE3" si="0">SUM(J3:AD3)</f>
        <v>0</v>
      </c>
      <c r="AF3" s="282"/>
      <c r="AG3" s="284"/>
      <c r="AH3" s="284"/>
      <c r="AI3" s="284">
        <v>10</v>
      </c>
      <c r="AJ3" s="284"/>
      <c r="AK3" s="284"/>
      <c r="AL3" s="284"/>
      <c r="AM3" s="284"/>
      <c r="AN3" s="284"/>
      <c r="AO3" s="284"/>
      <c r="AP3" s="284"/>
      <c r="AQ3" s="284"/>
      <c r="AR3" s="284"/>
      <c r="AS3" s="282"/>
      <c r="AT3" s="282"/>
      <c r="AU3" s="284">
        <f t="shared" ref="AU3" si="1">SUM(AG3:AT3)</f>
        <v>10</v>
      </c>
      <c r="AV3" s="284">
        <v>20</v>
      </c>
      <c r="AW3" s="282"/>
      <c r="AX3" s="284">
        <v>20</v>
      </c>
      <c r="AY3" s="282"/>
      <c r="AZ3" s="282"/>
      <c r="BA3" s="284">
        <f t="shared" ref="BA3" si="2">SUM(AV3:AZ3)</f>
        <v>40</v>
      </c>
      <c r="BB3" s="282"/>
      <c r="BC3" s="282"/>
      <c r="BD3" s="282">
        <v>20</v>
      </c>
      <c r="BE3" s="282">
        <f t="shared" ref="BE3" si="3">SUM(BB3:BD3)</f>
        <v>20</v>
      </c>
      <c r="BF3" s="282"/>
      <c r="BG3" s="282"/>
      <c r="BH3" s="282"/>
      <c r="BI3" s="282"/>
      <c r="BJ3" s="282"/>
      <c r="BK3" s="282"/>
      <c r="BL3" s="282"/>
      <c r="BM3" s="284"/>
      <c r="BN3" s="284"/>
      <c r="BO3" s="284">
        <v>0.3</v>
      </c>
      <c r="BP3" s="284">
        <f t="shared" ref="BP3" si="4">SUM(BF3:BO3)</f>
        <v>0.3</v>
      </c>
      <c r="BQ3" s="285">
        <f>C3+E3+G3+H3+AE3+AU3+BA3+BE3+BP3</f>
        <v>80.3</v>
      </c>
      <c r="BR3" s="285">
        <f t="shared" ref="BR3" si="5">D3+F3+I3</f>
        <v>0.5</v>
      </c>
    </row>
    <row r="4" spans="1:70">
      <c r="A4" s="428" t="s">
        <v>47</v>
      </c>
      <c r="B4" s="429"/>
      <c r="C4" s="37">
        <f t="shared" ref="C4:AE4" si="6">SUM(C3:C3)</f>
        <v>10</v>
      </c>
      <c r="D4" s="37">
        <f t="shared" si="6"/>
        <v>0.5</v>
      </c>
      <c r="E4" s="37">
        <f t="shared" si="6"/>
        <v>0</v>
      </c>
      <c r="F4" s="37">
        <f t="shared" si="6"/>
        <v>0</v>
      </c>
      <c r="G4" s="37">
        <f t="shared" si="6"/>
        <v>0</v>
      </c>
      <c r="H4" s="37">
        <f t="shared" si="6"/>
        <v>0</v>
      </c>
      <c r="I4" s="37">
        <f t="shared" si="6"/>
        <v>0</v>
      </c>
      <c r="J4" s="37">
        <f t="shared" si="6"/>
        <v>0</v>
      </c>
      <c r="K4" s="37">
        <f t="shared" si="6"/>
        <v>0</v>
      </c>
      <c r="L4" s="37">
        <f t="shared" si="6"/>
        <v>0</v>
      </c>
      <c r="M4" s="37">
        <f t="shared" si="6"/>
        <v>0</v>
      </c>
      <c r="N4" s="37">
        <f t="shared" si="6"/>
        <v>0</v>
      </c>
      <c r="O4" s="37">
        <f t="shared" si="6"/>
        <v>0</v>
      </c>
      <c r="P4" s="37">
        <f t="shared" si="6"/>
        <v>0</v>
      </c>
      <c r="Q4" s="37">
        <f t="shared" si="6"/>
        <v>0</v>
      </c>
      <c r="R4" s="37">
        <f t="shared" si="6"/>
        <v>0</v>
      </c>
      <c r="S4" s="37">
        <f t="shared" si="6"/>
        <v>0</v>
      </c>
      <c r="T4" s="37">
        <f t="shared" si="6"/>
        <v>0</v>
      </c>
      <c r="U4" s="37">
        <f t="shared" si="6"/>
        <v>0</v>
      </c>
      <c r="V4" s="37">
        <f t="shared" si="6"/>
        <v>0</v>
      </c>
      <c r="W4" s="37">
        <f t="shared" si="6"/>
        <v>0</v>
      </c>
      <c r="X4" s="37">
        <f t="shared" si="6"/>
        <v>0</v>
      </c>
      <c r="Y4" s="37">
        <f t="shared" si="6"/>
        <v>0</v>
      </c>
      <c r="Z4" s="37">
        <f t="shared" si="6"/>
        <v>0</v>
      </c>
      <c r="AA4" s="37">
        <f t="shared" si="6"/>
        <v>0</v>
      </c>
      <c r="AB4" s="37">
        <f t="shared" si="6"/>
        <v>0</v>
      </c>
      <c r="AC4" s="37">
        <f t="shared" si="6"/>
        <v>0</v>
      </c>
      <c r="AD4" s="37">
        <f t="shared" si="6"/>
        <v>0</v>
      </c>
      <c r="AE4" s="37">
        <f t="shared" si="6"/>
        <v>0</v>
      </c>
      <c r="AF4" s="37"/>
      <c r="AG4" s="37">
        <f t="shared" ref="AG4:AR4" si="7">SUM(AG3:AG3)</f>
        <v>0</v>
      </c>
      <c r="AH4" s="37">
        <f t="shared" si="7"/>
        <v>0</v>
      </c>
      <c r="AI4" s="37">
        <f t="shared" si="7"/>
        <v>10</v>
      </c>
      <c r="AJ4" s="37">
        <f t="shared" si="7"/>
        <v>0</v>
      </c>
      <c r="AK4" s="37">
        <f t="shared" si="7"/>
        <v>0</v>
      </c>
      <c r="AL4" s="247">
        <f t="shared" si="7"/>
        <v>0</v>
      </c>
      <c r="AM4" s="37">
        <f t="shared" si="7"/>
        <v>0</v>
      </c>
      <c r="AN4" s="37">
        <f t="shared" si="7"/>
        <v>0</v>
      </c>
      <c r="AO4" s="37">
        <f t="shared" si="7"/>
        <v>0</v>
      </c>
      <c r="AP4" s="37">
        <f t="shared" si="7"/>
        <v>0</v>
      </c>
      <c r="AQ4" s="37">
        <f t="shared" si="7"/>
        <v>0</v>
      </c>
      <c r="AR4" s="37">
        <f t="shared" si="7"/>
        <v>0</v>
      </c>
      <c r="AS4" s="37"/>
      <c r="AT4" s="37">
        <f t="shared" ref="AT4:BM4" si="8">SUM(AT3:AT3)</f>
        <v>0</v>
      </c>
      <c r="AU4" s="37">
        <f t="shared" si="8"/>
        <v>10</v>
      </c>
      <c r="AV4" s="37">
        <f t="shared" si="8"/>
        <v>20</v>
      </c>
      <c r="AW4" s="251">
        <f t="shared" si="8"/>
        <v>0</v>
      </c>
      <c r="AX4" s="251">
        <f t="shared" si="8"/>
        <v>20</v>
      </c>
      <c r="AY4" s="251">
        <f t="shared" si="8"/>
        <v>0</v>
      </c>
      <c r="AZ4" s="251">
        <f t="shared" si="8"/>
        <v>0</v>
      </c>
      <c r="BA4" s="37">
        <f t="shared" si="8"/>
        <v>40</v>
      </c>
      <c r="BB4" s="37">
        <f t="shared" si="8"/>
        <v>0</v>
      </c>
      <c r="BC4" s="251">
        <f t="shared" si="8"/>
        <v>0</v>
      </c>
      <c r="BD4" s="37">
        <f t="shared" si="8"/>
        <v>20</v>
      </c>
      <c r="BE4" s="37">
        <f t="shared" si="8"/>
        <v>20</v>
      </c>
      <c r="BF4" s="37">
        <f t="shared" si="8"/>
        <v>0</v>
      </c>
      <c r="BG4" s="37">
        <f t="shared" si="8"/>
        <v>0</v>
      </c>
      <c r="BH4" s="37">
        <f t="shared" si="8"/>
        <v>0</v>
      </c>
      <c r="BI4" s="37">
        <f t="shared" si="8"/>
        <v>0</v>
      </c>
      <c r="BJ4" s="37">
        <f t="shared" si="8"/>
        <v>0</v>
      </c>
      <c r="BK4" s="37">
        <f t="shared" si="8"/>
        <v>0</v>
      </c>
      <c r="BL4" s="37">
        <f t="shared" si="8"/>
        <v>0</v>
      </c>
      <c r="BM4" s="37">
        <f t="shared" si="8"/>
        <v>0</v>
      </c>
      <c r="BN4" s="37"/>
      <c r="BO4" s="37"/>
      <c r="BP4" s="37">
        <f>SUM(BP3:BP3)</f>
        <v>0.3</v>
      </c>
      <c r="BQ4" s="37">
        <f>SUM(BQ3:BQ3)</f>
        <v>80.3</v>
      </c>
      <c r="BR4" s="37">
        <f>SUM(BR3:BR3)</f>
        <v>0.5</v>
      </c>
    </row>
    <row r="5" spans="1:70" ht="11.25" customHeight="1"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</row>
    <row r="6" spans="1:70" ht="11.25" customHeight="1">
      <c r="C6" s="131"/>
      <c r="D6" s="131"/>
      <c r="E6" s="2"/>
      <c r="F6" s="2"/>
      <c r="G6" s="2"/>
      <c r="H6" s="2"/>
      <c r="I6" s="2"/>
      <c r="J6" s="164" t="s">
        <v>479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2"/>
      <c r="AF6" s="2"/>
      <c r="AG6" s="18" t="s">
        <v>497</v>
      </c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156" t="s">
        <v>184</v>
      </c>
      <c r="AW6" s="2"/>
      <c r="AX6" s="2"/>
      <c r="AY6" s="2"/>
      <c r="AZ6" s="2"/>
      <c r="BA6" s="2"/>
      <c r="BB6" s="156" t="s">
        <v>196</v>
      </c>
      <c r="BC6" s="2"/>
      <c r="BD6" s="2"/>
      <c r="BE6" s="2"/>
      <c r="BF6" s="156" t="s">
        <v>209</v>
      </c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</row>
    <row r="7" spans="1:70" ht="11.25" customHeight="1">
      <c r="C7" s="131"/>
      <c r="D7" s="131"/>
      <c r="E7" s="2"/>
      <c r="F7" s="2"/>
      <c r="G7" s="2"/>
      <c r="H7" s="2"/>
      <c r="I7" s="2"/>
      <c r="J7" s="4"/>
      <c r="K7" s="321" t="s">
        <v>480</v>
      </c>
      <c r="L7" s="322"/>
      <c r="M7" s="322"/>
      <c r="N7" s="322"/>
      <c r="O7" s="322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2"/>
      <c r="AF7" s="2"/>
      <c r="AG7" s="2"/>
      <c r="AH7" s="164" t="s">
        <v>179</v>
      </c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50" t="s">
        <v>187</v>
      </c>
      <c r="AX7" s="2"/>
      <c r="AY7" s="2"/>
      <c r="AZ7" s="2"/>
      <c r="BA7" s="2"/>
      <c r="BB7" s="2"/>
      <c r="BC7" s="249" t="s">
        <v>197</v>
      </c>
      <c r="BD7" s="2"/>
      <c r="BE7" s="2"/>
      <c r="BF7" s="2"/>
      <c r="BG7" s="172" t="s">
        <v>212</v>
      </c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</row>
    <row r="8" spans="1:70" ht="11.25" customHeight="1">
      <c r="C8" s="131"/>
      <c r="D8" s="131"/>
      <c r="E8" s="2"/>
      <c r="F8" s="2"/>
      <c r="G8" s="2"/>
      <c r="H8" s="2"/>
      <c r="I8" s="2"/>
      <c r="J8" s="4"/>
      <c r="K8" s="322"/>
      <c r="L8" s="321" t="s">
        <v>393</v>
      </c>
      <c r="M8" s="322"/>
      <c r="N8" s="322"/>
      <c r="O8" s="322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2"/>
      <c r="AF8" s="2"/>
      <c r="AG8" s="2"/>
      <c r="AH8" s="2"/>
      <c r="AI8" s="18" t="s">
        <v>498</v>
      </c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49" t="s">
        <v>185</v>
      </c>
      <c r="AY8" s="2"/>
      <c r="AZ8" s="2"/>
      <c r="BA8" s="2"/>
      <c r="BB8" s="2"/>
      <c r="BC8" s="2"/>
      <c r="BD8" s="156" t="s">
        <v>198</v>
      </c>
      <c r="BE8" s="2"/>
      <c r="BF8" s="2"/>
      <c r="BG8" s="2"/>
      <c r="BH8" s="156" t="s">
        <v>213</v>
      </c>
      <c r="BI8" s="2"/>
      <c r="BJ8" s="2"/>
      <c r="BK8" s="2"/>
      <c r="BL8" s="2"/>
      <c r="BM8" s="2"/>
      <c r="BN8" s="2"/>
      <c r="BO8" s="2"/>
      <c r="BP8" s="2"/>
      <c r="BQ8" s="2"/>
      <c r="BR8" s="2"/>
    </row>
    <row r="9" spans="1:70" ht="11.25" customHeight="1">
      <c r="C9" s="131"/>
      <c r="D9" s="131"/>
      <c r="E9" s="2"/>
      <c r="F9" s="2"/>
      <c r="G9" s="2"/>
      <c r="H9" s="2"/>
      <c r="I9" s="2"/>
      <c r="J9" s="4"/>
      <c r="K9" s="322"/>
      <c r="L9" s="322"/>
      <c r="M9" s="322" t="s">
        <v>394</v>
      </c>
      <c r="N9" s="322"/>
      <c r="O9" s="322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2"/>
      <c r="AF9" s="2"/>
      <c r="AG9" s="2"/>
      <c r="AH9" s="2"/>
      <c r="AI9" s="2"/>
      <c r="AJ9" s="114" t="s">
        <v>499</v>
      </c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50" t="s">
        <v>186</v>
      </c>
      <c r="AZ9" s="2"/>
      <c r="BA9" s="2"/>
      <c r="BB9" s="2"/>
      <c r="BC9" s="2"/>
      <c r="BD9" s="2"/>
      <c r="BE9" s="2"/>
      <c r="BF9" s="2"/>
      <c r="BG9" s="2"/>
      <c r="BH9" s="2"/>
      <c r="BI9" s="172" t="s">
        <v>215</v>
      </c>
      <c r="BJ9" s="2"/>
      <c r="BK9" s="2"/>
      <c r="BL9" s="2"/>
      <c r="BM9" s="2"/>
      <c r="BN9" s="2"/>
      <c r="BO9" s="2"/>
      <c r="BP9" s="2"/>
      <c r="BQ9" s="2"/>
      <c r="BR9" s="2"/>
    </row>
    <row r="10" spans="1:70" ht="11.25" customHeight="1">
      <c r="C10" s="131"/>
      <c r="D10" s="131"/>
      <c r="E10" s="2"/>
      <c r="F10" s="2"/>
      <c r="G10" s="2"/>
      <c r="H10" s="2"/>
      <c r="I10" s="2"/>
      <c r="J10" s="4"/>
      <c r="K10" s="4"/>
      <c r="L10" s="4"/>
      <c r="M10" s="4"/>
      <c r="N10" s="4" t="s">
        <v>395</v>
      </c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2"/>
      <c r="AF10" s="2"/>
      <c r="AG10" s="2"/>
      <c r="AH10" s="2"/>
      <c r="AI10" s="2"/>
      <c r="AJ10" s="2"/>
      <c r="AK10" s="18" t="s">
        <v>500</v>
      </c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49" t="s">
        <v>193</v>
      </c>
      <c r="BA10" s="2"/>
      <c r="BB10" s="2"/>
      <c r="BC10" s="2"/>
      <c r="BD10" s="2"/>
      <c r="BE10" s="2"/>
      <c r="BF10" s="2"/>
      <c r="BG10" s="2"/>
      <c r="BH10" s="2"/>
      <c r="BI10" s="2"/>
      <c r="BJ10" s="156" t="s">
        <v>216</v>
      </c>
      <c r="BK10" s="2"/>
      <c r="BL10" s="2"/>
      <c r="BM10" s="2"/>
      <c r="BN10" s="2"/>
      <c r="BO10" s="2"/>
      <c r="BP10" s="2"/>
      <c r="BQ10" s="3"/>
      <c r="BR10" s="3"/>
    </row>
    <row r="11" spans="1:70" ht="11.25" customHeight="1">
      <c r="C11" s="131"/>
      <c r="D11" s="131"/>
      <c r="E11" s="2"/>
      <c r="F11" s="2"/>
      <c r="G11" s="2"/>
      <c r="H11" s="2"/>
      <c r="I11" s="2"/>
      <c r="J11" s="4"/>
      <c r="K11" s="4"/>
      <c r="L11" s="4"/>
      <c r="M11" s="4"/>
      <c r="N11" s="4"/>
      <c r="O11" s="4" t="s">
        <v>442</v>
      </c>
      <c r="P11" s="4"/>
      <c r="Q11" s="4"/>
      <c r="R11" s="4"/>
      <c r="S11" s="175"/>
      <c r="T11" s="175"/>
      <c r="U11" s="175"/>
      <c r="V11" s="4"/>
      <c r="W11" s="4"/>
      <c r="X11" s="4"/>
      <c r="Y11" s="4"/>
      <c r="Z11" s="4"/>
      <c r="AA11" s="4"/>
      <c r="AB11" s="4"/>
      <c r="AC11" s="4"/>
      <c r="AD11" s="4"/>
      <c r="AE11" s="2"/>
      <c r="AF11" s="2"/>
      <c r="AG11" s="2"/>
      <c r="AH11" s="2"/>
      <c r="AI11" s="2"/>
      <c r="AJ11" s="2"/>
      <c r="AK11" s="2"/>
      <c r="AL11" s="248" t="s">
        <v>501</v>
      </c>
      <c r="AM11" s="114"/>
      <c r="AN11" s="114"/>
      <c r="AO11" s="114"/>
      <c r="AP11" s="114"/>
      <c r="AQ11" s="114"/>
      <c r="AR11" s="114"/>
      <c r="AS11" s="114"/>
      <c r="AT11" s="114"/>
      <c r="AU11" s="2"/>
      <c r="AV11" s="2"/>
      <c r="AW11" s="2"/>
      <c r="AX11" s="2"/>
      <c r="AY11" s="2"/>
      <c r="AZ11" s="2"/>
      <c r="BA11" s="2"/>
      <c r="BB11" s="2"/>
      <c r="BC11" s="2"/>
      <c r="BD11" s="156" t="s">
        <v>204</v>
      </c>
      <c r="BE11" s="2"/>
      <c r="BF11" s="2"/>
      <c r="BG11" s="2"/>
      <c r="BH11" s="2"/>
      <c r="BI11" s="2"/>
      <c r="BJ11" s="2"/>
      <c r="BK11" s="172" t="s">
        <v>217</v>
      </c>
      <c r="BL11" s="2"/>
      <c r="BM11" s="2"/>
      <c r="BN11" s="2"/>
      <c r="BO11" s="2"/>
      <c r="BP11" s="2"/>
      <c r="BQ11" s="3"/>
      <c r="BR11" s="3"/>
    </row>
    <row r="12" spans="1:70" ht="11.25" customHeight="1">
      <c r="C12" s="131"/>
      <c r="D12" s="131"/>
      <c r="E12" s="2"/>
      <c r="F12" s="2"/>
      <c r="G12" s="2"/>
      <c r="H12" s="2"/>
      <c r="I12" s="2"/>
      <c r="J12" s="4"/>
      <c r="K12" s="4"/>
      <c r="L12" s="4"/>
      <c r="M12" s="4"/>
      <c r="N12" s="4"/>
      <c r="O12" s="4"/>
      <c r="P12" s="4" t="s">
        <v>454</v>
      </c>
      <c r="Q12" s="4"/>
      <c r="R12" s="4"/>
      <c r="S12" s="175"/>
      <c r="T12" s="175"/>
      <c r="U12" s="175"/>
      <c r="V12" s="4"/>
      <c r="W12" s="4"/>
      <c r="X12" s="4"/>
      <c r="Y12" s="4"/>
      <c r="Z12" s="4"/>
      <c r="AA12" s="4"/>
      <c r="AB12" s="4"/>
      <c r="AC12" s="4"/>
      <c r="AD12" s="4"/>
      <c r="AE12" s="2"/>
      <c r="AF12" s="2"/>
      <c r="AG12" s="2"/>
      <c r="AH12" s="2"/>
      <c r="AI12" s="2"/>
      <c r="AJ12" s="2"/>
      <c r="AK12" s="2"/>
      <c r="AL12" s="2"/>
      <c r="AM12" s="163" t="s">
        <v>502</v>
      </c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50" t="s">
        <v>202</v>
      </c>
      <c r="BE12" s="2"/>
      <c r="BF12" s="2"/>
      <c r="BG12" s="2"/>
      <c r="BH12" s="2"/>
      <c r="BI12" s="2"/>
      <c r="BJ12" s="2"/>
      <c r="BK12" s="172"/>
      <c r="BL12" s="156" t="s">
        <v>218</v>
      </c>
      <c r="BM12" s="2"/>
      <c r="BN12" s="2"/>
      <c r="BO12" s="2"/>
      <c r="BP12" s="2"/>
      <c r="BQ12" s="3"/>
      <c r="BR12" s="3"/>
    </row>
    <row r="13" spans="1:70" ht="11.25" customHeight="1">
      <c r="C13" s="131"/>
      <c r="D13" s="131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4"/>
      <c r="Q13" s="156" t="s">
        <v>458</v>
      </c>
      <c r="R13" s="4"/>
      <c r="S13" s="175"/>
      <c r="T13" s="175"/>
      <c r="U13" s="175"/>
      <c r="V13" s="4"/>
      <c r="W13" s="4"/>
      <c r="X13" s="4"/>
      <c r="Y13" s="4"/>
      <c r="Z13" s="4"/>
      <c r="AA13" s="4"/>
      <c r="AB13" s="4"/>
      <c r="AC13" s="4"/>
      <c r="AD13" s="4"/>
      <c r="AE13" s="2"/>
      <c r="AF13" s="2"/>
      <c r="AG13" s="2"/>
      <c r="AH13" s="2"/>
      <c r="AI13" s="2"/>
      <c r="AJ13" s="2"/>
      <c r="AK13" s="2"/>
      <c r="AL13" s="2"/>
      <c r="AM13" s="2"/>
      <c r="AN13" s="114" t="s">
        <v>439</v>
      </c>
      <c r="AO13" s="114"/>
      <c r="AP13" s="114"/>
      <c r="AQ13" s="114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156" t="s">
        <v>203</v>
      </c>
      <c r="BE13" s="2"/>
      <c r="BF13" s="2"/>
      <c r="BG13" s="2"/>
      <c r="BH13" s="2"/>
      <c r="BI13" s="2"/>
      <c r="BJ13" s="2"/>
      <c r="BK13" s="172"/>
      <c r="BL13" s="4"/>
      <c r="BM13" s="172" t="s">
        <v>289</v>
      </c>
      <c r="BN13" s="172"/>
      <c r="BO13" s="172"/>
      <c r="BP13" s="2"/>
      <c r="BQ13" s="3"/>
      <c r="BR13" s="3"/>
    </row>
    <row r="14" spans="1:70">
      <c r="C14" s="80"/>
      <c r="D14" s="80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4"/>
      <c r="R14" s="175" t="s">
        <v>396</v>
      </c>
      <c r="S14" s="175"/>
      <c r="T14" s="175"/>
      <c r="U14" s="175"/>
      <c r="V14" s="4"/>
      <c r="W14" s="4"/>
      <c r="X14" s="4"/>
      <c r="Y14" s="4"/>
      <c r="Z14" s="4"/>
      <c r="AA14" s="4"/>
      <c r="AB14" s="4"/>
      <c r="AC14" s="4"/>
      <c r="AD14" s="4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163" t="s">
        <v>440</v>
      </c>
      <c r="AP14" s="2"/>
      <c r="AQ14" s="163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172" t="s">
        <v>205</v>
      </c>
      <c r="BE14" s="2"/>
      <c r="BF14" s="2"/>
      <c r="BG14" s="2"/>
      <c r="BH14" s="2"/>
      <c r="BI14" s="2"/>
      <c r="BJ14" s="2"/>
      <c r="BK14" s="2"/>
      <c r="BL14" s="2"/>
      <c r="BM14" s="2"/>
      <c r="BN14" s="156" t="s">
        <v>427</v>
      </c>
      <c r="BO14" s="156"/>
      <c r="BP14" s="2"/>
      <c r="BQ14" s="3"/>
      <c r="BR14" s="3"/>
    </row>
    <row r="15" spans="1:70">
      <c r="C15" s="80"/>
      <c r="D15" s="80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4"/>
      <c r="R15" s="4"/>
      <c r="S15" s="4" t="s">
        <v>408</v>
      </c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2"/>
      <c r="AF15" s="2"/>
      <c r="AG15" s="2"/>
      <c r="AH15" s="2"/>
      <c r="AI15" s="2"/>
      <c r="AJ15" s="2"/>
      <c r="AK15" s="2"/>
      <c r="AL15" s="2"/>
      <c r="AM15" s="2"/>
      <c r="AN15" s="84"/>
      <c r="AO15" s="84"/>
      <c r="AP15" s="114" t="s">
        <v>459</v>
      </c>
      <c r="AQ15" s="114"/>
      <c r="AR15" s="84"/>
      <c r="AS15" s="84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184" t="s">
        <v>255</v>
      </c>
      <c r="BE15" s="2"/>
      <c r="BF15" s="2"/>
      <c r="BG15" s="2"/>
      <c r="BH15" s="2"/>
      <c r="BI15" s="2"/>
      <c r="BJ15" s="2"/>
      <c r="BK15" s="2"/>
      <c r="BL15" s="2"/>
      <c r="BM15" s="366"/>
      <c r="BN15" s="84"/>
      <c r="BO15" s="175" t="s">
        <v>426</v>
      </c>
      <c r="BP15" s="2"/>
      <c r="BQ15" s="3"/>
      <c r="BR15" s="3"/>
    </row>
    <row r="16" spans="1:70">
      <c r="C16" s="80"/>
      <c r="D16" s="80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4"/>
      <c r="S16" s="4"/>
      <c r="T16" s="322" t="s">
        <v>409</v>
      </c>
      <c r="U16" s="175"/>
      <c r="V16" s="4"/>
      <c r="W16" s="4"/>
      <c r="X16" s="4"/>
      <c r="Y16" s="4"/>
      <c r="Z16" s="4"/>
      <c r="AA16" s="4"/>
      <c r="AB16" s="4"/>
      <c r="AC16" s="4"/>
      <c r="AD16" s="4"/>
      <c r="AE16" s="2"/>
      <c r="AF16" s="2"/>
      <c r="AG16" s="2"/>
      <c r="AH16" s="2"/>
      <c r="AI16" s="2"/>
      <c r="AJ16" s="2"/>
      <c r="AK16" s="2"/>
      <c r="AL16" s="2"/>
      <c r="AM16" s="84"/>
      <c r="AN16" s="84"/>
      <c r="AO16" s="84"/>
      <c r="AP16" s="2"/>
      <c r="AQ16" s="114" t="s">
        <v>455</v>
      </c>
      <c r="AR16" s="114"/>
      <c r="AS16" s="84"/>
      <c r="AT16" s="84"/>
      <c r="AU16" s="84"/>
      <c r="AV16" s="84"/>
      <c r="AW16" s="84"/>
      <c r="AX16" s="366"/>
      <c r="AY16" s="84"/>
      <c r="AZ16" s="84"/>
      <c r="BA16" s="84"/>
      <c r="BB16" s="84"/>
      <c r="BC16" s="84"/>
      <c r="BD16" s="185" t="s">
        <v>256</v>
      </c>
      <c r="BE16" s="2"/>
      <c r="BF16" s="2"/>
      <c r="BG16" s="2"/>
      <c r="BH16" s="2"/>
      <c r="BI16" s="2"/>
      <c r="BJ16" s="2"/>
      <c r="BK16" s="2"/>
      <c r="BL16" s="84"/>
      <c r="BM16" s="366"/>
      <c r="BN16" s="84"/>
      <c r="BO16" s="84"/>
      <c r="BP16" s="84"/>
      <c r="BQ16" s="84"/>
      <c r="BR16" s="3"/>
    </row>
    <row r="17" spans="3:70">
      <c r="C17" s="80"/>
      <c r="D17" s="80"/>
      <c r="E17" s="84"/>
      <c r="F17" s="84"/>
      <c r="G17" s="84"/>
      <c r="H17" s="84"/>
      <c r="I17" s="84"/>
      <c r="J17" s="84"/>
      <c r="K17" s="84"/>
      <c r="L17" s="84"/>
      <c r="M17" s="84"/>
      <c r="N17" s="4"/>
      <c r="O17" s="4"/>
      <c r="P17" s="4"/>
      <c r="Q17" s="4"/>
      <c r="R17" s="4"/>
      <c r="S17" s="4"/>
      <c r="T17" s="4"/>
      <c r="U17" s="156" t="s">
        <v>436</v>
      </c>
      <c r="V17" s="4"/>
      <c r="W17" s="4"/>
      <c r="X17" s="4"/>
      <c r="Y17" s="4"/>
      <c r="Z17" s="4"/>
      <c r="AA17" s="4"/>
      <c r="AB17" s="4"/>
      <c r="AC17" s="4"/>
      <c r="AD17" s="4"/>
      <c r="AE17" s="2"/>
      <c r="AF17" s="2"/>
      <c r="AG17" s="2"/>
      <c r="AH17" s="2"/>
      <c r="AI17" s="84"/>
      <c r="AJ17" s="84"/>
      <c r="AK17" s="84"/>
      <c r="AL17" s="84"/>
      <c r="AM17" s="84"/>
      <c r="AN17" s="84"/>
      <c r="AO17" s="84"/>
      <c r="AP17" s="2"/>
      <c r="AQ17" s="2"/>
      <c r="AR17" s="163" t="s">
        <v>456</v>
      </c>
      <c r="AS17" s="2"/>
      <c r="AT17" s="2"/>
      <c r="AU17" s="2"/>
      <c r="AV17" s="84"/>
      <c r="AW17" s="84"/>
      <c r="AX17" s="366"/>
      <c r="AY17" s="84"/>
      <c r="AZ17" s="84"/>
      <c r="BA17" s="84"/>
      <c r="BB17" s="84"/>
      <c r="BC17" s="84"/>
      <c r="BD17" s="184" t="s">
        <v>257</v>
      </c>
      <c r="BE17" s="84"/>
      <c r="BF17" s="84"/>
      <c r="BG17" s="84"/>
      <c r="BH17" s="84"/>
      <c r="BI17" s="84"/>
      <c r="BJ17" s="84"/>
      <c r="BK17" s="84"/>
      <c r="BL17" s="84"/>
      <c r="BM17" s="366"/>
      <c r="BN17" s="84"/>
      <c r="BO17" s="84"/>
      <c r="BP17" s="84"/>
      <c r="BQ17" s="3"/>
      <c r="BR17" s="3"/>
    </row>
    <row r="18" spans="3:70">
      <c r="C18" s="80"/>
      <c r="D18" s="80"/>
      <c r="J18" s="84"/>
      <c r="K18" s="84"/>
      <c r="L18" s="84"/>
      <c r="M18" s="84"/>
      <c r="N18" s="84"/>
      <c r="O18" s="84"/>
      <c r="P18" s="84"/>
      <c r="Q18" s="84"/>
      <c r="R18" s="4"/>
      <c r="S18" s="4"/>
      <c r="T18" s="4"/>
      <c r="U18" s="4"/>
      <c r="V18" s="175" t="s">
        <v>443</v>
      </c>
      <c r="W18" s="4"/>
      <c r="X18" s="4"/>
      <c r="Y18" s="4"/>
      <c r="Z18" s="4"/>
      <c r="AA18" s="4"/>
      <c r="AB18" s="4"/>
      <c r="AC18" s="4"/>
      <c r="AD18" s="4"/>
      <c r="AE18" s="2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366"/>
      <c r="AY18" s="84"/>
      <c r="AZ18" s="84"/>
      <c r="BA18" s="84"/>
      <c r="BB18" s="84"/>
      <c r="BC18" s="84"/>
      <c r="BD18" s="419" t="s">
        <v>506</v>
      </c>
      <c r="BE18" s="84"/>
      <c r="BF18" s="84"/>
      <c r="BG18" s="84"/>
      <c r="BH18" s="84"/>
      <c r="BI18" s="84"/>
      <c r="BJ18" s="84"/>
      <c r="BK18" s="84"/>
      <c r="BL18" s="84"/>
      <c r="BM18" s="366"/>
      <c r="BN18" s="84"/>
      <c r="BO18" s="84"/>
      <c r="BP18" s="84"/>
      <c r="BQ18" s="3"/>
      <c r="BR18" s="3"/>
    </row>
    <row r="19" spans="3:70">
      <c r="C19" s="80"/>
      <c r="D19" s="80"/>
      <c r="L19" s="84"/>
      <c r="M19" s="84"/>
      <c r="N19" s="84"/>
      <c r="O19" s="84"/>
      <c r="P19" s="84"/>
      <c r="Q19" s="84"/>
      <c r="R19" s="4"/>
      <c r="S19" s="4"/>
      <c r="T19" s="4"/>
      <c r="U19" s="4"/>
      <c r="V19" s="4"/>
      <c r="W19" s="175" t="s">
        <v>397</v>
      </c>
      <c r="X19" s="4"/>
      <c r="Y19" s="4"/>
      <c r="Z19" s="4"/>
      <c r="AA19" s="4"/>
      <c r="AB19" s="4"/>
      <c r="AC19" s="4"/>
      <c r="AD19" s="4"/>
      <c r="AE19" s="2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366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366"/>
      <c r="BN19" s="84"/>
      <c r="BO19" s="84"/>
      <c r="BP19" s="84"/>
      <c r="BQ19" s="3"/>
      <c r="BR19" s="3"/>
    </row>
    <row r="20" spans="3:70">
      <c r="C20" s="80"/>
      <c r="D20" s="80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4"/>
      <c r="W20" s="4"/>
      <c r="X20" s="4" t="s">
        <v>398</v>
      </c>
      <c r="Y20" s="4"/>
      <c r="Z20" s="4"/>
      <c r="AA20" s="4"/>
      <c r="AB20" s="4"/>
      <c r="AC20" s="4"/>
      <c r="AD20" s="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366"/>
      <c r="AY20" s="84"/>
      <c r="AZ20" s="84"/>
      <c r="BA20" s="84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366"/>
      <c r="BN20" s="84"/>
      <c r="BO20" s="84"/>
      <c r="BP20" s="84"/>
      <c r="BQ20" s="3"/>
      <c r="BR20" s="3"/>
    </row>
    <row r="21" spans="3:70">
      <c r="C21" s="80"/>
      <c r="D21" s="80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4"/>
      <c r="W21" s="4"/>
      <c r="X21" s="4"/>
      <c r="Y21" s="173" t="s">
        <v>399</v>
      </c>
      <c r="Z21" s="4"/>
      <c r="AA21" s="4"/>
      <c r="AB21" s="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366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366"/>
      <c r="BN21" s="84"/>
      <c r="BO21" s="84"/>
      <c r="BP21" s="84"/>
      <c r="BQ21" s="3"/>
      <c r="BR21" s="3"/>
    </row>
    <row r="22" spans="3:70"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4"/>
      <c r="W22" s="4"/>
      <c r="X22" s="4"/>
      <c r="Y22" s="4"/>
      <c r="Z22" s="175" t="s">
        <v>461</v>
      </c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366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366"/>
      <c r="BN22" s="84"/>
      <c r="BO22" s="84"/>
      <c r="BP22" s="84"/>
    </row>
    <row r="23" spans="3:70">
      <c r="K23" s="3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4"/>
      <c r="AA23" s="156" t="s">
        <v>462</v>
      </c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366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366"/>
      <c r="BN23" s="84"/>
      <c r="BO23" s="84"/>
      <c r="BP23" s="84"/>
    </row>
    <row r="24" spans="3:70">
      <c r="K24" s="3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175" t="s">
        <v>400</v>
      </c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366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366"/>
      <c r="BN24" s="84"/>
      <c r="BO24" s="84"/>
      <c r="BP24" s="84"/>
    </row>
    <row r="25" spans="3:70">
      <c r="K25" s="3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366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366"/>
      <c r="BN25" s="84"/>
      <c r="BO25" s="84"/>
      <c r="BP25" s="84"/>
    </row>
    <row r="26" spans="3:70"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366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366"/>
      <c r="BN26" s="84"/>
      <c r="BO26" s="84"/>
      <c r="BP26" s="84"/>
    </row>
    <row r="27" spans="3:70"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366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366"/>
      <c r="BN27" s="84"/>
      <c r="BO27" s="84"/>
      <c r="BP27" s="84"/>
    </row>
    <row r="28" spans="3:70"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366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366"/>
      <c r="BN28" s="84"/>
      <c r="BO28" s="84"/>
      <c r="BP28" s="84"/>
    </row>
    <row r="29" spans="3:70"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366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366"/>
      <c r="BN29" s="84"/>
      <c r="BO29" s="84"/>
      <c r="BP29" s="84"/>
    </row>
    <row r="30" spans="3:70"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366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366"/>
      <c r="BN30" s="84"/>
      <c r="BO30" s="84"/>
      <c r="BP30" s="84"/>
    </row>
    <row r="31" spans="3:70"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366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366"/>
      <c r="BN31" s="84"/>
      <c r="BO31" s="84"/>
      <c r="BP31" s="84"/>
    </row>
  </sheetData>
  <mergeCells count="12">
    <mergeCell ref="BQ1:BR1"/>
    <mergeCell ref="A4:B4"/>
    <mergeCell ref="E1:G1"/>
    <mergeCell ref="H1:I1"/>
    <mergeCell ref="AV1:BA1"/>
    <mergeCell ref="BB1:BE1"/>
    <mergeCell ref="BF1:BP1"/>
    <mergeCell ref="A1:A2"/>
    <mergeCell ref="B1:B2"/>
    <mergeCell ref="J1:AF1"/>
    <mergeCell ref="AG1:AU1"/>
    <mergeCell ref="C1:D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F10"/>
  <sheetViews>
    <sheetView workbookViewId="0">
      <pane ySplit="2" topLeftCell="A3" activePane="bottomLeft" state="frozen"/>
      <selection pane="bottomLeft" activeCell="P27" sqref="P27"/>
    </sheetView>
  </sheetViews>
  <sheetFormatPr defaultRowHeight="11.25"/>
  <cols>
    <col min="1" max="1" width="8.140625" style="8" bestFit="1" customWidth="1"/>
    <col min="2" max="2" width="10" style="139" customWidth="1"/>
    <col min="3" max="3" width="22.85546875" style="87" bestFit="1" customWidth="1"/>
    <col min="4" max="4" width="10.710937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2" width="7.28515625" style="2" bestFit="1" customWidth="1"/>
    <col min="13" max="13" width="11.85546875" style="2" customWidth="1"/>
    <col min="14" max="14" width="11.5703125" style="2" bestFit="1" customWidth="1"/>
    <col min="15" max="16" width="14" style="2" customWidth="1"/>
    <col min="17" max="17" width="7.28515625" style="2" bestFit="1" customWidth="1"/>
    <col min="18" max="18" width="10.85546875" style="2" bestFit="1" customWidth="1"/>
    <col min="19" max="20" width="10.85546875" style="2" customWidth="1"/>
    <col min="21" max="21" width="10.7109375" style="2" bestFit="1" customWidth="1"/>
    <col min="22" max="22" width="7.7109375" style="82" customWidth="1"/>
    <col min="23" max="26" width="5.85546875" style="3" customWidth="1"/>
    <col min="27" max="28" width="8.7109375" style="3" customWidth="1"/>
    <col min="29" max="30" width="3.28515625" style="3" bestFit="1" customWidth="1"/>
    <col min="31" max="16384" width="9.140625" style="3"/>
  </cols>
  <sheetData>
    <row r="1" spans="1:32" ht="15.75" customHeight="1">
      <c r="A1" s="620" t="s">
        <v>1</v>
      </c>
      <c r="B1" s="622" t="s">
        <v>2</v>
      </c>
      <c r="C1" s="624" t="s">
        <v>0</v>
      </c>
      <c r="D1" s="626" t="s">
        <v>7</v>
      </c>
      <c r="E1" s="615" t="s">
        <v>6</v>
      </c>
      <c r="F1" s="616"/>
      <c r="G1" s="617" t="s">
        <v>5</v>
      </c>
      <c r="H1" s="618"/>
      <c r="I1" s="615" t="s">
        <v>65</v>
      </c>
      <c r="J1" s="616"/>
      <c r="K1" s="486" t="s">
        <v>9</v>
      </c>
      <c r="L1" s="438" t="s">
        <v>401</v>
      </c>
      <c r="M1" s="631"/>
      <c r="N1" s="632" t="s">
        <v>496</v>
      </c>
      <c r="O1" s="438" t="s">
        <v>84</v>
      </c>
      <c r="P1" s="439"/>
      <c r="Q1" s="439"/>
      <c r="R1" s="439"/>
      <c r="S1" s="439"/>
      <c r="T1" s="439"/>
      <c r="U1" s="631"/>
      <c r="V1" s="627" t="s">
        <v>86</v>
      </c>
      <c r="W1" s="627"/>
      <c r="X1" s="627"/>
      <c r="Y1" s="627"/>
      <c r="Z1" s="627"/>
      <c r="AA1" s="627"/>
      <c r="AB1" s="627"/>
    </row>
    <row r="2" spans="1:32" ht="15.75" customHeight="1" thickBot="1">
      <c r="A2" s="621"/>
      <c r="B2" s="623"/>
      <c r="C2" s="625"/>
      <c r="D2" s="437"/>
      <c r="E2" s="61"/>
      <c r="F2" s="35" t="s">
        <v>9</v>
      </c>
      <c r="G2" s="61"/>
      <c r="H2" s="62" t="s">
        <v>9</v>
      </c>
      <c r="I2" s="61"/>
      <c r="J2" s="35" t="s">
        <v>9</v>
      </c>
      <c r="K2" s="487"/>
      <c r="L2" s="328"/>
      <c r="M2" s="183" t="s">
        <v>9</v>
      </c>
      <c r="N2" s="633"/>
      <c r="O2" s="186" t="s">
        <v>141</v>
      </c>
      <c r="P2" s="186" t="s">
        <v>401</v>
      </c>
      <c r="Q2" s="186" t="s">
        <v>363</v>
      </c>
      <c r="R2" s="186" t="s">
        <v>62</v>
      </c>
      <c r="S2" s="186" t="s">
        <v>59</v>
      </c>
      <c r="T2" s="186" t="s">
        <v>140</v>
      </c>
      <c r="U2" s="187" t="s">
        <v>291</v>
      </c>
      <c r="V2" s="628" t="s">
        <v>405</v>
      </c>
      <c r="W2" s="629"/>
      <c r="X2" s="629"/>
      <c r="Y2" s="629"/>
      <c r="Z2" s="629"/>
      <c r="AA2" s="630"/>
      <c r="AB2" s="188" t="s">
        <v>47</v>
      </c>
    </row>
    <row r="3" spans="1:32" s="5" customFormat="1">
      <c r="A3" s="356" t="str">
        <f>'1-συμβολαια'!A3</f>
        <v>???</v>
      </c>
      <c r="B3" s="388">
        <f>'1-συμβολαια'!B3</f>
        <v>40729</v>
      </c>
      <c r="C3" s="383" t="str">
        <f>'1-συμβολαια'!C3</f>
        <v>γραμματίου Τ.Π.Δ.  ΚΑΤΑΘΕΣΗ</v>
      </c>
      <c r="D3" s="385">
        <f>'1-συμβολαια'!D3</f>
        <v>2489</v>
      </c>
      <c r="E3" s="330"/>
      <c r="F3" s="330"/>
      <c r="G3" s="330"/>
      <c r="H3" s="330"/>
      <c r="I3" s="330"/>
      <c r="J3" s="330"/>
      <c r="K3" s="332">
        <f>'1-συμβολαια'!N3</f>
        <v>32.200000000000003</v>
      </c>
      <c r="L3" s="332">
        <f>'2-δικαιώμ'!N3+'5-αντίγρ'!O3</f>
        <v>8.1335000000000015</v>
      </c>
      <c r="M3" s="332">
        <v>3.3</v>
      </c>
      <c r="N3" s="332">
        <f>'10-φπα'!D3</f>
        <v>4.8</v>
      </c>
      <c r="O3" s="332">
        <f>'1-συμβολαια'!O3</f>
        <v>30.5565</v>
      </c>
      <c r="P3" s="332">
        <f>L3-M3</f>
        <v>4.8335000000000017</v>
      </c>
      <c r="Q3" s="332">
        <f>'8-κ-15-17'!AG3</f>
        <v>32.356999999999999</v>
      </c>
      <c r="R3" s="332">
        <f>'10-φπα'!E3</f>
        <v>1.6533600000000002</v>
      </c>
      <c r="S3" s="332">
        <f>'5-αντίγρ'!AM3+'6-μεταγρ'!M3+'6-μεταγρ'!N3+'7-προςΔΟΥ'!K3+'11-χαρτόσ'!H3</f>
        <v>1</v>
      </c>
      <c r="T3" s="332">
        <f>'13-ντιΜιΧο'!BQ3</f>
        <v>80.3</v>
      </c>
      <c r="U3" s="332">
        <f>'13-ντιΜιΧο'!BQ3*16%</f>
        <v>12.847999999999999</v>
      </c>
      <c r="V3" s="286"/>
      <c r="W3" s="281"/>
      <c r="X3" s="281"/>
      <c r="Y3" s="281"/>
      <c r="Z3" s="281"/>
      <c r="AA3" s="281"/>
      <c r="AB3" s="277"/>
    </row>
    <row r="4" spans="1:32">
      <c r="A4" s="619" t="s">
        <v>56</v>
      </c>
      <c r="B4" s="619"/>
      <c r="C4" s="619"/>
      <c r="D4" s="619"/>
      <c r="E4" s="11">
        <f t="shared" ref="E4:AB4" si="0">SUM(E3:E3)</f>
        <v>0</v>
      </c>
      <c r="F4" s="11">
        <f t="shared" si="0"/>
        <v>0</v>
      </c>
      <c r="G4" s="11">
        <f t="shared" si="0"/>
        <v>0</v>
      </c>
      <c r="H4" s="11">
        <f t="shared" si="0"/>
        <v>0</v>
      </c>
      <c r="I4" s="11">
        <f t="shared" si="0"/>
        <v>0</v>
      </c>
      <c r="J4" s="11">
        <f t="shared" si="0"/>
        <v>0</v>
      </c>
      <c r="K4" s="11">
        <f t="shared" si="0"/>
        <v>32.200000000000003</v>
      </c>
      <c r="L4" s="11">
        <f t="shared" si="0"/>
        <v>8.1335000000000015</v>
      </c>
      <c r="M4" s="11">
        <f t="shared" si="0"/>
        <v>3.3</v>
      </c>
      <c r="N4" s="413">
        <f t="shared" si="0"/>
        <v>4.8</v>
      </c>
      <c r="O4" s="413">
        <f t="shared" si="0"/>
        <v>30.5565</v>
      </c>
      <c r="P4" s="413">
        <f t="shared" si="0"/>
        <v>4.8335000000000017</v>
      </c>
      <c r="Q4" s="413">
        <f t="shared" si="0"/>
        <v>32.356999999999999</v>
      </c>
      <c r="R4" s="413">
        <f t="shared" si="0"/>
        <v>1.6533600000000002</v>
      </c>
      <c r="S4" s="413">
        <f t="shared" si="0"/>
        <v>1</v>
      </c>
      <c r="T4" s="413">
        <f t="shared" si="0"/>
        <v>80.3</v>
      </c>
      <c r="U4" s="414">
        <f t="shared" si="0"/>
        <v>12.847999999999999</v>
      </c>
      <c r="V4" s="287">
        <f t="shared" si="0"/>
        <v>0</v>
      </c>
      <c r="W4" s="287">
        <f t="shared" si="0"/>
        <v>0</v>
      </c>
      <c r="X4" s="287">
        <f t="shared" si="0"/>
        <v>0</v>
      </c>
      <c r="Y4" s="287">
        <f t="shared" si="0"/>
        <v>0</v>
      </c>
      <c r="Z4" s="287">
        <f t="shared" si="0"/>
        <v>0</v>
      </c>
      <c r="AA4" s="287">
        <f t="shared" si="0"/>
        <v>0</v>
      </c>
      <c r="AB4" s="288">
        <f t="shared" si="0"/>
        <v>0</v>
      </c>
    </row>
    <row r="6" spans="1:32">
      <c r="W6" s="82"/>
      <c r="X6" s="82"/>
      <c r="Y6" s="82"/>
      <c r="Z6" s="82"/>
      <c r="AA6" s="82"/>
      <c r="AB6" s="82"/>
      <c r="AC6" s="82"/>
      <c r="AD6" s="82"/>
      <c r="AE6" s="82"/>
      <c r="AF6" s="82"/>
    </row>
    <row r="7" spans="1:32">
      <c r="W7" s="82"/>
      <c r="X7" s="82"/>
      <c r="Y7" s="82"/>
      <c r="Z7" s="82"/>
      <c r="AA7" s="82"/>
      <c r="AB7" s="82"/>
      <c r="AC7" s="82"/>
      <c r="AD7" s="82"/>
      <c r="AE7" s="82"/>
      <c r="AF7" s="82"/>
    </row>
    <row r="8" spans="1:32" s="5" customFormat="1">
      <c r="A8" s="57"/>
      <c r="B8" s="109"/>
      <c r="C8" s="110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</row>
    <row r="9" spans="1:32">
      <c r="L9" s="4"/>
    </row>
    <row r="10" spans="1:32">
      <c r="L10" s="4"/>
    </row>
  </sheetData>
  <mergeCells count="14">
    <mergeCell ref="V1:AB1"/>
    <mergeCell ref="V2:AA2"/>
    <mergeCell ref="O1:U1"/>
    <mergeCell ref="N1:N2"/>
    <mergeCell ref="K1:K2"/>
    <mergeCell ref="L1:M1"/>
    <mergeCell ref="E1:F1"/>
    <mergeCell ref="G1:H1"/>
    <mergeCell ref="I1:J1"/>
    <mergeCell ref="A4:D4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W18"/>
  <sheetViews>
    <sheetView workbookViewId="0">
      <pane ySplit="2" topLeftCell="A3" activePane="bottomLeft" state="frozen"/>
      <selection pane="bottomLeft" activeCell="B24" sqref="B24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37" t="s">
        <v>77</v>
      </c>
      <c r="B1" s="637"/>
      <c r="C1" s="637"/>
      <c r="D1" s="637"/>
      <c r="E1" s="637"/>
      <c r="F1" s="637"/>
      <c r="G1" s="637"/>
      <c r="H1" s="637"/>
      <c r="I1" s="637"/>
      <c r="J1" s="637"/>
      <c r="K1" s="637"/>
      <c r="L1" s="637"/>
      <c r="M1" s="637"/>
      <c r="N1" s="637"/>
      <c r="O1" s="637"/>
      <c r="P1" s="637"/>
      <c r="Q1" s="637"/>
    </row>
    <row r="2" spans="1:23" s="9" customFormat="1" ht="23.25" customHeight="1" thickBot="1">
      <c r="A2" s="257" t="s">
        <v>19</v>
      </c>
      <c r="B2" s="638" t="s">
        <v>29</v>
      </c>
      <c r="C2" s="639"/>
      <c r="D2" s="640"/>
      <c r="E2" s="641" t="s">
        <v>86</v>
      </c>
      <c r="F2" s="642"/>
      <c r="G2" s="642"/>
      <c r="H2" s="643"/>
      <c r="I2" s="644" t="s">
        <v>86</v>
      </c>
      <c r="J2" s="645"/>
      <c r="K2" s="645"/>
      <c r="L2" s="646"/>
      <c r="M2" s="258" t="s">
        <v>38</v>
      </c>
      <c r="N2" s="258" t="s">
        <v>39</v>
      </c>
      <c r="O2" s="258" t="s">
        <v>40</v>
      </c>
      <c r="P2" s="258" t="s">
        <v>41</v>
      </c>
      <c r="Q2" s="258" t="s">
        <v>42</v>
      </c>
    </row>
    <row r="3" spans="1:23" s="18" customFormat="1">
      <c r="A3" s="255" t="str">
        <f>'1-συμβολαια'!A3</f>
        <v>???</v>
      </c>
      <c r="B3" s="256"/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</row>
    <row r="5" spans="1:23" ht="15.75" customHeight="1">
      <c r="B5" s="634" t="s">
        <v>107</v>
      </c>
      <c r="C5" s="634"/>
      <c r="D5" s="634"/>
      <c r="E5" s="634"/>
      <c r="F5" s="634"/>
      <c r="G5" s="634"/>
      <c r="H5" s="634"/>
      <c r="I5" s="634"/>
      <c r="J5" s="634"/>
      <c r="K5" s="634"/>
      <c r="L5" s="3"/>
      <c r="M5" s="3"/>
      <c r="N5" s="3"/>
      <c r="O5" s="3"/>
      <c r="P5" s="3"/>
      <c r="Q5" s="3"/>
    </row>
    <row r="6" spans="1:23" ht="15.75" customHeight="1">
      <c r="C6" s="636" t="s">
        <v>108</v>
      </c>
      <c r="D6" s="636"/>
      <c r="E6" s="636"/>
      <c r="F6" s="636"/>
      <c r="G6" s="636"/>
      <c r="H6" s="636"/>
      <c r="I6" s="636"/>
      <c r="J6" s="636"/>
      <c r="K6" s="636"/>
      <c r="L6" s="3"/>
      <c r="M6" s="3"/>
      <c r="N6" s="3"/>
      <c r="O6" s="3"/>
      <c r="P6" s="3"/>
      <c r="Q6" s="3"/>
    </row>
    <row r="7" spans="1:23" ht="15.75" customHeight="1">
      <c r="D7" s="634" t="s">
        <v>290</v>
      </c>
      <c r="E7" s="634"/>
      <c r="F7" s="634"/>
      <c r="G7" s="634"/>
      <c r="H7" s="634"/>
      <c r="I7" s="634"/>
      <c r="J7" s="634"/>
      <c r="K7" s="634"/>
      <c r="L7" s="634"/>
      <c r="M7" s="634"/>
      <c r="N7" s="634"/>
      <c r="O7" s="634"/>
      <c r="P7" s="3"/>
      <c r="Q7" s="3"/>
    </row>
    <row r="8" spans="1:23" s="5" customFormat="1" ht="15.75" customHeight="1">
      <c r="A8" s="57"/>
      <c r="B8" s="253"/>
      <c r="C8" s="253"/>
      <c r="D8" s="254"/>
      <c r="E8" s="636" t="s">
        <v>402</v>
      </c>
      <c r="F8" s="636"/>
      <c r="G8" s="636"/>
      <c r="H8" s="636"/>
      <c r="I8" s="636"/>
      <c r="J8" s="636"/>
      <c r="K8" s="636"/>
      <c r="L8" s="636"/>
      <c r="M8" s="636"/>
      <c r="N8" s="3"/>
      <c r="O8" s="3"/>
      <c r="P8" s="3"/>
      <c r="Q8" s="3"/>
    </row>
    <row r="9" spans="1:23" s="5" customFormat="1" ht="15.75" customHeight="1">
      <c r="A9" s="57"/>
      <c r="B9" s="253"/>
      <c r="C9" s="253"/>
      <c r="D9" s="254"/>
      <c r="E9" s="6"/>
      <c r="F9" s="634" t="s">
        <v>130</v>
      </c>
      <c r="G9" s="634"/>
      <c r="H9" s="634"/>
      <c r="I9" s="634"/>
      <c r="J9" s="634"/>
      <c r="K9" s="634"/>
      <c r="L9" s="634"/>
      <c r="M9" s="634"/>
      <c r="N9" s="634"/>
      <c r="O9" s="634"/>
      <c r="P9" s="634"/>
      <c r="Q9" s="3"/>
    </row>
    <row r="10" spans="1:23" s="5" customFormat="1" ht="15.75" customHeight="1">
      <c r="A10" s="57"/>
      <c r="B10" s="253"/>
      <c r="C10" s="253"/>
      <c r="D10" s="254"/>
      <c r="E10" s="6"/>
      <c r="F10" s="6"/>
      <c r="G10" s="636" t="s">
        <v>403</v>
      </c>
      <c r="H10" s="636"/>
      <c r="I10" s="636"/>
      <c r="J10" s="636"/>
      <c r="K10" s="636"/>
      <c r="L10" s="636"/>
      <c r="M10" s="636"/>
      <c r="N10" s="636"/>
      <c r="O10" s="636"/>
      <c r="P10" s="636"/>
      <c r="Q10" s="636"/>
    </row>
    <row r="11" spans="1:23" s="5" customFormat="1" ht="15.75" customHeight="1">
      <c r="A11" s="57"/>
      <c r="B11" s="253"/>
      <c r="C11" s="253"/>
      <c r="D11" s="254"/>
      <c r="E11" s="6"/>
      <c r="F11" s="6"/>
      <c r="G11" s="246"/>
      <c r="H11" s="634" t="s">
        <v>109</v>
      </c>
      <c r="I11" s="634"/>
      <c r="J11" s="634"/>
      <c r="K11" s="634"/>
      <c r="L11" s="634"/>
      <c r="M11" s="634"/>
      <c r="N11" s="634"/>
      <c r="O11" s="3"/>
      <c r="P11" s="3"/>
      <c r="Q11" s="3"/>
      <c r="R11" s="3"/>
      <c r="S11" s="3"/>
      <c r="T11" s="3"/>
      <c r="U11" s="3"/>
      <c r="V11" s="3"/>
      <c r="W11" s="3"/>
    </row>
    <row r="12" spans="1:23" s="5" customFormat="1" ht="15.75" customHeight="1">
      <c r="A12" s="57"/>
      <c r="B12" s="253"/>
      <c r="C12" s="253"/>
      <c r="D12" s="254"/>
      <c r="E12" s="6"/>
      <c r="F12" s="6"/>
      <c r="G12" s="246"/>
      <c r="H12" s="6"/>
      <c r="I12" s="636" t="s">
        <v>110</v>
      </c>
      <c r="J12" s="636"/>
      <c r="K12" s="636"/>
      <c r="L12" s="636"/>
      <c r="M12" s="636"/>
      <c r="N12" s="636"/>
      <c r="O12" s="636"/>
      <c r="P12" s="636"/>
      <c r="Q12" s="636"/>
      <c r="R12" s="636"/>
      <c r="S12" s="3"/>
      <c r="T12" s="3"/>
      <c r="U12" s="3"/>
      <c r="V12" s="3"/>
      <c r="W12" s="3"/>
    </row>
    <row r="13" spans="1:23" s="5" customFormat="1" ht="15.75" customHeight="1">
      <c r="A13" s="57"/>
      <c r="B13" s="253"/>
      <c r="C13" s="253"/>
      <c r="D13" s="254"/>
      <c r="E13" s="6"/>
      <c r="F13" s="6"/>
      <c r="G13" s="246"/>
      <c r="H13" s="6"/>
      <c r="I13" s="6"/>
      <c r="J13" s="634" t="s">
        <v>111</v>
      </c>
      <c r="K13" s="634"/>
      <c r="L13" s="634"/>
      <c r="M13" s="634"/>
      <c r="N13" s="634"/>
      <c r="O13" s="634"/>
      <c r="P13" s="634"/>
      <c r="Q13" s="634"/>
      <c r="R13" s="3"/>
      <c r="S13" s="3"/>
      <c r="T13" s="3"/>
      <c r="U13" s="3"/>
      <c r="V13" s="3"/>
      <c r="W13" s="3"/>
    </row>
    <row r="14" spans="1:23" s="5" customFormat="1" ht="15.75" customHeight="1">
      <c r="A14" s="57"/>
      <c r="B14" s="253"/>
      <c r="C14" s="253"/>
      <c r="D14" s="254"/>
      <c r="E14" s="6"/>
      <c r="F14" s="6"/>
      <c r="G14" s="246"/>
      <c r="H14" s="6"/>
      <c r="I14" s="6"/>
      <c r="J14" s="6"/>
      <c r="K14" s="635" t="s">
        <v>131</v>
      </c>
      <c r="L14" s="635"/>
      <c r="M14" s="635"/>
      <c r="N14" s="635"/>
      <c r="O14" s="635"/>
      <c r="P14" s="635"/>
      <c r="Q14" s="635"/>
      <c r="R14" s="635"/>
      <c r="S14" s="635"/>
      <c r="T14" s="635"/>
      <c r="U14" s="635"/>
      <c r="V14" s="3"/>
      <c r="W14" s="3"/>
    </row>
    <row r="15" spans="1:23" s="5" customFormat="1" ht="15.75" customHeight="1">
      <c r="A15" s="57"/>
      <c r="B15" s="253"/>
      <c r="C15" s="253"/>
      <c r="D15" s="254"/>
      <c r="E15" s="6"/>
      <c r="F15" s="6"/>
      <c r="G15" s="246"/>
      <c r="H15" s="6"/>
      <c r="I15" s="6"/>
      <c r="J15" s="6"/>
      <c r="K15" s="6"/>
      <c r="L15" s="634" t="s">
        <v>112</v>
      </c>
      <c r="M15" s="634"/>
      <c r="N15" s="634"/>
      <c r="O15" s="634"/>
      <c r="P15" s="634"/>
      <c r="Q15" s="634"/>
      <c r="R15" s="634"/>
      <c r="S15" s="634"/>
      <c r="T15" s="3"/>
      <c r="U15" s="3"/>
      <c r="V15" s="3"/>
      <c r="W15" s="3"/>
    </row>
    <row r="16" spans="1:23" s="5" customFormat="1" ht="15.75" customHeight="1">
      <c r="A16" s="57"/>
      <c r="B16" s="253"/>
      <c r="C16" s="253"/>
      <c r="D16" s="254"/>
      <c r="E16" s="6"/>
      <c r="F16" s="6"/>
      <c r="G16" s="246"/>
      <c r="H16" s="6"/>
      <c r="I16" s="6"/>
      <c r="J16" s="6"/>
      <c r="K16" s="6"/>
      <c r="L16" s="3"/>
      <c r="M16" s="636" t="s">
        <v>113</v>
      </c>
      <c r="N16" s="636"/>
      <c r="O16" s="636"/>
      <c r="P16" s="636"/>
      <c r="Q16" s="636"/>
      <c r="R16" s="636"/>
      <c r="S16" s="636"/>
      <c r="T16" s="636"/>
      <c r="U16" s="3"/>
      <c r="V16" s="3"/>
      <c r="W16" s="3"/>
    </row>
    <row r="17" spans="1:23" s="5" customFormat="1" ht="15.75" customHeight="1">
      <c r="A17" s="57"/>
      <c r="B17" s="253"/>
      <c r="C17" s="253"/>
      <c r="D17" s="254"/>
      <c r="E17" s="6"/>
      <c r="F17" s="6"/>
      <c r="G17" s="246"/>
      <c r="H17" s="6"/>
      <c r="I17" s="6"/>
      <c r="J17" s="6"/>
      <c r="K17" s="6"/>
      <c r="L17" s="3"/>
      <c r="M17" s="3"/>
      <c r="N17" s="634" t="s">
        <v>114</v>
      </c>
      <c r="O17" s="634"/>
      <c r="P17" s="634"/>
      <c r="Q17" s="634"/>
      <c r="R17" s="634"/>
      <c r="S17" s="634"/>
      <c r="T17" s="634"/>
      <c r="U17" s="634"/>
      <c r="V17" s="634"/>
      <c r="W17" s="634"/>
    </row>
    <row r="18" spans="1:23" s="5" customFormat="1" ht="15.75" customHeight="1">
      <c r="A18" s="57"/>
      <c r="B18" s="253"/>
      <c r="C18" s="253"/>
      <c r="D18" s="254"/>
      <c r="E18" s="6"/>
      <c r="F18" s="6"/>
      <c r="G18" s="246"/>
      <c r="H18" s="246"/>
      <c r="I18" s="246"/>
      <c r="J18" s="246"/>
      <c r="K18" s="246"/>
      <c r="L18" s="246"/>
      <c r="M18" s="246"/>
      <c r="N18" s="246"/>
      <c r="O18" s="246"/>
      <c r="P18" s="246"/>
      <c r="Q18" s="246"/>
    </row>
  </sheetData>
  <mergeCells count="17">
    <mergeCell ref="H11:N11"/>
    <mergeCell ref="I12:R12"/>
    <mergeCell ref="C6:K6"/>
    <mergeCell ref="D7:O7"/>
    <mergeCell ref="E8:M8"/>
    <mergeCell ref="F9:P9"/>
    <mergeCell ref="G10:Q10"/>
    <mergeCell ref="A1:Q1"/>
    <mergeCell ref="B2:D2"/>
    <mergeCell ref="E2:H2"/>
    <mergeCell ref="I2:L2"/>
    <mergeCell ref="B5:K5"/>
    <mergeCell ref="J13:Q13"/>
    <mergeCell ref="K14:U14"/>
    <mergeCell ref="L15:S15"/>
    <mergeCell ref="M16:T16"/>
    <mergeCell ref="N17:W17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V50" sqref="V50"/>
    </sheetView>
  </sheetViews>
  <sheetFormatPr defaultRowHeight="11.25"/>
  <cols>
    <col min="1" max="1" width="7.42578125" style="8" bestFit="1" customWidth="1"/>
    <col min="2" max="7" width="5.7109375" style="80" bestFit="1" customWidth="1"/>
    <col min="8" max="8" width="46.140625" style="80" customWidth="1"/>
    <col min="9" max="9" width="6.5703125" style="80" customWidth="1"/>
    <col min="10" max="10" width="52.85546875" style="80" customWidth="1"/>
    <col min="11" max="15" width="5.7109375" style="80" bestFit="1" customWidth="1"/>
    <col min="16" max="20" width="5.28515625" style="80" bestFit="1" customWidth="1"/>
    <col min="21" max="16384" width="9.140625" style="3"/>
  </cols>
  <sheetData>
    <row r="1" spans="1:20" ht="15.75">
      <c r="A1" s="637" t="s">
        <v>77</v>
      </c>
      <c r="B1" s="637"/>
      <c r="C1" s="637"/>
      <c r="D1" s="637"/>
      <c r="E1" s="637"/>
      <c r="F1" s="637"/>
      <c r="G1" s="637"/>
      <c r="H1" s="637"/>
      <c r="I1" s="637"/>
      <c r="J1" s="637"/>
      <c r="K1" s="637"/>
      <c r="L1" s="637"/>
      <c r="M1" s="637"/>
      <c r="N1" s="637"/>
      <c r="O1" s="637"/>
      <c r="P1" s="637"/>
      <c r="Q1" s="637"/>
      <c r="R1" s="637"/>
      <c r="S1" s="637"/>
      <c r="T1" s="637"/>
    </row>
    <row r="2" spans="1:20" s="9" customFormat="1" ht="23.25" customHeight="1" thickBot="1">
      <c r="A2" s="257" t="s">
        <v>19</v>
      </c>
      <c r="B2" s="638" t="s">
        <v>29</v>
      </c>
      <c r="C2" s="639"/>
      <c r="D2" s="640"/>
      <c r="E2" s="641" t="s">
        <v>86</v>
      </c>
      <c r="F2" s="642"/>
      <c r="G2" s="643"/>
      <c r="H2" s="648" t="s">
        <v>86</v>
      </c>
      <c r="I2" s="649"/>
      <c r="J2" s="650"/>
      <c r="K2" s="644" t="s">
        <v>86</v>
      </c>
      <c r="L2" s="645"/>
      <c r="M2" s="646"/>
      <c r="N2" s="258" t="s">
        <v>36</v>
      </c>
      <c r="O2" s="258" t="s">
        <v>37</v>
      </c>
      <c r="P2" s="258" t="s">
        <v>38</v>
      </c>
      <c r="Q2" s="258" t="s">
        <v>39</v>
      </c>
      <c r="R2" s="258" t="s">
        <v>40</v>
      </c>
      <c r="S2" s="258" t="s">
        <v>41</v>
      </c>
      <c r="T2" s="258" t="s">
        <v>42</v>
      </c>
    </row>
    <row r="3" spans="1:20" s="18" customFormat="1">
      <c r="A3" s="255" t="str">
        <f>'1-συμβολαια'!A3</f>
        <v>???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</row>
    <row r="5" spans="1:20" ht="15.75">
      <c r="B5" s="634" t="s">
        <v>115</v>
      </c>
      <c r="C5" s="634"/>
      <c r="D5" s="634"/>
      <c r="E5" s="634"/>
      <c r="F5" s="634"/>
      <c r="G5" s="634"/>
      <c r="H5" s="634"/>
      <c r="I5" s="118"/>
      <c r="J5" s="6"/>
      <c r="K5" s="6"/>
      <c r="L5" s="3"/>
      <c r="M5" s="3"/>
      <c r="N5" s="3"/>
      <c r="O5" s="3"/>
    </row>
    <row r="6" spans="1:20" ht="15.75">
      <c r="B6" s="6"/>
      <c r="C6" s="636" t="s">
        <v>116</v>
      </c>
      <c r="D6" s="636"/>
      <c r="E6" s="636"/>
      <c r="F6" s="636"/>
      <c r="G6" s="636"/>
      <c r="H6" s="636"/>
      <c r="I6" s="636"/>
      <c r="J6" s="6"/>
      <c r="K6" s="6"/>
      <c r="L6" s="3"/>
      <c r="M6" s="3"/>
      <c r="N6" s="3"/>
      <c r="O6" s="3"/>
    </row>
    <row r="7" spans="1:20" ht="15.75" customHeight="1">
      <c r="B7" s="6"/>
      <c r="C7" s="6"/>
      <c r="D7" s="634" t="s">
        <v>117</v>
      </c>
      <c r="E7" s="634"/>
      <c r="F7" s="634"/>
      <c r="G7" s="634"/>
      <c r="H7" s="634"/>
      <c r="I7" s="634"/>
      <c r="J7" s="634"/>
      <c r="K7" s="634"/>
      <c r="L7" s="3"/>
      <c r="M7" s="3"/>
      <c r="N7" s="3"/>
      <c r="O7" s="3"/>
    </row>
    <row r="8" spans="1:20" ht="15.75" customHeight="1">
      <c r="B8" s="6"/>
      <c r="C8" s="6"/>
      <c r="D8" s="6"/>
      <c r="E8" s="647" t="s">
        <v>122</v>
      </c>
      <c r="F8" s="647"/>
      <c r="G8" s="647"/>
      <c r="H8" s="647"/>
      <c r="I8" s="647"/>
      <c r="J8" s="647"/>
      <c r="K8" s="647"/>
      <c r="L8" s="647"/>
      <c r="M8" s="3"/>
      <c r="N8" s="3"/>
      <c r="O8" s="3"/>
    </row>
    <row r="9" spans="1:20" ht="15.75" customHeight="1">
      <c r="B9" s="6"/>
      <c r="C9" s="6"/>
      <c r="D9" s="6"/>
      <c r="E9" s="6"/>
      <c r="F9" s="634" t="s">
        <v>118</v>
      </c>
      <c r="G9" s="634"/>
      <c r="H9" s="634"/>
      <c r="I9" s="634"/>
      <c r="J9" s="634"/>
      <c r="K9" s="634"/>
      <c r="L9" s="634"/>
      <c r="M9" s="3"/>
      <c r="N9" s="3"/>
      <c r="O9" s="3"/>
    </row>
    <row r="10" spans="1:20" ht="15.75" customHeight="1">
      <c r="B10" s="6"/>
      <c r="C10" s="6"/>
      <c r="D10" s="6"/>
      <c r="E10" s="6"/>
      <c r="F10" s="6"/>
      <c r="G10" s="636" t="s">
        <v>119</v>
      </c>
      <c r="H10" s="636"/>
      <c r="I10" s="636"/>
      <c r="J10" s="636"/>
      <c r="K10" s="636"/>
      <c r="L10" s="636"/>
      <c r="M10" s="636"/>
      <c r="N10" s="3"/>
      <c r="O10" s="3"/>
    </row>
    <row r="11" spans="1:20" ht="15.75">
      <c r="B11" s="6"/>
      <c r="C11" s="6"/>
      <c r="D11" s="6"/>
      <c r="E11" s="6"/>
      <c r="F11" s="6"/>
      <c r="G11" s="6"/>
      <c r="H11" s="634" t="s">
        <v>120</v>
      </c>
      <c r="I11" s="634"/>
      <c r="J11" s="634"/>
      <c r="K11" s="634"/>
      <c r="L11" s="634"/>
      <c r="M11" s="634"/>
      <c r="N11" s="634"/>
      <c r="O11" s="3"/>
    </row>
    <row r="12" spans="1:20" ht="15.75">
      <c r="B12" s="6"/>
      <c r="C12" s="6"/>
      <c r="D12" s="6"/>
      <c r="E12" s="6"/>
      <c r="F12" s="6"/>
      <c r="G12" s="6"/>
      <c r="H12" s="6"/>
      <c r="I12" s="636" t="s">
        <v>121</v>
      </c>
      <c r="J12" s="636"/>
      <c r="K12" s="636"/>
      <c r="L12" s="636"/>
      <c r="M12" s="636"/>
      <c r="N12" s="636"/>
      <c r="O12" s="636"/>
    </row>
  </sheetData>
  <mergeCells count="13">
    <mergeCell ref="A1:T1"/>
    <mergeCell ref="B2:D2"/>
    <mergeCell ref="E2:G2"/>
    <mergeCell ref="H2:J2"/>
    <mergeCell ref="K2:M2"/>
    <mergeCell ref="G10:M10"/>
    <mergeCell ref="H11:N11"/>
    <mergeCell ref="I12:O12"/>
    <mergeCell ref="B5:H5"/>
    <mergeCell ref="C6:I6"/>
    <mergeCell ref="D7:K7"/>
    <mergeCell ref="E8:L8"/>
    <mergeCell ref="F9:L9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I12"/>
  <sheetViews>
    <sheetView zoomScaleNormal="100" workbookViewId="0">
      <pane ySplit="2" topLeftCell="A3" activePane="bottomLeft" state="frozen"/>
      <selection pane="bottomLeft" activeCell="D20" sqref="D20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7" customWidth="1"/>
    <col min="5" max="5" width="42.7109375" style="89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4" customWidth="1"/>
    <col min="23" max="23" width="5.5703125" style="80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3" customFormat="1" ht="15.75" customHeight="1">
      <c r="A1" s="484" t="s">
        <v>67</v>
      </c>
      <c r="B1" s="484"/>
      <c r="C1" s="657" t="s">
        <v>68</v>
      </c>
      <c r="D1" s="657"/>
      <c r="E1" s="484" t="s">
        <v>0</v>
      </c>
      <c r="F1" s="484"/>
      <c r="G1" s="655" t="s">
        <v>10</v>
      </c>
      <c r="H1" s="655"/>
      <c r="I1" s="655"/>
      <c r="J1" s="484" t="s">
        <v>8</v>
      </c>
      <c r="K1" s="484"/>
      <c r="L1" s="658" t="s">
        <v>404</v>
      </c>
      <c r="M1" s="659"/>
      <c r="N1" s="659"/>
      <c r="O1" s="660"/>
      <c r="P1" s="656" t="s">
        <v>66</v>
      </c>
      <c r="Q1" s="656"/>
      <c r="R1" s="655" t="s">
        <v>55</v>
      </c>
      <c r="S1" s="655"/>
      <c r="T1" s="653" t="s">
        <v>46</v>
      </c>
      <c r="U1" s="651" t="s">
        <v>86</v>
      </c>
      <c r="V1" s="651"/>
      <c r="W1" s="651"/>
      <c r="X1" s="651"/>
      <c r="Y1" s="651"/>
      <c r="Z1" s="651"/>
      <c r="AA1" s="651"/>
      <c r="AB1" s="651"/>
      <c r="AC1" s="651"/>
    </row>
    <row r="2" spans="1:35" s="12" customFormat="1" ht="15.75" customHeight="1" thickBot="1">
      <c r="A2" s="92"/>
      <c r="B2" s="50"/>
      <c r="C2" s="83"/>
      <c r="D2" s="53" t="s">
        <v>69</v>
      </c>
      <c r="E2" s="93"/>
      <c r="F2" s="51" t="s">
        <v>69</v>
      </c>
      <c r="G2" s="47" t="s">
        <v>11</v>
      </c>
      <c r="H2" s="45" t="s">
        <v>12</v>
      </c>
      <c r="I2" s="46" t="s">
        <v>29</v>
      </c>
      <c r="J2" s="72" t="s">
        <v>23</v>
      </c>
      <c r="K2" s="52" t="s">
        <v>69</v>
      </c>
      <c r="L2" s="72" t="s">
        <v>320</v>
      </c>
      <c r="M2" s="72" t="s">
        <v>321</v>
      </c>
      <c r="N2" s="72" t="s">
        <v>322</v>
      </c>
      <c r="O2" s="252" t="s">
        <v>29</v>
      </c>
      <c r="P2" s="59" t="s">
        <v>23</v>
      </c>
      <c r="Q2" s="52" t="s">
        <v>69</v>
      </c>
      <c r="R2" s="72" t="s">
        <v>23</v>
      </c>
      <c r="S2" s="34" t="s">
        <v>69</v>
      </c>
      <c r="T2" s="654"/>
      <c r="U2" s="652"/>
      <c r="V2" s="652"/>
      <c r="W2" s="652"/>
      <c r="X2" s="652"/>
      <c r="Y2" s="652"/>
      <c r="Z2" s="652"/>
      <c r="AA2" s="652"/>
      <c r="AB2" s="652"/>
      <c r="AC2" s="652"/>
    </row>
    <row r="3" spans="1:35" s="18" customFormat="1">
      <c r="A3" s="13" t="str">
        <f>'1-συμβολαια'!A3</f>
        <v>???</v>
      </c>
      <c r="B3" s="49"/>
      <c r="C3" s="79">
        <f>'1-συμβολαια'!B3</f>
        <v>40729</v>
      </c>
      <c r="D3" s="19"/>
      <c r="E3" s="88" t="str">
        <f>'1-συμβολαια'!C3</f>
        <v>γραμματίου Τ.Π.Δ.  ΚΑΤΑΘΕΣΗ</v>
      </c>
      <c r="F3" s="14"/>
      <c r="G3" s="15" t="str">
        <f>'4-πολλυπρ'!D3</f>
        <v>???</v>
      </c>
      <c r="H3" s="15" t="str">
        <f>'4-πολλυπρ'!I3</f>
        <v>219-142</v>
      </c>
      <c r="I3" s="20"/>
      <c r="J3" s="20">
        <f>'1-συμβολαια'!D3</f>
        <v>2489</v>
      </c>
      <c r="K3" s="20"/>
      <c r="L3" s="25">
        <f>'11-χαρτόσ'!D3</f>
        <v>0.5</v>
      </c>
      <c r="M3" s="25"/>
      <c r="N3" s="25"/>
      <c r="O3" s="21"/>
      <c r="P3" s="17" t="e">
        <f>#REF!-R3</f>
        <v>#REF!</v>
      </c>
      <c r="Q3" s="16"/>
      <c r="R3" s="22">
        <f>'5-αντίγρ'!Q3</f>
        <v>1.1000000000000001</v>
      </c>
      <c r="S3" s="23"/>
      <c r="T3" s="24"/>
      <c r="U3" s="121"/>
      <c r="V3" s="121"/>
      <c r="W3" s="122"/>
      <c r="X3" s="123"/>
      <c r="Y3" s="123"/>
      <c r="Z3" s="123"/>
      <c r="AA3" s="123"/>
      <c r="AB3" s="123"/>
      <c r="AC3" s="123"/>
    </row>
    <row r="4" spans="1:35">
      <c r="A4" s="428" t="s">
        <v>56</v>
      </c>
      <c r="B4" s="429"/>
      <c r="C4" s="429"/>
      <c r="D4" s="429"/>
      <c r="E4" s="429"/>
      <c r="F4" s="429"/>
      <c r="G4" s="429"/>
      <c r="H4" s="429"/>
      <c r="I4" s="429"/>
      <c r="J4" s="429"/>
      <c r="K4" s="44"/>
      <c r="L4" s="1">
        <f>SUM(L3:L3)</f>
        <v>0.5</v>
      </c>
      <c r="M4" s="1"/>
      <c r="N4" s="1"/>
      <c r="O4" s="1">
        <f>SUM(O3:O3)</f>
        <v>0</v>
      </c>
      <c r="P4" s="37" t="e">
        <f>SUM(P3:P3)</f>
        <v>#REF!</v>
      </c>
      <c r="Q4" s="1">
        <f>SUM(Q3:Q3)</f>
        <v>0</v>
      </c>
      <c r="R4" s="1">
        <f>SUM(R3:R3)</f>
        <v>1.1000000000000001</v>
      </c>
      <c r="S4" s="1">
        <f>SUM(S3:S3)</f>
        <v>0</v>
      </c>
      <c r="T4" s="3"/>
      <c r="U4" s="80"/>
      <c r="V4" s="80"/>
    </row>
    <row r="5" spans="1:35">
      <c r="T5" s="120"/>
    </row>
    <row r="6" spans="1:35" ht="15.75" customHeight="1">
      <c r="T6" s="120"/>
      <c r="U6" s="634" t="s">
        <v>123</v>
      </c>
      <c r="V6" s="634"/>
      <c r="W6" s="634"/>
      <c r="X6" s="634"/>
      <c r="Y6" s="634"/>
      <c r="Z6" s="634"/>
      <c r="AA6" s="634"/>
      <c r="AB6" s="634"/>
      <c r="AC6" s="634"/>
      <c r="AD6" s="118"/>
      <c r="AE6" s="118"/>
      <c r="AF6" s="118"/>
      <c r="AG6" s="118"/>
      <c r="AH6" s="113"/>
      <c r="AI6" s="113"/>
    </row>
    <row r="7" spans="1:35" ht="15.75" customHeight="1">
      <c r="T7" s="120"/>
      <c r="U7" s="119"/>
      <c r="V7" s="636" t="s">
        <v>124</v>
      </c>
      <c r="W7" s="636"/>
      <c r="X7" s="636"/>
      <c r="Y7" s="636"/>
      <c r="Z7" s="636"/>
      <c r="AA7" s="636"/>
      <c r="AB7" s="636"/>
      <c r="AC7" s="636"/>
      <c r="AD7" s="636"/>
      <c r="AE7" s="113"/>
      <c r="AF7" s="113"/>
      <c r="AG7" s="113"/>
      <c r="AH7" s="113"/>
      <c r="AI7" s="113"/>
    </row>
    <row r="8" spans="1:35" ht="15.75" customHeight="1">
      <c r="T8" s="120"/>
      <c r="U8" s="119"/>
      <c r="V8" s="119"/>
      <c r="W8" s="634" t="s">
        <v>125</v>
      </c>
      <c r="X8" s="634"/>
      <c r="Y8" s="634"/>
      <c r="Z8" s="634"/>
      <c r="AA8" s="634"/>
      <c r="AB8" s="634"/>
      <c r="AC8" s="634"/>
      <c r="AD8" s="634"/>
      <c r="AE8" s="634"/>
      <c r="AF8" s="113"/>
      <c r="AG8" s="113"/>
      <c r="AH8" s="113"/>
      <c r="AI8" s="113"/>
    </row>
    <row r="9" spans="1:35" ht="15.75">
      <c r="U9" s="119"/>
      <c r="V9" s="119"/>
      <c r="W9" s="119"/>
      <c r="X9" s="636" t="s">
        <v>126</v>
      </c>
      <c r="Y9" s="636"/>
      <c r="Z9" s="636"/>
      <c r="AA9" s="636"/>
      <c r="AB9" s="636"/>
      <c r="AC9" s="636"/>
      <c r="AD9" s="636"/>
      <c r="AE9" s="636"/>
      <c r="AF9" s="636"/>
      <c r="AG9" s="113"/>
      <c r="AH9" s="113"/>
      <c r="AI9" s="113"/>
    </row>
    <row r="10" spans="1:35" ht="15.75">
      <c r="U10" s="119"/>
      <c r="V10" s="119"/>
      <c r="W10" s="119"/>
      <c r="X10" s="119"/>
      <c r="Y10" s="634" t="s">
        <v>127</v>
      </c>
      <c r="Z10" s="634"/>
      <c r="AA10" s="634"/>
      <c r="AB10" s="634"/>
      <c r="AC10" s="634"/>
      <c r="AD10" s="634"/>
      <c r="AE10" s="634"/>
      <c r="AF10" s="634"/>
      <c r="AG10" s="634"/>
      <c r="AH10" s="113"/>
      <c r="AI10" s="113"/>
    </row>
    <row r="11" spans="1:35" ht="15.75">
      <c r="U11" s="119"/>
      <c r="V11" s="119"/>
      <c r="W11" s="119"/>
      <c r="X11" s="119"/>
      <c r="Y11" s="119"/>
      <c r="Z11" s="636" t="s">
        <v>128</v>
      </c>
      <c r="AA11" s="636"/>
      <c r="AB11" s="636"/>
      <c r="AC11" s="636"/>
      <c r="AD11" s="636"/>
      <c r="AE11" s="636"/>
      <c r="AF11" s="636"/>
      <c r="AG11" s="636"/>
      <c r="AH11" s="636"/>
      <c r="AI11" s="113"/>
    </row>
    <row r="12" spans="1:35" ht="15.75">
      <c r="U12" s="119"/>
      <c r="V12" s="119"/>
      <c r="W12" s="119"/>
      <c r="X12" s="119"/>
      <c r="Y12" s="119"/>
      <c r="Z12" s="119"/>
      <c r="AA12" s="634" t="s">
        <v>129</v>
      </c>
      <c r="AB12" s="634"/>
      <c r="AC12" s="634"/>
      <c r="AD12" s="634"/>
      <c r="AE12" s="634"/>
      <c r="AF12" s="634"/>
      <c r="AG12" s="634"/>
      <c r="AH12" s="634"/>
      <c r="AI12" s="634"/>
    </row>
  </sheetData>
  <mergeCells count="18">
    <mergeCell ref="A4:J4"/>
    <mergeCell ref="E1:F1"/>
    <mergeCell ref="P1:Q1"/>
    <mergeCell ref="A1:B1"/>
    <mergeCell ref="C1:D1"/>
    <mergeCell ref="G1:I1"/>
    <mergeCell ref="J1:K1"/>
    <mergeCell ref="L1:O1"/>
    <mergeCell ref="U6:AC6"/>
    <mergeCell ref="V7:AD7"/>
    <mergeCell ref="U1:AC2"/>
    <mergeCell ref="T1:T2"/>
    <mergeCell ref="R1:S1"/>
    <mergeCell ref="W8:AE8"/>
    <mergeCell ref="X9:AF9"/>
    <mergeCell ref="Y10:AG10"/>
    <mergeCell ref="Z11:AH11"/>
    <mergeCell ref="AA12:AI12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M6"/>
  <sheetViews>
    <sheetView workbookViewId="0">
      <pane ySplit="2" topLeftCell="A3" activePane="bottomLeft" state="frozen"/>
      <selection pane="bottomLeft" activeCell="I23" sqref="I23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1" customFormat="1" ht="32.25" customHeight="1">
      <c r="A1" s="665" t="s">
        <v>31</v>
      </c>
      <c r="B1" s="666"/>
      <c r="C1" s="666"/>
      <c r="D1" s="666"/>
      <c r="E1" s="667"/>
      <c r="F1" s="668" t="s">
        <v>293</v>
      </c>
      <c r="G1" s="669"/>
      <c r="H1" s="669"/>
      <c r="I1" s="670"/>
      <c r="J1" s="661" t="s">
        <v>294</v>
      </c>
      <c r="K1" s="662"/>
      <c r="L1" s="662"/>
      <c r="M1" s="662"/>
      <c r="N1" s="662"/>
      <c r="O1" s="662"/>
      <c r="P1" s="662"/>
      <c r="Q1" s="662"/>
      <c r="R1" s="662"/>
      <c r="S1" s="662"/>
      <c r="T1" s="662"/>
      <c r="U1" s="662"/>
      <c r="V1" s="662"/>
      <c r="W1" s="662"/>
      <c r="X1" s="662"/>
      <c r="Y1" s="663"/>
      <c r="Z1" s="671" t="s">
        <v>295</v>
      </c>
      <c r="AA1" s="672"/>
      <c r="AB1" s="672"/>
      <c r="AC1" s="673"/>
      <c r="AD1" s="661" t="s">
        <v>296</v>
      </c>
      <c r="AE1" s="662"/>
      <c r="AF1" s="662"/>
      <c r="AG1" s="662"/>
      <c r="AH1" s="662"/>
      <c r="AI1" s="662"/>
      <c r="AJ1" s="662"/>
      <c r="AK1" s="662"/>
      <c r="AL1" s="662"/>
      <c r="AM1" s="662"/>
      <c r="AN1" s="662"/>
      <c r="AO1" s="662"/>
      <c r="AP1" s="662"/>
      <c r="AQ1" s="662"/>
      <c r="AR1" s="662"/>
      <c r="AS1" s="663"/>
      <c r="AT1" s="668" t="s">
        <v>297</v>
      </c>
      <c r="AU1" s="669"/>
      <c r="AV1" s="669"/>
      <c r="AW1" s="670"/>
      <c r="AX1" s="661" t="s">
        <v>298</v>
      </c>
      <c r="AY1" s="662"/>
      <c r="AZ1" s="662"/>
      <c r="BA1" s="662"/>
      <c r="BB1" s="662"/>
      <c r="BC1" s="662"/>
      <c r="BD1" s="662"/>
      <c r="BE1" s="662"/>
      <c r="BF1" s="662"/>
      <c r="BG1" s="662"/>
      <c r="BH1" s="662"/>
      <c r="BI1" s="662"/>
      <c r="BJ1" s="662"/>
      <c r="BK1" s="662"/>
      <c r="BL1" s="662"/>
      <c r="BM1" s="663"/>
    </row>
    <row r="2" spans="1:65" s="4" customFormat="1" ht="23.25" customHeight="1">
      <c r="A2" s="193" t="s">
        <v>19</v>
      </c>
      <c r="B2" s="193" t="s">
        <v>299</v>
      </c>
      <c r="C2" s="194" t="s">
        <v>300</v>
      </c>
      <c r="D2" s="438" t="s">
        <v>29</v>
      </c>
      <c r="E2" s="631"/>
      <c r="F2" s="195" t="s">
        <v>301</v>
      </c>
      <c r="G2" s="193" t="s">
        <v>18</v>
      </c>
      <c r="H2" s="195" t="s">
        <v>23</v>
      </c>
      <c r="I2" s="196" t="s">
        <v>86</v>
      </c>
      <c r="J2" s="197" t="s">
        <v>302</v>
      </c>
      <c r="K2" s="197" t="s">
        <v>303</v>
      </c>
      <c r="L2" s="195" t="s">
        <v>304</v>
      </c>
      <c r="M2" s="195" t="s">
        <v>305</v>
      </c>
      <c r="N2" s="195" t="s">
        <v>306</v>
      </c>
      <c r="O2" s="195" t="s">
        <v>307</v>
      </c>
      <c r="P2" s="195" t="s">
        <v>308</v>
      </c>
      <c r="Q2" s="195" t="s">
        <v>309</v>
      </c>
      <c r="R2" s="195" t="s">
        <v>310</v>
      </c>
      <c r="S2" s="195" t="s">
        <v>311</v>
      </c>
      <c r="T2" s="195" t="s">
        <v>312</v>
      </c>
      <c r="U2" s="195" t="s">
        <v>23</v>
      </c>
      <c r="V2" s="195" t="s">
        <v>313</v>
      </c>
      <c r="W2" s="195" t="s">
        <v>314</v>
      </c>
      <c r="X2" s="195" t="s">
        <v>315</v>
      </c>
      <c r="Y2" s="198" t="s">
        <v>316</v>
      </c>
      <c r="Z2" s="195" t="s">
        <v>301</v>
      </c>
      <c r="AA2" s="193" t="s">
        <v>18</v>
      </c>
      <c r="AB2" s="195" t="s">
        <v>23</v>
      </c>
      <c r="AC2" s="199" t="s">
        <v>86</v>
      </c>
      <c r="AD2" s="197" t="s">
        <v>302</v>
      </c>
      <c r="AE2" s="197" t="s">
        <v>303</v>
      </c>
      <c r="AF2" s="195" t="s">
        <v>304</v>
      </c>
      <c r="AG2" s="195" t="s">
        <v>305</v>
      </c>
      <c r="AH2" s="195" t="s">
        <v>306</v>
      </c>
      <c r="AI2" s="195" t="s">
        <v>307</v>
      </c>
      <c r="AJ2" s="195" t="s">
        <v>308</v>
      </c>
      <c r="AK2" s="195" t="s">
        <v>309</v>
      </c>
      <c r="AL2" s="195" t="s">
        <v>310</v>
      </c>
      <c r="AM2" s="195" t="s">
        <v>311</v>
      </c>
      <c r="AN2" s="195" t="s">
        <v>312</v>
      </c>
      <c r="AO2" s="195" t="s">
        <v>23</v>
      </c>
      <c r="AP2" s="195" t="s">
        <v>313</v>
      </c>
      <c r="AQ2" s="195" t="s">
        <v>314</v>
      </c>
      <c r="AR2" s="195" t="s">
        <v>315</v>
      </c>
      <c r="AS2" s="198" t="s">
        <v>316</v>
      </c>
      <c r="AT2" s="195" t="s">
        <v>301</v>
      </c>
      <c r="AU2" s="193" t="s">
        <v>18</v>
      </c>
      <c r="AV2" s="195" t="s">
        <v>23</v>
      </c>
      <c r="AW2" s="196" t="s">
        <v>86</v>
      </c>
      <c r="AX2" s="197" t="s">
        <v>302</v>
      </c>
      <c r="AY2" s="197" t="s">
        <v>303</v>
      </c>
      <c r="AZ2" s="195" t="s">
        <v>304</v>
      </c>
      <c r="BA2" s="195" t="s">
        <v>305</v>
      </c>
      <c r="BB2" s="195" t="s">
        <v>306</v>
      </c>
      <c r="BC2" s="195" t="s">
        <v>307</v>
      </c>
      <c r="BD2" s="195" t="s">
        <v>308</v>
      </c>
      <c r="BE2" s="195" t="s">
        <v>309</v>
      </c>
      <c r="BF2" s="195" t="s">
        <v>310</v>
      </c>
      <c r="BG2" s="195" t="s">
        <v>311</v>
      </c>
      <c r="BH2" s="195" t="s">
        <v>312</v>
      </c>
      <c r="BI2" s="195" t="s">
        <v>23</v>
      </c>
      <c r="BJ2" s="195" t="s">
        <v>313</v>
      </c>
      <c r="BK2" s="195" t="s">
        <v>314</v>
      </c>
      <c r="BL2" s="195" t="s">
        <v>317</v>
      </c>
      <c r="BM2" s="198" t="s">
        <v>316</v>
      </c>
    </row>
    <row r="3" spans="1:65" s="32" customFormat="1">
      <c r="A3" s="28" t="str">
        <f>'1-συμβολαια'!A3</f>
        <v>???</v>
      </c>
      <c r="B3" s="15" t="str">
        <f>'4-πολλυπρ'!D3</f>
        <v>???</v>
      </c>
      <c r="C3" s="15" t="str">
        <f>'4-πολλυπρ'!I3</f>
        <v>219-142</v>
      </c>
      <c r="D3" s="30"/>
      <c r="E3" s="28"/>
      <c r="F3" s="28"/>
      <c r="G3" s="29"/>
      <c r="H3" s="28"/>
      <c r="I3" s="28"/>
      <c r="J3" s="28"/>
      <c r="K3" s="145" t="s">
        <v>318</v>
      </c>
      <c r="L3" s="31"/>
      <c r="M3" s="31"/>
      <c r="N3" s="31"/>
      <c r="O3" s="31"/>
      <c r="P3" s="31"/>
      <c r="Q3" s="31"/>
      <c r="R3" s="31"/>
      <c r="S3" s="31"/>
      <c r="T3" s="31"/>
      <c r="U3" s="28"/>
      <c r="V3" s="29"/>
      <c r="W3" s="29"/>
      <c r="X3" s="31"/>
      <c r="Y3" s="31"/>
      <c r="Z3" s="28"/>
      <c r="AA3" s="31"/>
      <c r="AB3" s="28"/>
      <c r="AC3" s="31"/>
      <c r="AD3" s="28"/>
      <c r="AE3" s="200" t="s">
        <v>318</v>
      </c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28"/>
      <c r="AU3" s="31"/>
      <c r="AV3" s="28"/>
      <c r="AW3" s="31"/>
      <c r="AX3" s="28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28"/>
      <c r="BJ3" s="31"/>
      <c r="BK3" s="31"/>
      <c r="BL3" s="31"/>
      <c r="BM3" s="31"/>
    </row>
    <row r="5" spans="1:65">
      <c r="F5" s="664" t="s">
        <v>319</v>
      </c>
      <c r="G5" s="664"/>
      <c r="H5" s="664"/>
      <c r="I5" s="664"/>
    </row>
    <row r="6" spans="1:65">
      <c r="F6" s="664"/>
      <c r="G6" s="664"/>
      <c r="H6" s="664"/>
      <c r="I6" s="664"/>
    </row>
  </sheetData>
  <mergeCells count="9">
    <mergeCell ref="AX1:BM1"/>
    <mergeCell ref="D2:E2"/>
    <mergeCell ref="F5:I6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6"/>
  <sheetViews>
    <sheetView workbookViewId="0">
      <pane ySplit="1" topLeftCell="A2" activePane="bottomLeft" state="frozen"/>
      <selection pane="bottomLeft" activeCell="E2" sqref="E2"/>
    </sheetView>
  </sheetViews>
  <sheetFormatPr defaultRowHeight="11.25"/>
  <cols>
    <col min="1" max="1" width="7.28515625" style="3" bestFit="1" customWidth="1"/>
    <col min="2" max="2" width="44.5703125" style="3" bestFit="1" customWidth="1"/>
    <col min="3" max="3" width="13.5703125" style="2" customWidth="1"/>
    <col min="4" max="16384" width="9.140625" style="3"/>
  </cols>
  <sheetData>
    <row r="1" spans="1:13">
      <c r="A1" s="202"/>
      <c r="B1" s="202"/>
      <c r="C1" s="314"/>
      <c r="D1" s="202" t="s">
        <v>320</v>
      </c>
      <c r="E1" s="443" t="s">
        <v>323</v>
      </c>
      <c r="F1" s="444"/>
      <c r="G1" s="444"/>
      <c r="H1" s="444"/>
      <c r="I1" s="445" t="s">
        <v>324</v>
      </c>
      <c r="J1" s="445"/>
      <c r="K1" s="445"/>
      <c r="L1" s="445"/>
      <c r="M1" s="446"/>
    </row>
    <row r="2" spans="1:13">
      <c r="A2" s="203" t="str">
        <f>'1-συμβολαια'!A3</f>
        <v>???</v>
      </c>
      <c r="B2" s="76" t="str">
        <f>'1-συμβολαια'!C3</f>
        <v>γραμματίου Τ.Π.Δ.  ΚΑΤΑΘΕΣΗ</v>
      </c>
      <c r="C2" s="313">
        <f>'1-συμβολαια'!D3</f>
        <v>2489</v>
      </c>
      <c r="D2" s="417">
        <v>0.5</v>
      </c>
      <c r="E2" s="76"/>
      <c r="F2" s="76"/>
      <c r="G2" s="76"/>
      <c r="H2" s="76"/>
      <c r="I2" s="76"/>
      <c r="J2" s="76"/>
      <c r="K2" s="76"/>
      <c r="L2" s="76"/>
      <c r="M2" s="76"/>
    </row>
    <row r="3" spans="1:13">
      <c r="A3" s="440" t="str">
        <f>'1-συμβολαια'!A4</f>
        <v>σύνολο</v>
      </c>
      <c r="B3" s="441"/>
      <c r="C3" s="442"/>
      <c r="D3" s="313">
        <f>SUM(D2:D2)</f>
        <v>0.5</v>
      </c>
    </row>
    <row r="5" spans="1:13">
      <c r="C5" s="2" t="s">
        <v>388</v>
      </c>
    </row>
    <row r="13" spans="1:13">
      <c r="C13" s="4"/>
      <c r="D13" s="5"/>
    </row>
    <row r="14" spans="1:13">
      <c r="C14" s="4"/>
      <c r="D14" s="5"/>
    </row>
    <row r="15" spans="1:13">
      <c r="C15" s="4"/>
      <c r="D15" s="5"/>
    </row>
    <row r="16" spans="1:13">
      <c r="C16" s="233"/>
      <c r="D16" s="5"/>
    </row>
    <row r="17" spans="3:4">
      <c r="C17" s="232"/>
      <c r="D17" s="5"/>
    </row>
    <row r="18" spans="3:4">
      <c r="C18" s="4"/>
      <c r="D18" s="5"/>
    </row>
    <row r="19" spans="3:4">
      <c r="D19" s="5"/>
    </row>
    <row r="20" spans="3:4">
      <c r="D20" s="5"/>
    </row>
    <row r="21" spans="3:4">
      <c r="D21" s="5"/>
    </row>
    <row r="22" spans="3:4">
      <c r="D22" s="5"/>
    </row>
    <row r="23" spans="3:4">
      <c r="D23" s="5"/>
    </row>
    <row r="24" spans="3:4">
      <c r="D24" s="5"/>
    </row>
    <row r="25" spans="3:4">
      <c r="D25" s="5"/>
    </row>
    <row r="26" spans="3:4">
      <c r="D26" s="5"/>
    </row>
  </sheetData>
  <mergeCells count="3">
    <mergeCell ref="A3:C3"/>
    <mergeCell ref="E1:H1"/>
    <mergeCell ref="I1:M1"/>
  </mergeCells>
  <pageMargins left="0.7" right="0.7" top="0.75" bottom="0.75" header="0.3" footer="0.3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T74"/>
  <sheetViews>
    <sheetView workbookViewId="0">
      <pane ySplit="2" topLeftCell="A3" activePane="bottomLeft" state="frozen"/>
      <selection pane="bottomLeft" activeCell="L9" sqref="L9"/>
    </sheetView>
  </sheetViews>
  <sheetFormatPr defaultRowHeight="11.25"/>
  <cols>
    <col min="1" max="1" width="8.140625" style="8" bestFit="1" customWidth="1"/>
    <col min="2" max="2" width="8.7109375" style="139" bestFit="1" customWidth="1"/>
    <col min="3" max="3" width="22.85546875" style="89" bestFit="1" customWidth="1"/>
    <col min="4" max="4" width="12.85546875" style="3" customWidth="1"/>
    <col min="5" max="5" width="12.42578125" style="3" customWidth="1"/>
    <col min="6" max="6" width="8.140625" style="3" bestFit="1" customWidth="1"/>
    <col min="7" max="7" width="6.85546875" style="2" bestFit="1" customWidth="1"/>
    <col min="8" max="8" width="7.42578125" style="2" bestFit="1" customWidth="1"/>
    <col min="9" max="9" width="11.140625" style="2" customWidth="1"/>
    <col min="10" max="10" width="9.7109375" style="2" bestFit="1" customWidth="1"/>
    <col min="11" max="11" width="8" style="2" bestFit="1" customWidth="1"/>
    <col min="12" max="12" width="7.5703125" style="2" bestFit="1" customWidth="1"/>
    <col min="13" max="13" width="9.42578125" style="2" customWidth="1"/>
    <col min="14" max="14" width="6.5703125" style="2" bestFit="1" customWidth="1"/>
    <col min="15" max="15" width="8.7109375" style="75" bestFit="1" customWidth="1"/>
    <col min="16" max="16" width="6.42578125" style="2" bestFit="1" customWidth="1"/>
    <col min="17" max="18" width="10.85546875" style="2" customWidth="1"/>
    <col min="19" max="19" width="8.140625" style="2" bestFit="1" customWidth="1"/>
    <col min="20" max="20" width="9.42578125" style="2" bestFit="1" customWidth="1"/>
    <col min="21" max="21" width="8.140625" style="2" bestFit="1" customWidth="1"/>
    <col min="22" max="23" width="9.42578125" style="2" bestFit="1" customWidth="1"/>
    <col min="24" max="24" width="8.140625" style="2" bestFit="1" customWidth="1"/>
    <col min="25" max="25" width="12.140625" style="2" customWidth="1"/>
    <col min="26" max="26" width="13.140625" style="27" customWidth="1"/>
    <col min="27" max="27" width="11.140625" style="27" bestFit="1" customWidth="1"/>
    <col min="28" max="28" width="21.42578125" style="77" customWidth="1"/>
    <col min="29" max="29" width="7.5703125" style="3" customWidth="1"/>
    <col min="30" max="30" width="9.5703125" style="3" customWidth="1"/>
    <col min="31" max="33" width="6.42578125" style="3" customWidth="1"/>
    <col min="34" max="45" width="7" style="3" customWidth="1"/>
    <col min="46" max="46" width="29.28515625" style="3" bestFit="1" customWidth="1"/>
    <col min="47" max="16384" width="9.140625" style="3"/>
  </cols>
  <sheetData>
    <row r="1" spans="1:46" ht="15.75">
      <c r="A1" s="681" t="s">
        <v>1</v>
      </c>
      <c r="B1" s="683" t="s">
        <v>2</v>
      </c>
      <c r="C1" s="680" t="s">
        <v>0</v>
      </c>
      <c r="D1" s="684" t="s">
        <v>11</v>
      </c>
      <c r="E1" s="678" t="s">
        <v>12</v>
      </c>
      <c r="F1" s="686" t="s">
        <v>486</v>
      </c>
      <c r="G1" s="687"/>
      <c r="H1" s="687"/>
      <c r="I1" s="688" t="s">
        <v>487</v>
      </c>
      <c r="J1" s="674" t="s">
        <v>488</v>
      </c>
      <c r="K1" s="674"/>
      <c r="L1" s="674"/>
      <c r="M1" s="693" t="s">
        <v>140</v>
      </c>
      <c r="N1" s="697" t="s">
        <v>481</v>
      </c>
      <c r="O1" s="698"/>
      <c r="P1" s="699"/>
      <c r="Q1" s="708" t="s">
        <v>482</v>
      </c>
      <c r="R1" s="710" t="s">
        <v>489</v>
      </c>
      <c r="S1" s="702" t="s">
        <v>43</v>
      </c>
      <c r="T1" s="703"/>
      <c r="U1" s="580" t="s">
        <v>58</v>
      </c>
      <c r="V1" s="582"/>
      <c r="W1" s="700" t="s">
        <v>78</v>
      </c>
      <c r="X1" s="701"/>
      <c r="Y1" s="701"/>
      <c r="Z1" s="704" t="s">
        <v>54</v>
      </c>
      <c r="AA1" s="706" t="s">
        <v>44</v>
      </c>
      <c r="AB1" s="695" t="s">
        <v>81</v>
      </c>
      <c r="AC1" s="690" t="s">
        <v>29</v>
      </c>
      <c r="AD1" s="691"/>
      <c r="AE1" s="691"/>
      <c r="AF1" s="691"/>
      <c r="AG1" s="692"/>
    </row>
    <row r="2" spans="1:46" ht="26.25" thickBot="1">
      <c r="A2" s="682"/>
      <c r="B2" s="433"/>
      <c r="C2" s="458"/>
      <c r="D2" s="685"/>
      <c r="E2" s="679"/>
      <c r="F2" s="262" t="s">
        <v>257</v>
      </c>
      <c r="G2" s="261" t="s">
        <v>93</v>
      </c>
      <c r="H2" s="326" t="s">
        <v>47</v>
      </c>
      <c r="I2" s="521"/>
      <c r="J2" s="407" t="s">
        <v>451</v>
      </c>
      <c r="K2" s="407" t="s">
        <v>140</v>
      </c>
      <c r="L2" s="408" t="s">
        <v>47</v>
      </c>
      <c r="M2" s="694"/>
      <c r="N2" s="69" t="s">
        <v>23</v>
      </c>
      <c r="O2" s="74" t="s">
        <v>83</v>
      </c>
      <c r="P2" s="327" t="s">
        <v>82</v>
      </c>
      <c r="Q2" s="709"/>
      <c r="R2" s="711"/>
      <c r="S2" s="40" t="s">
        <v>23</v>
      </c>
      <c r="T2" s="36" t="s">
        <v>34</v>
      </c>
      <c r="U2" s="40" t="s">
        <v>23</v>
      </c>
      <c r="V2" s="41" t="s">
        <v>34</v>
      </c>
      <c r="W2" s="40" t="s">
        <v>484</v>
      </c>
      <c r="X2" s="10" t="s">
        <v>485</v>
      </c>
      <c r="Y2" s="39" t="s">
        <v>33</v>
      </c>
      <c r="Z2" s="705"/>
      <c r="AA2" s="707"/>
      <c r="AB2" s="696"/>
      <c r="AC2" s="690"/>
      <c r="AD2" s="691"/>
      <c r="AE2" s="691"/>
      <c r="AF2" s="691"/>
      <c r="AG2" s="692"/>
    </row>
    <row r="3" spans="1:46" s="5" customFormat="1">
      <c r="A3" s="406" t="str">
        <f>'1-συμβολαια'!A3</f>
        <v>???</v>
      </c>
      <c r="B3" s="389">
        <f>'1-συμβολαια'!B3</f>
        <v>40729</v>
      </c>
      <c r="C3" s="386" t="str">
        <f>'1-συμβολαια'!C3</f>
        <v>γραμματίου Τ.Π.Δ.  ΚΑΤΑΘΕΣΗ</v>
      </c>
      <c r="D3" s="336" t="str">
        <f>'4-πολλυπρ'!D3</f>
        <v>???</v>
      </c>
      <c r="E3" s="336" t="str">
        <f>'4-πολλυπρ'!I3</f>
        <v>219-142</v>
      </c>
      <c r="F3" s="337">
        <f>'14-βιβλΕσ'!L3</f>
        <v>8.1335000000000015</v>
      </c>
      <c r="G3" s="333">
        <f>'11-χαρτόσ'!H3+'13-ντιΜιΧο'!BR3</f>
        <v>1</v>
      </c>
      <c r="H3" s="333">
        <f>F3+G3</f>
        <v>9.1335000000000015</v>
      </c>
      <c r="I3" s="333">
        <f>'8-κ-15-17'!AG3</f>
        <v>32.356999999999999</v>
      </c>
      <c r="J3" s="333">
        <f>'14-βιβλΕσ'!R3</f>
        <v>1.6533600000000002</v>
      </c>
      <c r="K3" s="333">
        <f>'14-βιβλΕσ'!U3</f>
        <v>12.847999999999999</v>
      </c>
      <c r="L3" s="333">
        <f>J3+K3</f>
        <v>14.501359999999998</v>
      </c>
      <c r="M3" s="333">
        <f>'14-βιβλΕσ'!T3</f>
        <v>80.3</v>
      </c>
      <c r="N3" s="409"/>
      <c r="O3" s="260"/>
      <c r="P3" s="260"/>
      <c r="Q3" s="333">
        <f>Y3</f>
        <v>163.54836</v>
      </c>
      <c r="R3" s="333">
        <f>('14-βιβλΕσ'!O3+'14-βιβλΕσ'!P3+'14-βιβλΕσ'!T3)*45%</f>
        <v>52.060499999999998</v>
      </c>
      <c r="S3" s="333">
        <f>Y3+Q3</f>
        <v>327.09672</v>
      </c>
      <c r="T3" s="280">
        <v>1840</v>
      </c>
      <c r="U3" s="409"/>
      <c r="V3" s="421"/>
      <c r="W3" s="333">
        <f>'1-συμβολαια'!L3+'1-συμβολαια'!P3+'8-κ-15-17'!AE3+'14-βιβλΕσ'!L3+'10-φπα'!C3+'14-βιβλΕσ'!S3+'14-βιβλΕσ'!T3+'14-βιβλΕσ'!U3</f>
        <v>204.34836000000001</v>
      </c>
      <c r="X3" s="333">
        <f>'1-συμβολαια'!M3</f>
        <v>40.799999999999997</v>
      </c>
      <c r="Y3" s="333">
        <f t="shared" ref="Y3" si="0">W3-X3</f>
        <v>163.54836</v>
      </c>
      <c r="Z3" s="369">
        <v>45982</v>
      </c>
      <c r="AA3" s="333">
        <f>T3+V3</f>
        <v>1840</v>
      </c>
      <c r="AB3" s="387"/>
      <c r="AC3" s="73"/>
      <c r="AD3" s="73"/>
      <c r="AE3" s="73"/>
      <c r="AF3" s="73"/>
      <c r="AG3" s="73"/>
    </row>
    <row r="4" spans="1:46">
      <c r="A4" s="675" t="s">
        <v>35</v>
      </c>
      <c r="B4" s="676"/>
      <c r="C4" s="676"/>
      <c r="D4" s="676"/>
      <c r="E4" s="677"/>
      <c r="F4" s="42">
        <f>SUM(F3:F3)</f>
        <v>8.1335000000000015</v>
      </c>
      <c r="G4" s="42">
        <f>SUM(G3:G3)</f>
        <v>1</v>
      </c>
      <c r="H4" s="42">
        <f>SUM(H3:H3)</f>
        <v>9.1335000000000015</v>
      </c>
      <c r="I4" s="42">
        <f>SUM(I3:I3)</f>
        <v>32.356999999999999</v>
      </c>
      <c r="J4" s="42">
        <f t="shared" ref="J4:L4" si="1">SUM(J3:J3)</f>
        <v>1.6533600000000002</v>
      </c>
      <c r="K4" s="42">
        <f t="shared" si="1"/>
        <v>12.847999999999999</v>
      </c>
      <c r="L4" s="42">
        <f t="shared" si="1"/>
        <v>14.501359999999998</v>
      </c>
      <c r="M4" s="42">
        <f>SUM(M3:M3)</f>
        <v>80.3</v>
      </c>
      <c r="N4" s="409"/>
      <c r="O4" s="409"/>
      <c r="P4" s="409"/>
      <c r="Q4" s="42">
        <f t="shared" ref="Q4:R4" si="2">SUM(Q3:Q3)</f>
        <v>163.54836</v>
      </c>
      <c r="R4" s="42">
        <f t="shared" si="2"/>
        <v>52.060499999999998</v>
      </c>
      <c r="S4" s="42">
        <f t="shared" ref="S4:Y4" si="3">SUM(S3:S3)</f>
        <v>327.09672</v>
      </c>
      <c r="T4" s="420">
        <f t="shared" si="3"/>
        <v>1840</v>
      </c>
      <c r="U4" s="319"/>
      <c r="V4" s="319"/>
      <c r="W4" s="42">
        <f t="shared" si="3"/>
        <v>204.34836000000001</v>
      </c>
      <c r="X4" s="42">
        <f t="shared" si="3"/>
        <v>40.799999999999997</v>
      </c>
      <c r="Y4" s="42">
        <f t="shared" si="3"/>
        <v>163.54836</v>
      </c>
      <c r="Z4" s="42"/>
      <c r="AA4" s="42">
        <f>SUM(AA3:AA3)</f>
        <v>1840</v>
      </c>
    </row>
    <row r="5" spans="1:46">
      <c r="M5" s="75"/>
    </row>
    <row r="6" spans="1:46">
      <c r="M6" s="136"/>
      <c r="W6" s="136"/>
    </row>
    <row r="7" spans="1:46">
      <c r="W7" s="137"/>
    </row>
    <row r="10" spans="1:46" ht="15">
      <c r="AC10" s="124"/>
      <c r="AD10" s="112"/>
      <c r="AE10" s="112"/>
      <c r="AF10" s="112"/>
      <c r="AG10" s="124"/>
    </row>
    <row r="11" spans="1:46" ht="15">
      <c r="AC11" s="125"/>
      <c r="AD11" s="125"/>
      <c r="AE11" s="125"/>
      <c r="AF11" s="125"/>
      <c r="AG11" s="125"/>
      <c r="AH11" s="124"/>
      <c r="AI11" s="124"/>
      <c r="AJ11" s="124"/>
      <c r="AK11" s="124"/>
      <c r="AL11" s="124"/>
      <c r="AM11" s="124"/>
      <c r="AN11" s="124"/>
      <c r="AO11" s="124"/>
      <c r="AP11" s="124"/>
      <c r="AQ11" s="124"/>
      <c r="AR11" s="124"/>
      <c r="AS11" s="124"/>
      <c r="AT11" s="124"/>
    </row>
    <row r="12" spans="1:46" ht="15.75">
      <c r="AC12" s="124"/>
      <c r="AD12" s="126"/>
      <c r="AE12" s="126"/>
      <c r="AF12" s="126"/>
      <c r="AG12" s="126"/>
      <c r="AH12" s="127"/>
      <c r="AI12" s="127"/>
      <c r="AJ12" s="127"/>
      <c r="AK12" s="127"/>
      <c r="AL12" s="127"/>
      <c r="AM12" s="127"/>
      <c r="AN12" s="127"/>
      <c r="AO12" s="127"/>
      <c r="AP12" s="127"/>
      <c r="AQ12" s="127"/>
      <c r="AR12" s="127"/>
      <c r="AS12" s="127"/>
      <c r="AT12" s="127"/>
    </row>
    <row r="13" spans="1:46" ht="15.75">
      <c r="AC13" s="124"/>
      <c r="AD13" s="128"/>
      <c r="AE13" s="128"/>
      <c r="AF13" s="128"/>
      <c r="AG13" s="128"/>
      <c r="AH13" s="127"/>
      <c r="AI13" s="127"/>
      <c r="AJ13" s="127"/>
      <c r="AK13" s="127"/>
      <c r="AL13" s="127"/>
      <c r="AM13" s="127"/>
      <c r="AN13" s="127"/>
      <c r="AO13" s="127"/>
      <c r="AP13" s="127"/>
      <c r="AQ13" s="127"/>
      <c r="AR13" s="127"/>
      <c r="AS13" s="127"/>
      <c r="AT13" s="127"/>
    </row>
    <row r="14" spans="1:46" ht="15.75">
      <c r="AC14" s="127"/>
      <c r="AD14" s="127"/>
      <c r="AE14" s="127"/>
      <c r="AF14" s="127"/>
      <c r="AG14" s="127"/>
      <c r="AH14" s="127"/>
      <c r="AI14" s="127"/>
      <c r="AJ14" s="127"/>
      <c r="AK14" s="127"/>
      <c r="AL14" s="127"/>
      <c r="AM14" s="127"/>
      <c r="AN14" s="127"/>
      <c r="AO14" s="127"/>
      <c r="AP14" s="127"/>
      <c r="AQ14" s="127"/>
      <c r="AR14" s="127"/>
      <c r="AS14" s="127"/>
      <c r="AT14" s="127"/>
    </row>
    <row r="15" spans="1:46" ht="15.75">
      <c r="AC15" s="127"/>
      <c r="AD15" s="127"/>
      <c r="AE15" s="127"/>
      <c r="AF15" s="127"/>
      <c r="AG15" s="127"/>
      <c r="AH15" s="129"/>
      <c r="AI15" s="129"/>
      <c r="AJ15" s="129"/>
      <c r="AK15" s="129"/>
      <c r="AL15" s="129"/>
      <c r="AM15" s="129"/>
      <c r="AN15" s="129"/>
      <c r="AO15" s="129"/>
      <c r="AP15" s="129"/>
      <c r="AQ15" s="129"/>
      <c r="AR15" s="129"/>
      <c r="AS15" s="129"/>
      <c r="AT15" s="127"/>
    </row>
    <row r="16" spans="1:46" ht="15.75">
      <c r="AC16" s="127"/>
      <c r="AD16" s="127"/>
      <c r="AE16" s="127"/>
      <c r="AF16" s="127"/>
      <c r="AG16" s="127"/>
      <c r="AH16" s="127"/>
      <c r="AI16" s="127"/>
      <c r="AJ16" s="127"/>
      <c r="AK16" s="127"/>
      <c r="AL16" s="127"/>
      <c r="AM16" s="127"/>
      <c r="AN16" s="127"/>
      <c r="AO16" s="127"/>
      <c r="AP16" s="127"/>
      <c r="AQ16" s="127"/>
      <c r="AR16" s="127"/>
      <c r="AS16" s="127"/>
      <c r="AT16" s="127"/>
    </row>
    <row r="17" spans="29:46" ht="15.75">
      <c r="AC17" s="127"/>
      <c r="AD17" s="127"/>
      <c r="AE17" s="127"/>
      <c r="AF17" s="127"/>
      <c r="AG17" s="127"/>
      <c r="AH17" s="127"/>
      <c r="AI17" s="127"/>
      <c r="AJ17" s="127"/>
      <c r="AK17" s="127"/>
      <c r="AL17" s="127"/>
      <c r="AM17" s="127"/>
      <c r="AN17" s="127"/>
      <c r="AO17" s="127"/>
      <c r="AP17" s="127"/>
      <c r="AQ17" s="127"/>
      <c r="AR17" s="127"/>
      <c r="AS17" s="127"/>
      <c r="AT17" s="127"/>
    </row>
    <row r="18" spans="29:46" ht="15.75">
      <c r="AC18" s="127"/>
      <c r="AD18" s="127"/>
      <c r="AE18" s="127"/>
      <c r="AF18" s="127"/>
      <c r="AG18" s="127"/>
      <c r="AH18" s="127"/>
      <c r="AI18" s="127"/>
      <c r="AJ18" s="127"/>
      <c r="AK18" s="127"/>
      <c r="AL18" s="127"/>
      <c r="AM18" s="127"/>
      <c r="AN18" s="127"/>
      <c r="AO18" s="127"/>
      <c r="AP18" s="127"/>
      <c r="AQ18" s="127"/>
      <c r="AR18" s="127"/>
      <c r="AS18" s="127"/>
      <c r="AT18" s="127"/>
    </row>
    <row r="19" spans="29:46" ht="15.75">
      <c r="AC19" s="127"/>
      <c r="AD19" s="127"/>
      <c r="AE19" s="127"/>
      <c r="AF19" s="127"/>
      <c r="AG19" s="127"/>
      <c r="AH19" s="127"/>
      <c r="AI19" s="127"/>
      <c r="AJ19" s="127"/>
      <c r="AK19" s="127"/>
      <c r="AL19" s="127"/>
      <c r="AM19" s="127"/>
      <c r="AN19" s="127"/>
      <c r="AO19" s="127"/>
      <c r="AP19" s="127"/>
      <c r="AQ19" s="127"/>
      <c r="AR19" s="127"/>
      <c r="AS19" s="127"/>
      <c r="AT19" s="127"/>
    </row>
    <row r="20" spans="29:46" ht="15.75">
      <c r="AC20" s="127"/>
      <c r="AD20" s="127"/>
      <c r="AE20" s="127"/>
      <c r="AF20" s="127"/>
      <c r="AG20" s="127"/>
      <c r="AH20" s="127"/>
      <c r="AI20" s="127"/>
      <c r="AJ20" s="127"/>
      <c r="AK20" s="127"/>
      <c r="AL20" s="127"/>
      <c r="AM20" s="127"/>
      <c r="AN20" s="127"/>
      <c r="AO20" s="127"/>
      <c r="AP20" s="127"/>
      <c r="AQ20" s="127"/>
      <c r="AR20" s="127"/>
      <c r="AS20" s="127"/>
      <c r="AT20" s="127"/>
    </row>
    <row r="21" spans="29:46" ht="15">
      <c r="AC21" s="124"/>
      <c r="AD21" s="124"/>
      <c r="AE21" s="124"/>
      <c r="AF21" s="124"/>
      <c r="AG21" s="124"/>
      <c r="AH21" s="124"/>
      <c r="AI21" s="124"/>
      <c r="AJ21" s="124"/>
      <c r="AK21" s="124"/>
      <c r="AL21" s="124"/>
      <c r="AM21" s="124"/>
      <c r="AN21" s="124"/>
      <c r="AO21" s="124"/>
      <c r="AP21" s="124"/>
      <c r="AQ21" s="124"/>
      <c r="AR21" s="124"/>
      <c r="AS21" s="124"/>
      <c r="AT21" s="124"/>
    </row>
    <row r="22" spans="29:46" ht="15">
      <c r="AC22" s="124"/>
      <c r="AD22" s="124"/>
      <c r="AE22" s="124"/>
      <c r="AF22" s="124"/>
      <c r="AG22" s="124"/>
      <c r="AH22" s="124"/>
      <c r="AI22" s="124"/>
      <c r="AJ22" s="124"/>
      <c r="AK22" s="124"/>
      <c r="AL22" s="124"/>
      <c r="AM22" s="124"/>
      <c r="AN22" s="124"/>
      <c r="AO22" s="124"/>
      <c r="AP22" s="124"/>
      <c r="AQ22" s="124"/>
      <c r="AR22" s="124"/>
      <c r="AS22" s="124"/>
      <c r="AT22" s="124"/>
    </row>
    <row r="23" spans="29:46" ht="15">
      <c r="AC23" s="124"/>
      <c r="AD23" s="124"/>
      <c r="AE23" s="124"/>
      <c r="AF23" s="124"/>
      <c r="AG23" s="124"/>
      <c r="AH23" s="124"/>
      <c r="AI23" s="124"/>
      <c r="AJ23" s="124"/>
      <c r="AK23" s="124"/>
      <c r="AL23" s="124"/>
      <c r="AM23" s="124"/>
      <c r="AN23" s="124"/>
      <c r="AO23" s="124"/>
      <c r="AP23" s="124"/>
      <c r="AQ23" s="124"/>
      <c r="AR23" s="124"/>
      <c r="AS23" s="124"/>
      <c r="AT23" s="124"/>
    </row>
    <row r="24" spans="29:46" ht="15">
      <c r="AC24" s="124"/>
      <c r="AD24" s="124"/>
      <c r="AE24" s="124"/>
      <c r="AF24" s="124"/>
      <c r="AG24" s="124"/>
      <c r="AH24" s="124"/>
      <c r="AI24" s="124"/>
      <c r="AJ24" s="124"/>
      <c r="AK24" s="124"/>
      <c r="AL24" s="124"/>
      <c r="AM24" s="124"/>
      <c r="AN24" s="124"/>
      <c r="AO24" s="124"/>
      <c r="AP24" s="124"/>
      <c r="AQ24" s="124"/>
      <c r="AR24" s="124"/>
      <c r="AS24" s="124"/>
      <c r="AT24" s="124"/>
    </row>
    <row r="25" spans="29:46" ht="15">
      <c r="AC25" s="124"/>
      <c r="AD25" s="124"/>
      <c r="AE25" s="124"/>
      <c r="AF25" s="124"/>
      <c r="AG25" s="124"/>
      <c r="AH25" s="124"/>
      <c r="AI25" s="124"/>
      <c r="AJ25" s="124"/>
      <c r="AK25" s="124"/>
      <c r="AL25" s="124"/>
      <c r="AM25" s="124"/>
      <c r="AN25" s="124"/>
      <c r="AO25" s="124"/>
      <c r="AP25" s="124"/>
      <c r="AQ25" s="124"/>
      <c r="AR25" s="124"/>
      <c r="AS25" s="124"/>
      <c r="AT25" s="124"/>
    </row>
    <row r="26" spans="29:46" ht="15">
      <c r="AC26" s="124"/>
      <c r="AD26" s="124"/>
      <c r="AE26" s="124"/>
      <c r="AF26" s="124"/>
      <c r="AG26" s="124"/>
      <c r="AH26" s="124"/>
      <c r="AI26" s="124"/>
      <c r="AJ26" s="124"/>
      <c r="AK26" s="124"/>
      <c r="AL26" s="124"/>
      <c r="AM26" s="124"/>
      <c r="AN26" s="124"/>
      <c r="AO26" s="124"/>
      <c r="AP26" s="124"/>
      <c r="AQ26" s="124"/>
      <c r="AR26" s="124"/>
      <c r="AS26" s="124"/>
      <c r="AT26" s="124"/>
    </row>
    <row r="27" spans="29:46" ht="15">
      <c r="AC27" s="124"/>
      <c r="AD27" s="124"/>
      <c r="AE27" s="124"/>
      <c r="AF27" s="124"/>
      <c r="AG27" s="124"/>
      <c r="AH27" s="124"/>
      <c r="AI27" s="124"/>
      <c r="AJ27" s="124"/>
      <c r="AK27" s="124"/>
      <c r="AL27" s="124"/>
      <c r="AM27" s="124"/>
      <c r="AN27" s="124"/>
      <c r="AO27" s="124"/>
      <c r="AP27" s="124"/>
      <c r="AQ27" s="124"/>
      <c r="AR27" s="124"/>
      <c r="AS27" s="124"/>
      <c r="AT27" s="124"/>
    </row>
    <row r="28" spans="29:46" ht="15">
      <c r="AC28" s="124"/>
      <c r="AD28" s="124"/>
      <c r="AE28" s="124"/>
      <c r="AF28" s="124"/>
      <c r="AG28" s="124"/>
      <c r="AH28" s="124"/>
      <c r="AI28" s="124"/>
      <c r="AJ28" s="124"/>
      <c r="AK28" s="124"/>
      <c r="AL28" s="124"/>
      <c r="AM28" s="124"/>
      <c r="AN28" s="124"/>
      <c r="AO28" s="124"/>
      <c r="AP28" s="124"/>
      <c r="AQ28" s="124"/>
      <c r="AR28" s="124"/>
      <c r="AS28" s="124"/>
      <c r="AT28" s="124"/>
    </row>
    <row r="29" spans="29:46" ht="15">
      <c r="AC29" s="124"/>
      <c r="AD29" s="124"/>
      <c r="AE29" s="124"/>
      <c r="AF29" s="124"/>
      <c r="AG29" s="124"/>
      <c r="AH29" s="124"/>
      <c r="AI29" s="124"/>
      <c r="AJ29" s="124"/>
      <c r="AK29" s="124"/>
      <c r="AL29" s="124"/>
      <c r="AM29" s="124"/>
      <c r="AN29" s="124"/>
      <c r="AO29" s="124"/>
      <c r="AP29" s="124"/>
      <c r="AQ29" s="124"/>
      <c r="AR29" s="124"/>
      <c r="AS29" s="124"/>
      <c r="AT29" s="124"/>
    </row>
    <row r="30" spans="29:46" ht="15">
      <c r="AC30" s="124"/>
      <c r="AD30" s="124"/>
      <c r="AE30" s="124"/>
      <c r="AF30" s="124"/>
      <c r="AG30" s="124"/>
      <c r="AH30" s="124"/>
      <c r="AI30" s="124"/>
      <c r="AJ30" s="124"/>
      <c r="AK30" s="124"/>
      <c r="AL30" s="124"/>
      <c r="AM30" s="124"/>
      <c r="AN30" s="124"/>
      <c r="AO30" s="124"/>
      <c r="AP30" s="124"/>
      <c r="AQ30" s="124"/>
      <c r="AR30" s="124"/>
      <c r="AS30" s="124"/>
      <c r="AT30" s="124"/>
    </row>
    <row r="31" spans="29:46" ht="15">
      <c r="AC31" s="124"/>
      <c r="AD31" s="124"/>
      <c r="AE31" s="124"/>
      <c r="AF31" s="124"/>
      <c r="AG31" s="124"/>
      <c r="AH31" s="124"/>
      <c r="AI31" s="124"/>
      <c r="AJ31" s="124"/>
      <c r="AK31" s="124"/>
      <c r="AL31" s="124"/>
      <c r="AM31" s="124"/>
      <c r="AN31" s="124"/>
      <c r="AO31" s="124"/>
      <c r="AP31" s="124"/>
      <c r="AQ31" s="124"/>
      <c r="AR31" s="124"/>
      <c r="AS31" s="124"/>
      <c r="AT31" s="124"/>
    </row>
    <row r="32" spans="29:46" ht="15">
      <c r="AC32" s="124"/>
      <c r="AD32" s="124"/>
      <c r="AE32" s="124"/>
      <c r="AF32" s="124"/>
      <c r="AG32" s="124"/>
      <c r="AH32" s="124"/>
      <c r="AI32" s="124"/>
      <c r="AJ32" s="124"/>
      <c r="AK32" s="124"/>
      <c r="AL32" s="124"/>
      <c r="AM32" s="124"/>
      <c r="AN32" s="124"/>
      <c r="AO32" s="124"/>
      <c r="AP32" s="124"/>
      <c r="AQ32" s="124"/>
      <c r="AR32" s="124"/>
      <c r="AS32" s="124"/>
      <c r="AT32" s="124"/>
    </row>
    <row r="33" spans="29:46" ht="15">
      <c r="AC33" s="124"/>
      <c r="AD33" s="124"/>
      <c r="AE33" s="124"/>
      <c r="AF33" s="124"/>
      <c r="AG33" s="124"/>
      <c r="AH33" s="124"/>
      <c r="AI33" s="124"/>
      <c r="AJ33" s="124"/>
      <c r="AK33" s="124"/>
      <c r="AL33" s="124"/>
      <c r="AM33" s="124"/>
      <c r="AN33" s="124"/>
      <c r="AO33" s="124"/>
      <c r="AP33" s="124"/>
      <c r="AQ33" s="124"/>
      <c r="AR33" s="124"/>
      <c r="AS33" s="124"/>
      <c r="AT33" s="124"/>
    </row>
    <row r="34" spans="29:46" ht="15">
      <c r="AC34" s="124"/>
      <c r="AD34" s="124"/>
      <c r="AE34" s="124"/>
      <c r="AF34" s="124"/>
      <c r="AG34" s="124"/>
      <c r="AH34" s="124"/>
      <c r="AI34" s="124"/>
      <c r="AJ34" s="124"/>
      <c r="AK34" s="124"/>
      <c r="AL34" s="124"/>
      <c r="AM34" s="124"/>
      <c r="AN34" s="124"/>
      <c r="AO34" s="124"/>
      <c r="AP34" s="124"/>
      <c r="AQ34" s="124"/>
      <c r="AR34" s="124"/>
      <c r="AS34" s="124"/>
      <c r="AT34" s="124"/>
    </row>
    <row r="35" spans="29:46" ht="15">
      <c r="AC35" s="124"/>
      <c r="AD35" s="124"/>
      <c r="AE35" s="124"/>
      <c r="AF35" s="124"/>
      <c r="AG35" s="124"/>
      <c r="AH35" s="124"/>
      <c r="AI35" s="124"/>
      <c r="AJ35" s="124"/>
      <c r="AK35" s="124"/>
      <c r="AL35" s="124"/>
      <c r="AM35" s="124"/>
      <c r="AN35" s="124"/>
      <c r="AO35" s="124"/>
      <c r="AP35" s="124"/>
      <c r="AQ35" s="124"/>
      <c r="AR35" s="124"/>
      <c r="AS35" s="124"/>
      <c r="AT35" s="124"/>
    </row>
    <row r="36" spans="29:46" ht="15">
      <c r="AC36" s="124"/>
      <c r="AD36" s="124"/>
      <c r="AE36" s="124"/>
      <c r="AF36" s="124"/>
      <c r="AG36" s="124"/>
      <c r="AH36" s="124"/>
      <c r="AI36" s="124"/>
      <c r="AJ36" s="124"/>
      <c r="AK36" s="124"/>
      <c r="AL36" s="124"/>
      <c r="AM36" s="124"/>
      <c r="AN36" s="124"/>
      <c r="AO36" s="124"/>
      <c r="AP36" s="124"/>
      <c r="AQ36" s="124"/>
      <c r="AR36" s="124"/>
      <c r="AS36" s="124"/>
      <c r="AT36" s="124"/>
    </row>
    <row r="37" spans="29:46" ht="15">
      <c r="AC37" s="124"/>
      <c r="AD37" s="124"/>
      <c r="AE37" s="124"/>
      <c r="AF37" s="124"/>
      <c r="AG37" s="124"/>
      <c r="AH37" s="124"/>
      <c r="AI37" s="124"/>
      <c r="AJ37" s="124"/>
      <c r="AK37" s="124"/>
      <c r="AL37" s="124"/>
      <c r="AM37" s="124"/>
      <c r="AN37" s="124"/>
      <c r="AO37" s="124"/>
      <c r="AP37" s="124"/>
      <c r="AQ37" s="124"/>
      <c r="AR37" s="124"/>
      <c r="AS37" s="124"/>
      <c r="AT37" s="124"/>
    </row>
    <row r="38" spans="29:46" ht="15">
      <c r="AC38" s="124"/>
      <c r="AD38" s="124"/>
      <c r="AE38" s="124"/>
      <c r="AF38" s="124"/>
      <c r="AG38" s="124"/>
      <c r="AH38" s="124"/>
      <c r="AI38" s="124"/>
      <c r="AJ38" s="124"/>
      <c r="AK38" s="124"/>
      <c r="AL38" s="124"/>
      <c r="AM38" s="124"/>
      <c r="AN38" s="124"/>
      <c r="AO38" s="124"/>
      <c r="AP38" s="124"/>
      <c r="AQ38" s="124"/>
      <c r="AR38" s="124"/>
      <c r="AS38" s="124"/>
      <c r="AT38" s="124"/>
    </row>
    <row r="39" spans="29:46" ht="15">
      <c r="AC39" s="124"/>
      <c r="AD39" s="124"/>
      <c r="AE39" s="124"/>
      <c r="AF39" s="124"/>
      <c r="AG39" s="124"/>
      <c r="AH39" s="124"/>
      <c r="AI39" s="124"/>
      <c r="AJ39" s="124"/>
      <c r="AK39" s="124"/>
      <c r="AL39" s="124"/>
      <c r="AM39" s="124"/>
      <c r="AN39" s="124"/>
      <c r="AO39" s="124"/>
      <c r="AP39" s="124"/>
      <c r="AQ39" s="124"/>
      <c r="AR39" s="124"/>
      <c r="AS39" s="124"/>
      <c r="AT39" s="124"/>
    </row>
    <row r="40" spans="29:46" ht="15">
      <c r="AC40" s="124"/>
      <c r="AD40" s="124"/>
      <c r="AE40" s="124"/>
      <c r="AF40" s="124"/>
      <c r="AG40" s="124"/>
      <c r="AH40" s="124"/>
      <c r="AI40" s="124"/>
      <c r="AJ40" s="124"/>
      <c r="AK40" s="124"/>
      <c r="AL40" s="124"/>
      <c r="AM40" s="124"/>
      <c r="AN40" s="124"/>
      <c r="AO40" s="124"/>
      <c r="AP40" s="124"/>
      <c r="AQ40" s="124"/>
      <c r="AR40" s="124"/>
      <c r="AS40" s="124"/>
      <c r="AT40" s="124"/>
    </row>
    <row r="41" spans="29:46" ht="15">
      <c r="AC41" s="124"/>
      <c r="AD41" s="124"/>
      <c r="AE41" s="124"/>
      <c r="AF41" s="124"/>
      <c r="AG41" s="124"/>
      <c r="AH41" s="124"/>
      <c r="AI41" s="124"/>
      <c r="AJ41" s="124"/>
      <c r="AK41" s="124"/>
      <c r="AL41" s="124"/>
      <c r="AM41" s="124"/>
      <c r="AN41" s="124"/>
      <c r="AO41" s="124"/>
      <c r="AP41" s="124"/>
      <c r="AQ41" s="124"/>
      <c r="AR41" s="124"/>
      <c r="AS41" s="124"/>
      <c r="AT41" s="124"/>
    </row>
    <row r="42" spans="29:46" ht="15.75" customHeight="1"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</row>
    <row r="43" spans="29:46" ht="15"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</row>
    <row r="44" spans="29:46" ht="15">
      <c r="AC44" s="124"/>
      <c r="AD44" s="124"/>
      <c r="AE44" s="124"/>
      <c r="AF44" s="124"/>
      <c r="AG44" s="124"/>
      <c r="AH44" s="124"/>
      <c r="AI44" s="124"/>
      <c r="AJ44" s="124"/>
      <c r="AK44" s="124"/>
      <c r="AL44" s="124"/>
      <c r="AM44" s="124"/>
      <c r="AN44" s="124"/>
      <c r="AO44" s="124"/>
      <c r="AP44" s="124"/>
      <c r="AQ44" s="124"/>
      <c r="AR44" s="124"/>
      <c r="AS44" s="124"/>
      <c r="AT44" s="124"/>
    </row>
    <row r="45" spans="29:46" ht="15.75">
      <c r="AC45" s="124"/>
      <c r="AD45" s="124"/>
      <c r="AE45" s="124"/>
      <c r="AF45" s="124"/>
      <c r="AG45" s="124"/>
      <c r="AH45" s="130"/>
      <c r="AI45" s="130"/>
      <c r="AJ45" s="130"/>
      <c r="AK45" s="130"/>
      <c r="AL45" s="130"/>
      <c r="AM45" s="130"/>
      <c r="AN45" s="130"/>
      <c r="AO45" s="130"/>
      <c r="AP45" s="130"/>
      <c r="AQ45" s="130"/>
      <c r="AR45" s="130"/>
      <c r="AS45" s="130"/>
      <c r="AT45" s="130"/>
    </row>
    <row r="46" spans="29:46" ht="15.75" customHeight="1">
      <c r="AC46" s="124"/>
      <c r="AD46" s="124"/>
      <c r="AE46" s="124"/>
      <c r="AF46" s="124"/>
      <c r="AG46" s="124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</row>
    <row r="47" spans="29:46" ht="15">
      <c r="AC47" s="124"/>
      <c r="AD47" s="124"/>
      <c r="AE47" s="124"/>
      <c r="AF47" s="124"/>
      <c r="AG47" s="124"/>
      <c r="AH47" s="124"/>
      <c r="AI47" s="124"/>
      <c r="AJ47" s="124"/>
      <c r="AK47" s="124"/>
      <c r="AL47" s="124"/>
      <c r="AM47" s="124"/>
      <c r="AN47" s="124"/>
      <c r="AO47" s="124"/>
      <c r="AP47" s="124"/>
      <c r="AQ47" s="124"/>
      <c r="AR47" s="124"/>
      <c r="AS47" s="124"/>
      <c r="AT47" s="124"/>
    </row>
    <row r="48" spans="29:46" ht="15">
      <c r="AC48" s="124"/>
      <c r="AD48" s="124"/>
      <c r="AE48" s="124"/>
      <c r="AF48" s="124"/>
      <c r="AG48" s="124"/>
      <c r="AH48" s="124"/>
      <c r="AI48" s="124"/>
      <c r="AJ48" s="124"/>
      <c r="AK48" s="124"/>
      <c r="AL48" s="124"/>
      <c r="AM48" s="124"/>
      <c r="AN48" s="124"/>
      <c r="AO48" s="124"/>
      <c r="AP48" s="124"/>
      <c r="AQ48" s="124"/>
      <c r="AR48" s="124"/>
      <c r="AS48" s="124"/>
      <c r="AT48" s="124"/>
    </row>
    <row r="49" spans="29:46" ht="15">
      <c r="AC49" s="124"/>
      <c r="AD49" s="124"/>
      <c r="AE49" s="124"/>
      <c r="AF49" s="124"/>
      <c r="AG49" s="124"/>
      <c r="AH49" s="124"/>
      <c r="AI49" s="124"/>
      <c r="AJ49" s="124"/>
      <c r="AK49" s="124"/>
      <c r="AL49" s="124"/>
      <c r="AM49" s="124"/>
      <c r="AN49" s="124"/>
      <c r="AO49" s="124"/>
      <c r="AP49" s="124"/>
      <c r="AQ49" s="124"/>
      <c r="AR49" s="124"/>
      <c r="AS49" s="124"/>
      <c r="AT49" s="124"/>
    </row>
    <row r="50" spans="29:46" ht="15">
      <c r="AC50" s="124"/>
      <c r="AD50" s="124"/>
      <c r="AE50" s="124"/>
      <c r="AF50" s="124"/>
      <c r="AG50" s="124"/>
      <c r="AH50" s="124"/>
      <c r="AI50" s="124"/>
      <c r="AJ50" s="124"/>
      <c r="AK50" s="124"/>
      <c r="AL50" s="124"/>
      <c r="AM50" s="124"/>
      <c r="AN50" s="124"/>
      <c r="AO50" s="124"/>
      <c r="AP50" s="124"/>
      <c r="AQ50" s="124"/>
      <c r="AR50" s="124"/>
      <c r="AS50" s="124"/>
      <c r="AT50" s="124"/>
    </row>
    <row r="51" spans="29:46" ht="15">
      <c r="AC51" s="124"/>
      <c r="AD51" s="124"/>
      <c r="AE51" s="124"/>
      <c r="AF51" s="124"/>
      <c r="AG51" s="124"/>
      <c r="AH51" s="124"/>
      <c r="AI51" s="124"/>
      <c r="AJ51" s="124"/>
      <c r="AK51" s="124"/>
      <c r="AL51" s="124"/>
      <c r="AM51" s="124"/>
      <c r="AN51" s="124"/>
      <c r="AO51" s="124"/>
      <c r="AP51" s="124"/>
      <c r="AQ51" s="124"/>
      <c r="AR51" s="124"/>
      <c r="AS51" s="124"/>
      <c r="AT51" s="124"/>
    </row>
    <row r="52" spans="29:46" ht="15">
      <c r="AC52" s="124"/>
      <c r="AD52" s="124"/>
      <c r="AE52" s="124"/>
      <c r="AF52" s="124"/>
      <c r="AG52" s="124"/>
      <c r="AH52" s="124"/>
      <c r="AI52" s="124"/>
      <c r="AJ52" s="124"/>
      <c r="AK52" s="124"/>
      <c r="AL52" s="124"/>
      <c r="AM52" s="124"/>
      <c r="AN52" s="124"/>
      <c r="AO52" s="124"/>
      <c r="AP52" s="124"/>
      <c r="AQ52" s="124"/>
      <c r="AR52" s="124"/>
      <c r="AS52" s="124"/>
      <c r="AT52" s="124"/>
    </row>
    <row r="53" spans="29:46" ht="15">
      <c r="AC53" s="124"/>
      <c r="AD53" s="124"/>
      <c r="AE53" s="124"/>
      <c r="AF53" s="124"/>
      <c r="AG53" s="124"/>
      <c r="AH53" s="124"/>
      <c r="AI53" s="124"/>
      <c r="AJ53" s="124"/>
      <c r="AK53" s="124"/>
      <c r="AL53" s="124"/>
      <c r="AM53" s="124"/>
      <c r="AN53" s="124"/>
      <c r="AO53" s="124"/>
      <c r="AP53" s="124"/>
      <c r="AQ53" s="124"/>
      <c r="AR53" s="124"/>
      <c r="AS53" s="124"/>
      <c r="AT53" s="124"/>
    </row>
    <row r="54" spans="29:46" ht="15">
      <c r="AC54" s="124"/>
      <c r="AD54" s="124"/>
      <c r="AE54" s="124"/>
      <c r="AF54" s="124"/>
      <c r="AG54" s="124"/>
      <c r="AH54" s="124"/>
      <c r="AI54" s="124"/>
      <c r="AJ54" s="124"/>
      <c r="AK54" s="124"/>
      <c r="AL54" s="124"/>
      <c r="AM54" s="124"/>
      <c r="AN54" s="124"/>
      <c r="AO54" s="124"/>
      <c r="AP54" s="124"/>
      <c r="AQ54" s="124"/>
      <c r="AR54" s="124"/>
      <c r="AS54" s="124"/>
      <c r="AT54" s="124"/>
    </row>
    <row r="55" spans="29:46" ht="15">
      <c r="AC55" s="124"/>
      <c r="AD55" s="124"/>
      <c r="AE55" s="124"/>
      <c r="AF55" s="124"/>
      <c r="AG55" s="124"/>
      <c r="AH55" s="124"/>
      <c r="AI55" s="124"/>
      <c r="AJ55" s="124"/>
      <c r="AK55" s="124"/>
      <c r="AL55" s="124"/>
      <c r="AM55" s="124"/>
      <c r="AN55" s="124"/>
      <c r="AO55" s="124"/>
      <c r="AP55" s="124"/>
      <c r="AQ55" s="124"/>
      <c r="AR55" s="124"/>
      <c r="AS55" s="124"/>
      <c r="AT55" s="124"/>
    </row>
    <row r="56" spans="29:46" ht="15">
      <c r="AC56" s="124"/>
      <c r="AD56" s="124"/>
      <c r="AE56" s="124"/>
      <c r="AF56" s="124"/>
      <c r="AG56" s="124"/>
      <c r="AH56" s="124"/>
      <c r="AI56" s="124"/>
      <c r="AJ56" s="124"/>
      <c r="AK56" s="124"/>
      <c r="AL56" s="124"/>
      <c r="AM56" s="124"/>
      <c r="AN56" s="124"/>
      <c r="AO56" s="124"/>
      <c r="AP56" s="124"/>
      <c r="AQ56" s="124"/>
      <c r="AR56" s="124"/>
      <c r="AS56" s="124"/>
      <c r="AT56" s="124"/>
    </row>
    <row r="57" spans="29:46" ht="15.75">
      <c r="AC57" s="124"/>
      <c r="AD57" s="124"/>
      <c r="AE57" s="124"/>
      <c r="AF57" s="124"/>
      <c r="AG57" s="124"/>
      <c r="AH57" s="689"/>
      <c r="AI57" s="689"/>
      <c r="AJ57" s="689"/>
      <c r="AK57" s="689"/>
      <c r="AL57" s="689"/>
      <c r="AM57" s="689"/>
      <c r="AN57" s="689"/>
      <c r="AO57" s="689"/>
      <c r="AP57" s="689"/>
      <c r="AQ57" s="129"/>
      <c r="AR57" s="129"/>
      <c r="AS57" s="129"/>
      <c r="AT57" s="124"/>
    </row>
    <row r="58" spans="29:46" ht="15.75">
      <c r="AC58" s="124"/>
      <c r="AD58" s="124"/>
      <c r="AE58" s="124"/>
      <c r="AF58" s="124"/>
      <c r="AG58" s="124"/>
      <c r="AH58" s="635"/>
      <c r="AI58" s="635"/>
      <c r="AJ58" s="635"/>
      <c r="AK58" s="635"/>
      <c r="AL58" s="635"/>
      <c r="AM58" s="635"/>
      <c r="AN58" s="635"/>
      <c r="AO58" s="635"/>
      <c r="AP58" s="635"/>
      <c r="AQ58" s="635"/>
      <c r="AR58" s="124"/>
      <c r="AS58" s="124"/>
      <c r="AT58" s="124"/>
    </row>
    <row r="59" spans="29:46" ht="15.75">
      <c r="AC59" s="124"/>
      <c r="AD59" s="124"/>
      <c r="AE59" s="124"/>
      <c r="AF59" s="124"/>
      <c r="AG59" s="124"/>
      <c r="AH59" s="689"/>
      <c r="AI59" s="689"/>
      <c r="AJ59" s="689"/>
      <c r="AK59" s="689"/>
      <c r="AL59" s="689"/>
      <c r="AM59" s="689"/>
      <c r="AN59" s="689"/>
      <c r="AO59" s="689"/>
      <c r="AP59" s="689"/>
      <c r="AQ59" s="689"/>
      <c r="AR59" s="689"/>
      <c r="AS59" s="124"/>
      <c r="AT59" s="124"/>
    </row>
    <row r="60" spans="29:46" ht="15">
      <c r="AC60" s="124"/>
      <c r="AD60" s="124"/>
      <c r="AE60" s="124"/>
      <c r="AF60" s="124"/>
      <c r="AG60" s="124"/>
      <c r="AH60" s="124"/>
      <c r="AI60" s="124"/>
      <c r="AJ60" s="124"/>
      <c r="AK60" s="124"/>
      <c r="AL60" s="124"/>
      <c r="AM60" s="124"/>
      <c r="AN60" s="124"/>
      <c r="AO60" s="124"/>
      <c r="AP60" s="124"/>
      <c r="AQ60" s="124"/>
      <c r="AR60" s="124"/>
      <c r="AS60" s="124"/>
      <c r="AT60" s="124"/>
    </row>
    <row r="61" spans="29:46" ht="15">
      <c r="AC61" s="124"/>
      <c r="AD61" s="124"/>
      <c r="AE61" s="124"/>
      <c r="AF61" s="124"/>
      <c r="AG61" s="124"/>
      <c r="AH61" s="124"/>
      <c r="AI61" s="124"/>
      <c r="AJ61" s="124"/>
      <c r="AK61" s="124"/>
      <c r="AL61" s="124"/>
      <c r="AM61" s="124"/>
      <c r="AN61" s="124"/>
      <c r="AO61" s="124"/>
      <c r="AP61" s="124"/>
      <c r="AQ61" s="124"/>
      <c r="AR61" s="124"/>
      <c r="AS61" s="124"/>
      <c r="AT61" s="124"/>
    </row>
    <row r="62" spans="29:46" ht="15">
      <c r="AC62" s="124"/>
      <c r="AD62" s="124"/>
      <c r="AE62" s="124"/>
      <c r="AF62" s="124"/>
      <c r="AG62" s="124"/>
      <c r="AH62" s="124"/>
      <c r="AI62" s="124"/>
      <c r="AJ62" s="124"/>
      <c r="AK62" s="124"/>
      <c r="AL62" s="124"/>
      <c r="AM62" s="124"/>
      <c r="AN62" s="124"/>
      <c r="AO62" s="124"/>
      <c r="AP62" s="124"/>
      <c r="AQ62" s="124"/>
      <c r="AR62" s="124"/>
      <c r="AS62" s="124"/>
      <c r="AT62" s="124"/>
    </row>
    <row r="63" spans="29:46" ht="15">
      <c r="AC63" s="124"/>
      <c r="AD63" s="124"/>
      <c r="AE63" s="124"/>
      <c r="AF63" s="124"/>
      <c r="AG63" s="124"/>
      <c r="AH63" s="124"/>
      <c r="AI63" s="124"/>
      <c r="AJ63" s="124"/>
      <c r="AK63" s="124"/>
      <c r="AL63" s="124"/>
      <c r="AM63" s="124"/>
      <c r="AN63" s="124"/>
      <c r="AO63" s="124"/>
      <c r="AP63" s="124"/>
      <c r="AQ63" s="124"/>
      <c r="AR63" s="124"/>
      <c r="AS63" s="124"/>
      <c r="AT63" s="124"/>
    </row>
    <row r="64" spans="29:46" ht="15">
      <c r="AC64" s="124"/>
      <c r="AD64" s="124"/>
      <c r="AE64" s="124"/>
      <c r="AF64" s="124"/>
      <c r="AG64" s="124"/>
      <c r="AH64" s="124"/>
      <c r="AI64" s="124"/>
      <c r="AJ64" s="124"/>
      <c r="AK64" s="124"/>
      <c r="AL64" s="124"/>
      <c r="AM64" s="124"/>
      <c r="AN64" s="124"/>
      <c r="AO64" s="124"/>
      <c r="AP64" s="124"/>
      <c r="AQ64" s="124"/>
      <c r="AR64" s="124"/>
      <c r="AS64" s="124"/>
      <c r="AT64" s="124"/>
    </row>
    <row r="65" spans="29:46" ht="15">
      <c r="AC65" s="124"/>
      <c r="AD65" s="124"/>
      <c r="AE65" s="124"/>
      <c r="AF65" s="124"/>
      <c r="AG65" s="124"/>
      <c r="AH65" s="124"/>
      <c r="AI65" s="124"/>
      <c r="AJ65" s="124"/>
      <c r="AK65" s="124"/>
      <c r="AL65" s="124"/>
      <c r="AM65" s="124"/>
      <c r="AN65" s="124"/>
      <c r="AO65" s="124"/>
      <c r="AP65" s="124"/>
      <c r="AQ65" s="124"/>
      <c r="AR65" s="124"/>
      <c r="AS65" s="124"/>
      <c r="AT65" s="124"/>
    </row>
    <row r="66" spans="29:46" ht="15">
      <c r="AC66" s="124"/>
      <c r="AD66" s="124"/>
      <c r="AE66" s="124"/>
      <c r="AF66" s="124"/>
      <c r="AG66" s="124"/>
      <c r="AH66" s="124"/>
      <c r="AI66" s="124"/>
      <c r="AJ66" s="124"/>
      <c r="AK66" s="124"/>
      <c r="AL66" s="124"/>
      <c r="AM66" s="124"/>
      <c r="AN66" s="124"/>
      <c r="AO66" s="124"/>
      <c r="AP66" s="124"/>
      <c r="AQ66" s="124"/>
      <c r="AR66" s="124"/>
      <c r="AS66" s="124"/>
      <c r="AT66" s="124"/>
    </row>
    <row r="67" spans="29:46" ht="15">
      <c r="AC67" s="124"/>
      <c r="AD67" s="124"/>
      <c r="AE67" s="124"/>
      <c r="AF67" s="124"/>
      <c r="AG67" s="124"/>
      <c r="AH67" s="124"/>
      <c r="AI67" s="124"/>
      <c r="AJ67" s="124"/>
      <c r="AK67" s="124"/>
      <c r="AL67" s="124"/>
      <c r="AM67" s="124"/>
      <c r="AN67" s="124"/>
      <c r="AO67" s="124"/>
      <c r="AP67" s="124"/>
      <c r="AQ67" s="124"/>
      <c r="AR67" s="124"/>
      <c r="AS67" s="124"/>
      <c r="AT67" s="124"/>
    </row>
    <row r="68" spans="29:46" ht="15">
      <c r="AC68" s="124"/>
      <c r="AD68" s="124"/>
      <c r="AE68" s="124"/>
      <c r="AF68" s="124"/>
      <c r="AG68" s="124"/>
      <c r="AH68" s="124"/>
      <c r="AI68" s="124"/>
      <c r="AJ68" s="124"/>
      <c r="AK68" s="124"/>
      <c r="AL68" s="124"/>
      <c r="AM68" s="124"/>
      <c r="AN68" s="124"/>
      <c r="AO68" s="124"/>
      <c r="AP68" s="124"/>
      <c r="AQ68" s="124"/>
      <c r="AR68" s="124"/>
      <c r="AS68" s="124"/>
      <c r="AT68" s="124"/>
    </row>
    <row r="69" spans="29:46" ht="15">
      <c r="AC69" s="124"/>
      <c r="AD69" s="124"/>
      <c r="AE69" s="124"/>
      <c r="AF69" s="124"/>
      <c r="AG69" s="124"/>
      <c r="AH69" s="124"/>
      <c r="AI69" s="124"/>
      <c r="AJ69" s="124"/>
      <c r="AK69" s="124"/>
      <c r="AL69" s="124"/>
      <c r="AM69" s="124"/>
      <c r="AN69" s="124"/>
      <c r="AO69" s="124"/>
      <c r="AP69" s="124"/>
      <c r="AQ69" s="124"/>
      <c r="AR69" s="124"/>
      <c r="AS69" s="124"/>
      <c r="AT69" s="124"/>
    </row>
    <row r="70" spans="29:46" ht="15">
      <c r="AC70" s="124"/>
      <c r="AD70" s="124"/>
      <c r="AE70" s="124"/>
      <c r="AF70" s="124"/>
      <c r="AG70" s="124"/>
      <c r="AH70" s="124"/>
      <c r="AI70" s="124"/>
      <c r="AJ70" s="124"/>
      <c r="AK70" s="124"/>
      <c r="AL70" s="124"/>
      <c r="AM70" s="124"/>
      <c r="AN70" s="124"/>
      <c r="AO70" s="124"/>
      <c r="AP70" s="124"/>
      <c r="AQ70" s="124"/>
      <c r="AR70" s="124"/>
      <c r="AS70" s="124"/>
      <c r="AT70" s="124"/>
    </row>
    <row r="71" spans="29:46" ht="15">
      <c r="AC71" s="124"/>
      <c r="AD71" s="124"/>
      <c r="AE71" s="124"/>
      <c r="AF71" s="124"/>
      <c r="AG71" s="124"/>
      <c r="AH71" s="124"/>
      <c r="AI71" s="124"/>
      <c r="AJ71" s="124"/>
      <c r="AK71" s="124"/>
      <c r="AL71" s="124"/>
      <c r="AM71" s="124"/>
      <c r="AN71" s="124"/>
      <c r="AO71" s="124"/>
      <c r="AP71" s="124"/>
      <c r="AQ71" s="124"/>
      <c r="AR71" s="124"/>
      <c r="AS71" s="124"/>
      <c r="AT71" s="124"/>
    </row>
    <row r="72" spans="29:46" ht="15">
      <c r="AC72" s="124"/>
      <c r="AD72" s="124"/>
      <c r="AE72" s="124"/>
      <c r="AF72" s="124"/>
      <c r="AG72" s="124"/>
      <c r="AH72" s="124"/>
      <c r="AI72" s="124"/>
      <c r="AJ72" s="124"/>
      <c r="AK72" s="124"/>
      <c r="AL72" s="124"/>
      <c r="AM72" s="124"/>
      <c r="AN72" s="124"/>
      <c r="AO72" s="124"/>
      <c r="AP72" s="124"/>
      <c r="AQ72" s="124"/>
      <c r="AR72" s="124"/>
      <c r="AS72" s="124"/>
      <c r="AT72" s="124"/>
    </row>
    <row r="73" spans="29:46" ht="15">
      <c r="AC73" s="124"/>
      <c r="AD73" s="124"/>
      <c r="AE73" s="124"/>
      <c r="AF73" s="124"/>
      <c r="AG73" s="124"/>
      <c r="AH73" s="124"/>
      <c r="AI73" s="124"/>
      <c r="AJ73" s="124"/>
      <c r="AK73" s="124"/>
      <c r="AL73" s="124"/>
      <c r="AM73" s="124"/>
      <c r="AN73" s="124"/>
      <c r="AO73" s="124"/>
      <c r="AP73" s="124"/>
      <c r="AQ73" s="124"/>
      <c r="AR73" s="124"/>
      <c r="AS73" s="124"/>
      <c r="AT73" s="124"/>
    </row>
    <row r="74" spans="29:46" ht="15">
      <c r="AC74" s="124"/>
      <c r="AD74" s="124"/>
      <c r="AE74" s="124"/>
      <c r="AF74" s="124"/>
      <c r="AG74" s="124"/>
      <c r="AH74" s="124"/>
      <c r="AI74" s="124"/>
      <c r="AJ74" s="124"/>
      <c r="AK74" s="124"/>
      <c r="AL74" s="124"/>
      <c r="AM74" s="124"/>
      <c r="AN74" s="124"/>
      <c r="AO74" s="124"/>
      <c r="AP74" s="124"/>
      <c r="AQ74" s="124"/>
      <c r="AR74" s="124"/>
      <c r="AS74" s="124"/>
      <c r="AT74" s="124"/>
    </row>
  </sheetData>
  <mergeCells count="23">
    <mergeCell ref="AH57:AP57"/>
    <mergeCell ref="AH58:AQ58"/>
    <mergeCell ref="AH59:AR59"/>
    <mergeCell ref="AC1:AG2"/>
    <mergeCell ref="M1:M2"/>
    <mergeCell ref="AB1:AB2"/>
    <mergeCell ref="N1:P1"/>
    <mergeCell ref="W1:Y1"/>
    <mergeCell ref="S1:T1"/>
    <mergeCell ref="U1:V1"/>
    <mergeCell ref="Z1:Z2"/>
    <mergeCell ref="AA1:AA2"/>
    <mergeCell ref="Q1:Q2"/>
    <mergeCell ref="R1:R2"/>
    <mergeCell ref="J1:L1"/>
    <mergeCell ref="A4:E4"/>
    <mergeCell ref="E1:E2"/>
    <mergeCell ref="C1:C2"/>
    <mergeCell ref="A1:A2"/>
    <mergeCell ref="B1:B2"/>
    <mergeCell ref="D1:D2"/>
    <mergeCell ref="F1:H1"/>
    <mergeCell ref="I1:I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X31"/>
  <sheetViews>
    <sheetView workbookViewId="0">
      <pane ySplit="2" topLeftCell="A3" activePane="bottomLeft" state="frozen"/>
      <selection pane="bottomLeft" activeCell="I24" sqref="I24"/>
    </sheetView>
  </sheetViews>
  <sheetFormatPr defaultRowHeight="11.25"/>
  <cols>
    <col min="1" max="1" width="7" style="8" customWidth="1"/>
    <col min="2" max="2" width="45.5703125" style="89" customWidth="1"/>
    <col min="3" max="3" width="12.42578125" style="2" customWidth="1"/>
    <col min="4" max="4" width="8.42578125" style="8" customWidth="1"/>
    <col min="5" max="5" width="7.42578125" style="2" bestFit="1" customWidth="1"/>
    <col min="6" max="6" width="9.5703125" style="2" bestFit="1" customWidth="1"/>
    <col min="7" max="7" width="8.140625" style="8" bestFit="1" customWidth="1"/>
    <col min="8" max="10" width="7.28515625" style="8" bestFit="1" customWidth="1"/>
    <col min="11" max="11" width="7.28515625" style="2" bestFit="1" customWidth="1"/>
    <col min="12" max="12" width="8.140625" style="2" bestFit="1" customWidth="1"/>
    <col min="13" max="13" width="7.28515625" style="2" bestFit="1" customWidth="1"/>
    <col min="14" max="14" width="8.140625" style="2" customWidth="1"/>
    <col min="15" max="15" width="7" style="80" customWidth="1"/>
    <col min="16" max="16" width="8" style="80" customWidth="1"/>
    <col min="17" max="17" width="13.28515625" style="80" customWidth="1"/>
    <col min="18" max="18" width="12" style="80" customWidth="1"/>
    <col min="19" max="19" width="8" style="80" customWidth="1"/>
    <col min="20" max="21" width="12.85546875" style="80" customWidth="1"/>
    <col min="22" max="22" width="8" style="80" customWidth="1"/>
    <col min="23" max="23" width="18.7109375" style="80" customWidth="1"/>
    <col min="24" max="24" width="8" style="80" customWidth="1"/>
    <col min="25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4" s="6" customFormat="1" ht="15" customHeight="1">
      <c r="A1" s="455" t="s">
        <v>1</v>
      </c>
      <c r="B1" s="457" t="s">
        <v>0</v>
      </c>
      <c r="C1" s="459" t="s">
        <v>7</v>
      </c>
      <c r="D1" s="453" t="s">
        <v>483</v>
      </c>
      <c r="E1" s="454"/>
      <c r="F1" s="454"/>
      <c r="G1" s="454"/>
      <c r="H1" s="454"/>
      <c r="I1" s="454"/>
      <c r="J1" s="454"/>
      <c r="K1" s="454"/>
      <c r="L1" s="461" t="s">
        <v>94</v>
      </c>
      <c r="M1" s="462"/>
      <c r="N1" s="463" t="s">
        <v>257</v>
      </c>
      <c r="O1" s="447" t="s">
        <v>86</v>
      </c>
      <c r="P1" s="448"/>
      <c r="Q1" s="448"/>
      <c r="R1" s="448"/>
      <c r="S1" s="448"/>
      <c r="T1" s="448"/>
      <c r="U1" s="448"/>
      <c r="V1" s="448"/>
      <c r="W1" s="448"/>
      <c r="X1" s="449"/>
    </row>
    <row r="2" spans="1:24" s="12" customFormat="1" ht="24" customHeight="1" thickBot="1">
      <c r="A2" s="456"/>
      <c r="B2" s="458"/>
      <c r="C2" s="460"/>
      <c r="D2" s="59" t="s">
        <v>79</v>
      </c>
      <c r="E2" s="59" t="s">
        <v>80</v>
      </c>
      <c r="F2" s="59" t="s">
        <v>364</v>
      </c>
      <c r="G2" s="59" t="s">
        <v>23</v>
      </c>
      <c r="H2" s="223" t="s">
        <v>355</v>
      </c>
      <c r="I2" s="223" t="s">
        <v>356</v>
      </c>
      <c r="J2" s="223" t="s">
        <v>372</v>
      </c>
      <c r="K2" s="224" t="s">
        <v>358</v>
      </c>
      <c r="L2" s="226" t="s">
        <v>373</v>
      </c>
      <c r="M2" s="225" t="s">
        <v>374</v>
      </c>
      <c r="N2" s="464"/>
      <c r="O2" s="450"/>
      <c r="P2" s="451"/>
      <c r="Q2" s="451"/>
      <c r="R2" s="451"/>
      <c r="S2" s="451"/>
      <c r="T2" s="451"/>
      <c r="U2" s="451"/>
      <c r="V2" s="451"/>
      <c r="W2" s="451"/>
      <c r="X2" s="452"/>
    </row>
    <row r="3" spans="1:24" s="5" customFormat="1">
      <c r="A3" s="390" t="str">
        <f>'1-συμβολαια'!A3</f>
        <v>???</v>
      </c>
      <c r="B3" s="335" t="str">
        <f>'1-συμβολαια'!C3</f>
        <v>γραμματίου Τ.Π.Δ.  ΚΑΤΑΘΕΣΗ</v>
      </c>
      <c r="C3" s="337">
        <f>'1-συμβολαια'!D3</f>
        <v>2489</v>
      </c>
      <c r="D3" s="331"/>
      <c r="E3" s="331">
        <v>20</v>
      </c>
      <c r="F3" s="331">
        <f>C3*1%</f>
        <v>24.89</v>
      </c>
      <c r="G3" s="331">
        <f t="shared" ref="G3" si="0">D3+E3+F3</f>
        <v>44.89</v>
      </c>
      <c r="H3" s="332">
        <f t="shared" ref="H3" si="1">F3*9%</f>
        <v>2.2401</v>
      </c>
      <c r="I3" s="332">
        <f t="shared" ref="I3" si="2">(D3+E3)*5%</f>
        <v>1</v>
      </c>
      <c r="J3" s="332">
        <f>G3*5%</f>
        <v>2.2444999999999999</v>
      </c>
      <c r="K3" s="337">
        <f>G3*1%</f>
        <v>0.44890000000000002</v>
      </c>
      <c r="L3" s="337">
        <f>G3-N3</f>
        <v>38.956499999999998</v>
      </c>
      <c r="M3" s="337">
        <f>D3+E3</f>
        <v>20</v>
      </c>
      <c r="N3" s="337">
        <f>H3+I3+J3+K3</f>
        <v>5.9335000000000004</v>
      </c>
      <c r="O3" s="338"/>
      <c r="P3" s="338" t="s">
        <v>387</v>
      </c>
      <c r="Q3" s="338"/>
      <c r="R3" s="338" t="s">
        <v>494</v>
      </c>
      <c r="S3" s="338"/>
      <c r="T3" s="338"/>
      <c r="U3" s="338"/>
      <c r="V3" s="278"/>
      <c r="W3" s="278"/>
      <c r="X3" s="278"/>
    </row>
    <row r="4" spans="1:24">
      <c r="A4" s="428" t="s">
        <v>56</v>
      </c>
      <c r="B4" s="429"/>
      <c r="C4" s="429"/>
      <c r="D4" s="37">
        <f t="shared" ref="D4:N4" si="3">SUM(D3:D3)</f>
        <v>0</v>
      </c>
      <c r="E4" s="37">
        <f t="shared" si="3"/>
        <v>20</v>
      </c>
      <c r="F4" s="37">
        <f t="shared" si="3"/>
        <v>24.89</v>
      </c>
      <c r="G4" s="37">
        <f t="shared" si="3"/>
        <v>44.89</v>
      </c>
      <c r="H4" s="37">
        <f t="shared" si="3"/>
        <v>2.2401</v>
      </c>
      <c r="I4" s="37">
        <f t="shared" si="3"/>
        <v>1</v>
      </c>
      <c r="J4" s="37">
        <f t="shared" si="3"/>
        <v>2.2444999999999999</v>
      </c>
      <c r="K4" s="37">
        <f t="shared" si="3"/>
        <v>0.44890000000000002</v>
      </c>
      <c r="L4" s="37">
        <f t="shared" si="3"/>
        <v>38.956499999999998</v>
      </c>
      <c r="M4" s="37">
        <f t="shared" si="3"/>
        <v>20</v>
      </c>
      <c r="N4" s="37">
        <f t="shared" si="3"/>
        <v>5.9335000000000004</v>
      </c>
    </row>
    <row r="5" spans="1:24">
      <c r="H5" s="57"/>
      <c r="I5" s="322"/>
      <c r="J5" s="322"/>
      <c r="K5" s="57"/>
      <c r="O5" s="162"/>
      <c r="P5" s="131"/>
      <c r="Q5" s="131"/>
      <c r="R5" s="131"/>
      <c r="S5" s="131"/>
      <c r="T5" s="131"/>
      <c r="U5" s="131"/>
      <c r="V5" s="131"/>
      <c r="W5" s="131"/>
    </row>
    <row r="6" spans="1:24">
      <c r="H6" s="322"/>
      <c r="I6" s="322"/>
      <c r="J6" s="175"/>
      <c r="K6" s="57"/>
      <c r="O6" s="141"/>
      <c r="P6" s="162" t="s">
        <v>375</v>
      </c>
      <c r="Q6" s="131"/>
      <c r="R6" s="131"/>
      <c r="S6" s="131"/>
      <c r="T6" s="131"/>
      <c r="U6" s="131"/>
      <c r="V6" s="131"/>
      <c r="W6" s="141"/>
    </row>
    <row r="7" spans="1:24">
      <c r="H7" s="57"/>
      <c r="I7" s="57"/>
      <c r="J7" s="57"/>
      <c r="K7" s="4"/>
      <c r="O7" s="141"/>
      <c r="P7" s="141"/>
      <c r="Q7" s="131" t="s">
        <v>376</v>
      </c>
      <c r="R7" s="141"/>
      <c r="S7" s="141"/>
      <c r="T7" s="141"/>
      <c r="U7" s="141"/>
      <c r="V7" s="141"/>
      <c r="W7" s="141"/>
    </row>
    <row r="8" spans="1:24">
      <c r="O8" s="141"/>
      <c r="P8" s="141"/>
      <c r="Q8" s="141"/>
      <c r="R8" s="131" t="s">
        <v>377</v>
      </c>
      <c r="S8" s="141"/>
      <c r="T8" s="141"/>
      <c r="U8" s="141"/>
      <c r="V8" s="141"/>
      <c r="W8" s="141"/>
    </row>
    <row r="9" spans="1:24">
      <c r="O9" s="141"/>
      <c r="P9" s="141"/>
      <c r="Q9" s="131"/>
      <c r="R9" s="141"/>
      <c r="S9" s="162" t="s">
        <v>378</v>
      </c>
      <c r="T9" s="141"/>
      <c r="U9" s="131"/>
      <c r="V9" s="131"/>
      <c r="W9" s="131"/>
      <c r="X9" s="131"/>
    </row>
    <row r="10" spans="1:24">
      <c r="O10" s="141"/>
      <c r="P10" s="141"/>
      <c r="Q10" s="131"/>
      <c r="R10" s="141"/>
      <c r="S10" s="141"/>
      <c r="T10" s="131" t="s">
        <v>379</v>
      </c>
      <c r="U10" s="131"/>
      <c r="V10" s="131"/>
      <c r="W10" s="131"/>
      <c r="X10" s="141"/>
    </row>
    <row r="11" spans="1:24" ht="15.75">
      <c r="B11" s="299" t="s">
        <v>465</v>
      </c>
      <c r="C11" s="345"/>
      <c r="D11" s="143"/>
      <c r="E11" s="143"/>
      <c r="F11" s="143"/>
      <c r="G11" s="143"/>
      <c r="H11" s="143"/>
      <c r="I11" s="143"/>
      <c r="J11" s="143"/>
      <c r="K11" s="143"/>
      <c r="L11" s="143"/>
      <c r="M11" s="143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</row>
    <row r="12" spans="1:24" ht="15.75">
      <c r="B12" s="143"/>
      <c r="C12" s="346" t="s">
        <v>466</v>
      </c>
      <c r="D12" s="303"/>
      <c r="E12" s="303"/>
      <c r="F12" s="304"/>
      <c r="G12" s="304"/>
      <c r="H12" s="304"/>
      <c r="I12" s="304"/>
      <c r="J12" s="304"/>
      <c r="K12" s="304"/>
      <c r="L12" s="304"/>
      <c r="M12" s="304"/>
      <c r="N12" s="141"/>
      <c r="O12" s="141"/>
      <c r="P12" s="141"/>
      <c r="Q12" s="141"/>
      <c r="R12" s="141"/>
    </row>
    <row r="13" spans="1:24" ht="15.75">
      <c r="B13" s="305"/>
      <c r="C13" s="306"/>
      <c r="D13" s="306"/>
      <c r="E13" s="306"/>
      <c r="F13" s="306"/>
      <c r="G13" s="307"/>
      <c r="H13" s="307"/>
      <c r="I13" s="307"/>
      <c r="J13" s="307"/>
      <c r="K13" s="307"/>
      <c r="L13" s="307"/>
      <c r="N13" s="141"/>
      <c r="O13" s="141"/>
      <c r="P13" s="141"/>
      <c r="Q13" s="141"/>
      <c r="R13" s="141"/>
    </row>
    <row r="14" spans="1:24" ht="15.75">
      <c r="B14" s="305"/>
      <c r="C14" s="306"/>
      <c r="D14" s="306"/>
      <c r="E14" s="306"/>
      <c r="F14" s="306"/>
      <c r="G14" s="306"/>
      <c r="H14" s="308"/>
      <c r="I14" s="308"/>
      <c r="J14" s="308"/>
      <c r="K14" s="308"/>
      <c r="L14" s="60"/>
      <c r="N14" s="141"/>
      <c r="O14" s="141"/>
      <c r="P14" s="141"/>
      <c r="Q14" s="141"/>
      <c r="R14" s="141"/>
    </row>
    <row r="15" spans="1:24" ht="15.75">
      <c r="B15" s="305"/>
      <c r="C15" s="347" t="s">
        <v>61</v>
      </c>
      <c r="D15" s="234"/>
      <c r="E15" s="304"/>
      <c r="F15" s="308"/>
      <c r="G15" s="308"/>
      <c r="H15" s="308"/>
      <c r="I15" s="309"/>
      <c r="J15" s="306"/>
      <c r="K15" s="306"/>
      <c r="L15" s="308"/>
      <c r="N15" s="141"/>
      <c r="O15" s="141"/>
      <c r="P15" s="141"/>
      <c r="Q15" s="141"/>
      <c r="R15" s="141"/>
    </row>
    <row r="16" spans="1:24" ht="15.75">
      <c r="B16" s="305"/>
      <c r="C16" s="306"/>
      <c r="D16" s="227" t="s">
        <v>467</v>
      </c>
      <c r="E16" s="227"/>
      <c r="F16" s="310"/>
      <c r="G16" s="310"/>
      <c r="H16" s="310"/>
      <c r="I16" s="310"/>
      <c r="J16" s="310"/>
      <c r="K16" s="310"/>
      <c r="L16" s="304"/>
      <c r="N16" s="141"/>
      <c r="O16" s="141"/>
      <c r="P16" s="141"/>
      <c r="Q16" s="141"/>
      <c r="R16" s="141"/>
    </row>
    <row r="17" spans="2:22" ht="15">
      <c r="B17" s="305"/>
      <c r="C17" s="306"/>
      <c r="D17" s="228" t="s">
        <v>468</v>
      </c>
      <c r="E17" s="228"/>
      <c r="F17" s="228"/>
      <c r="G17" s="310"/>
      <c r="H17" s="310"/>
      <c r="I17" s="310"/>
      <c r="J17" s="310"/>
      <c r="K17" s="310"/>
      <c r="L17" s="310"/>
      <c r="N17" s="141"/>
      <c r="O17" s="141"/>
      <c r="P17" s="141"/>
      <c r="Q17" s="141"/>
      <c r="R17" s="141"/>
      <c r="S17" s="3"/>
      <c r="T17" s="3"/>
      <c r="U17" s="3"/>
      <c r="V17" s="3"/>
    </row>
    <row r="18" spans="2:22" ht="15.75">
      <c r="B18" s="305"/>
      <c r="C18" s="306"/>
      <c r="D18" s="229" t="s">
        <v>380</v>
      </c>
      <c r="E18" s="308"/>
      <c r="F18" s="308"/>
      <c r="G18" s="308"/>
      <c r="H18" s="306"/>
      <c r="I18" s="308"/>
      <c r="J18" s="308"/>
      <c r="K18" s="308"/>
      <c r="L18" s="311"/>
      <c r="N18" s="141"/>
      <c r="O18" s="141"/>
      <c r="P18" s="141"/>
      <c r="Q18" s="141"/>
      <c r="R18" s="141"/>
      <c r="S18" s="3"/>
      <c r="T18" s="3"/>
      <c r="U18" s="3"/>
      <c r="V18" s="3"/>
    </row>
    <row r="19" spans="2:22" ht="15">
      <c r="B19" s="305"/>
      <c r="C19" s="306"/>
      <c r="D19" s="306"/>
      <c r="E19" s="306"/>
      <c r="F19" s="306"/>
      <c r="G19" s="306"/>
      <c r="H19" s="306"/>
      <c r="I19" s="306"/>
      <c r="J19" s="306"/>
      <c r="K19" s="306"/>
      <c r="L19" s="306"/>
      <c r="N19" s="141"/>
      <c r="O19" s="141"/>
      <c r="P19" s="141"/>
      <c r="Q19" s="141"/>
      <c r="R19" s="141"/>
      <c r="S19" s="3"/>
      <c r="T19" s="3"/>
      <c r="U19" s="3"/>
      <c r="V19" s="3"/>
    </row>
    <row r="20" spans="2:22">
      <c r="N20" s="141"/>
      <c r="O20" s="141"/>
      <c r="P20" s="141"/>
      <c r="Q20" s="141"/>
      <c r="R20" s="141"/>
      <c r="S20" s="3"/>
    </row>
    <row r="21" spans="2:22">
      <c r="N21" s="141"/>
      <c r="O21" s="141"/>
      <c r="P21" s="141"/>
      <c r="Q21" s="141"/>
      <c r="R21" s="141"/>
      <c r="S21" s="3"/>
    </row>
    <row r="22" spans="2:22">
      <c r="N22" s="141"/>
      <c r="O22" s="141"/>
      <c r="P22" s="141"/>
      <c r="Q22" s="141"/>
      <c r="R22" s="141"/>
      <c r="S22" s="3"/>
    </row>
    <row r="23" spans="2:22">
      <c r="D23" s="2"/>
      <c r="N23" s="141"/>
      <c r="O23" s="141"/>
      <c r="P23" s="141"/>
      <c r="Q23" s="141"/>
      <c r="R23" s="141"/>
      <c r="S23" s="3"/>
    </row>
    <row r="24" spans="2:22">
      <c r="N24" s="141"/>
      <c r="O24" s="141"/>
      <c r="P24" s="141"/>
      <c r="Q24" s="141"/>
      <c r="R24" s="141"/>
      <c r="S24" s="3"/>
    </row>
    <row r="25" spans="2:22">
      <c r="B25" s="233"/>
      <c r="N25" s="141"/>
      <c r="O25" s="141"/>
      <c r="P25" s="141"/>
      <c r="Q25" s="141"/>
      <c r="R25" s="141"/>
      <c r="S25" s="3"/>
    </row>
    <row r="26" spans="2:22">
      <c r="B26" s="232"/>
      <c r="N26" s="141"/>
      <c r="O26" s="141"/>
      <c r="P26" s="141"/>
      <c r="Q26" s="141"/>
      <c r="R26" s="141"/>
      <c r="S26" s="3"/>
    </row>
    <row r="27" spans="2:22">
      <c r="B27" s="134"/>
      <c r="C27" s="4"/>
      <c r="D27" s="57"/>
      <c r="E27" s="4"/>
      <c r="F27" s="4"/>
      <c r="G27" s="57"/>
      <c r="H27" s="57"/>
      <c r="I27" s="57"/>
      <c r="J27" s="57"/>
      <c r="N27" s="141"/>
      <c r="O27" s="141"/>
      <c r="P27" s="141"/>
      <c r="Q27" s="141"/>
      <c r="R27" s="141"/>
      <c r="S27" s="3"/>
    </row>
    <row r="28" spans="2:22">
      <c r="B28" s="135"/>
      <c r="C28" s="4"/>
      <c r="D28" s="57"/>
      <c r="E28" s="4"/>
      <c r="F28" s="4"/>
      <c r="G28" s="57"/>
      <c r="H28" s="57"/>
      <c r="I28" s="57"/>
      <c r="J28" s="57"/>
      <c r="N28" s="8"/>
      <c r="O28" s="5"/>
      <c r="P28" s="5"/>
      <c r="Q28" s="5"/>
      <c r="S28" s="3"/>
    </row>
    <row r="29" spans="2:22">
      <c r="B29" s="90"/>
      <c r="C29" s="4"/>
      <c r="D29" s="57"/>
      <c r="E29" s="4"/>
      <c r="F29" s="4"/>
      <c r="G29" s="57"/>
      <c r="H29" s="57"/>
      <c r="I29" s="57"/>
      <c r="J29" s="57"/>
      <c r="N29" s="8"/>
      <c r="O29" s="5"/>
      <c r="P29" s="5"/>
      <c r="Q29" s="5"/>
      <c r="S29" s="3"/>
    </row>
    <row r="30" spans="2:22">
      <c r="N30" s="8"/>
      <c r="O30" s="5"/>
      <c r="P30" s="5"/>
      <c r="Q30" s="5"/>
    </row>
    <row r="31" spans="2:22">
      <c r="N31" s="8"/>
      <c r="O31" s="5"/>
      <c r="P31" s="5"/>
      <c r="Q31" s="5"/>
    </row>
  </sheetData>
  <mergeCells count="8">
    <mergeCell ref="O1:X2"/>
    <mergeCell ref="D1:K1"/>
    <mergeCell ref="A4:C4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1"/>
  <sheetViews>
    <sheetView workbookViewId="0">
      <pane ySplit="2" topLeftCell="A3" activePane="bottomLeft" state="frozen"/>
      <selection pane="bottomLeft" activeCell="E3" sqref="E3"/>
    </sheetView>
  </sheetViews>
  <sheetFormatPr defaultRowHeight="11.25"/>
  <cols>
    <col min="1" max="1" width="11.5703125" style="3" bestFit="1" customWidth="1"/>
    <col min="2" max="2" width="39.42578125" style="87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7" width="10.28515625" style="2" bestFit="1" customWidth="1"/>
    <col min="8" max="8" width="6.28515625" style="80" customWidth="1"/>
    <col min="9" max="12" width="5.5703125" style="80" customWidth="1"/>
    <col min="13" max="13" width="19.7109375" style="80" customWidth="1"/>
    <col min="14" max="14" width="19.7109375" style="80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8" customFormat="1" ht="15.75" customHeight="1">
      <c r="A1" s="474" t="s">
        <v>1</v>
      </c>
      <c r="B1" s="480" t="s">
        <v>0</v>
      </c>
      <c r="C1" s="482" t="s">
        <v>87</v>
      </c>
      <c r="D1" s="476" t="s">
        <v>3</v>
      </c>
      <c r="E1" s="477"/>
      <c r="F1" s="478" t="s">
        <v>469</v>
      </c>
      <c r="G1" s="479"/>
      <c r="H1" s="465" t="s">
        <v>29</v>
      </c>
      <c r="I1" s="466"/>
      <c r="J1" s="466"/>
      <c r="K1" s="466"/>
      <c r="L1" s="466"/>
      <c r="M1" s="466"/>
      <c r="N1" s="467"/>
    </row>
    <row r="2" spans="1:14" s="9" customFormat="1" ht="16.5" thickBot="1">
      <c r="A2" s="475"/>
      <c r="B2" s="481"/>
      <c r="C2" s="483"/>
      <c r="D2" s="47"/>
      <c r="E2" s="58" t="s">
        <v>9</v>
      </c>
      <c r="F2" s="312"/>
      <c r="G2" s="98" t="s">
        <v>9</v>
      </c>
      <c r="H2" s="468"/>
      <c r="I2" s="469"/>
      <c r="J2" s="469"/>
      <c r="K2" s="469"/>
      <c r="L2" s="469"/>
      <c r="M2" s="469"/>
      <c r="N2" s="470"/>
    </row>
    <row r="3" spans="1:14" s="140" customFormat="1" ht="15">
      <c r="A3" s="394" t="str">
        <f>'1-συμβολαια'!A3</f>
        <v>???</v>
      </c>
      <c r="B3" s="348" t="str">
        <f>'1-συμβολαια'!C3</f>
        <v>γραμματίου Τ.Π.Δ.  ΚΑΤΑΘΕΣΗ</v>
      </c>
      <c r="C3" s="349">
        <f>'1-συμβολαια'!D3</f>
        <v>2489</v>
      </c>
      <c r="D3" s="380">
        <v>2</v>
      </c>
      <c r="E3" s="380">
        <v>2</v>
      </c>
      <c r="F3" s="350">
        <f t="shared" ref="F3" si="0">(D3-1)*6</f>
        <v>6</v>
      </c>
      <c r="G3" s="415">
        <f t="shared" ref="G3" si="1">(E3-1)*6</f>
        <v>6</v>
      </c>
      <c r="H3" s="338"/>
      <c r="I3" s="338"/>
      <c r="J3" s="338"/>
      <c r="K3" s="351"/>
      <c r="L3" s="351"/>
      <c r="M3" s="351"/>
      <c r="N3" s="351"/>
    </row>
    <row r="4" spans="1:14" ht="15.75">
      <c r="A4" s="471" t="s">
        <v>60</v>
      </c>
      <c r="B4" s="472"/>
      <c r="C4" s="472"/>
      <c r="D4" s="472"/>
      <c r="E4" s="473"/>
      <c r="F4" s="106">
        <f>SUM(F3:F3)</f>
        <v>6</v>
      </c>
      <c r="G4" s="106">
        <f>SUM(G3:G3)</f>
        <v>6</v>
      </c>
    </row>
    <row r="5" spans="1:14" ht="15.75">
      <c r="H5" s="142" t="s">
        <v>146</v>
      </c>
      <c r="I5" s="143"/>
      <c r="J5" s="143"/>
      <c r="K5" s="143"/>
      <c r="L5" s="143"/>
      <c r="M5" s="143"/>
    </row>
    <row r="6" spans="1:14" ht="15.75">
      <c r="B6" s="315" t="s">
        <v>470</v>
      </c>
      <c r="C6" s="316"/>
      <c r="D6" s="316"/>
      <c r="E6" s="316"/>
      <c r="F6" s="316"/>
      <c r="I6" s="143" t="s">
        <v>147</v>
      </c>
      <c r="J6" s="143"/>
      <c r="K6" s="143"/>
      <c r="L6" s="143"/>
      <c r="M6" s="84"/>
    </row>
    <row r="7" spans="1:14" ht="15.75">
      <c r="B7" s="3"/>
      <c r="C7" s="234" t="s">
        <v>61</v>
      </c>
      <c r="D7" s="3"/>
      <c r="J7" s="142" t="s">
        <v>148</v>
      </c>
    </row>
    <row r="10" spans="1:14">
      <c r="B10" s="233"/>
    </row>
    <row r="11" spans="1:14">
      <c r="B11" s="232"/>
    </row>
  </sheetData>
  <mergeCells count="7">
    <mergeCell ref="H1:N2"/>
    <mergeCell ref="A4:E4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2"/>
  <sheetViews>
    <sheetView workbookViewId="0">
      <pane ySplit="2" topLeftCell="A3" activePane="bottomLeft" state="frozen"/>
      <selection pane="bottomLeft" activeCell="D11" sqref="D11"/>
    </sheetView>
  </sheetViews>
  <sheetFormatPr defaultRowHeight="11.25"/>
  <cols>
    <col min="1" max="1" width="11.5703125" style="8" bestFit="1" customWidth="1"/>
    <col min="2" max="2" width="33.28515625" style="89" bestFit="1" customWidth="1"/>
    <col min="3" max="3" width="7.28515625" style="8" bestFit="1" customWidth="1"/>
    <col min="4" max="4" width="8.42578125" style="8" customWidth="1"/>
    <col min="5" max="7" width="4.140625" style="8" bestFit="1" customWidth="1"/>
    <col min="8" max="8" width="7.28515625" style="8" bestFit="1" customWidth="1"/>
    <col min="9" max="9" width="22" style="8" bestFit="1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0" customWidth="1"/>
    <col min="18" max="20" width="6.7109375" style="80" customWidth="1"/>
    <col min="21" max="21" width="30.5703125" style="80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55" t="s">
        <v>1</v>
      </c>
      <c r="B1" s="457" t="s">
        <v>0</v>
      </c>
      <c r="C1" s="484" t="s">
        <v>11</v>
      </c>
      <c r="D1" s="484"/>
      <c r="E1" s="484"/>
      <c r="F1" s="484"/>
      <c r="G1" s="484"/>
      <c r="H1" s="485" t="s">
        <v>12</v>
      </c>
      <c r="I1" s="485"/>
      <c r="J1" s="485"/>
      <c r="K1" s="485"/>
      <c r="L1" s="485"/>
      <c r="M1" s="485"/>
      <c r="N1" s="485"/>
      <c r="O1" s="488" t="s">
        <v>88</v>
      </c>
      <c r="P1" s="486" t="s">
        <v>228</v>
      </c>
      <c r="Q1" s="447" t="s">
        <v>29</v>
      </c>
      <c r="R1" s="448"/>
      <c r="S1" s="448"/>
      <c r="T1" s="448"/>
      <c r="U1" s="449"/>
    </row>
    <row r="2" spans="1:25" ht="24" customHeight="1" thickBot="1">
      <c r="A2" s="456"/>
      <c r="B2" s="458"/>
      <c r="C2" s="7" t="s">
        <v>47</v>
      </c>
      <c r="D2" s="397" t="s">
        <v>48</v>
      </c>
      <c r="E2" s="397" t="s">
        <v>49</v>
      </c>
      <c r="F2" s="397" t="s">
        <v>50</v>
      </c>
      <c r="G2" s="38" t="s">
        <v>51</v>
      </c>
      <c r="H2" s="397" t="s">
        <v>47</v>
      </c>
      <c r="I2" s="397" t="s">
        <v>48</v>
      </c>
      <c r="J2" s="397" t="s">
        <v>49</v>
      </c>
      <c r="K2" s="397" t="s">
        <v>50</v>
      </c>
      <c r="L2" s="397" t="s">
        <v>51</v>
      </c>
      <c r="M2" s="397" t="s">
        <v>52</v>
      </c>
      <c r="N2" s="39" t="s">
        <v>53</v>
      </c>
      <c r="O2" s="489"/>
      <c r="P2" s="487"/>
      <c r="Q2" s="450"/>
      <c r="R2" s="451"/>
      <c r="S2" s="451"/>
      <c r="T2" s="451"/>
      <c r="U2" s="452"/>
    </row>
    <row r="3" spans="1:25" s="279" customFormat="1" ht="15">
      <c r="A3" s="394" t="str">
        <f>'1-συμβολαια'!A3</f>
        <v>???</v>
      </c>
      <c r="B3" s="352" t="str">
        <f>'1-συμβολαια'!C3</f>
        <v>γραμματίου Τ.Π.Δ.  ΚΑΤΑΘΕΣΗ</v>
      </c>
      <c r="C3" s="353">
        <v>1</v>
      </c>
      <c r="D3" s="276" t="s">
        <v>508</v>
      </c>
      <c r="E3" s="276"/>
      <c r="F3" s="276"/>
      <c r="G3" s="276"/>
      <c r="H3" s="276">
        <v>1</v>
      </c>
      <c r="I3" s="276" t="s">
        <v>507</v>
      </c>
      <c r="J3" s="276"/>
      <c r="K3" s="276"/>
      <c r="L3" s="276"/>
      <c r="M3" s="276"/>
      <c r="N3" s="276"/>
      <c r="O3" s="353"/>
      <c r="P3" s="350">
        <f>O3*('2-δικαιώμ'!M3+'3-φύλλα2α'!F3)</f>
        <v>0</v>
      </c>
      <c r="Q3" s="354"/>
      <c r="R3" s="354"/>
      <c r="S3" s="354"/>
      <c r="T3" s="354"/>
      <c r="U3" s="355"/>
    </row>
    <row r="4" spans="1:25" ht="15.75">
      <c r="A4" s="471" t="s">
        <v>47</v>
      </c>
      <c r="B4" s="472"/>
      <c r="C4" s="472"/>
      <c r="D4" s="472"/>
      <c r="E4" s="472"/>
      <c r="F4" s="472"/>
      <c r="G4" s="472"/>
      <c r="H4" s="472"/>
      <c r="I4" s="472"/>
      <c r="J4" s="472"/>
      <c r="K4" s="472"/>
      <c r="L4" s="472"/>
      <c r="M4" s="472"/>
      <c r="N4" s="472"/>
      <c r="O4" s="472"/>
      <c r="P4" s="96">
        <f>SUM(P3:P3)</f>
        <v>0</v>
      </c>
    </row>
    <row r="6" spans="1:25" ht="15.75">
      <c r="Q6" s="160" t="s">
        <v>149</v>
      </c>
      <c r="R6" s="128"/>
      <c r="S6" s="128"/>
      <c r="T6" s="128"/>
      <c r="U6" s="128"/>
      <c r="V6" s="128"/>
      <c r="W6" s="128"/>
      <c r="X6" s="128"/>
      <c r="Y6" s="113"/>
    </row>
    <row r="7" spans="1:25" ht="15.75">
      <c r="R7" s="143" t="s">
        <v>150</v>
      </c>
      <c r="S7" s="143"/>
      <c r="T7" s="143"/>
      <c r="U7" s="143"/>
      <c r="V7" s="143"/>
      <c r="W7" s="143"/>
      <c r="X7" s="143"/>
    </row>
    <row r="8" spans="1:25" ht="15.75">
      <c r="S8" s="160" t="s">
        <v>151</v>
      </c>
    </row>
    <row r="11" spans="1:25">
      <c r="B11" s="233"/>
    </row>
    <row r="12" spans="1:25">
      <c r="B12" s="232"/>
    </row>
  </sheetData>
  <mergeCells count="8">
    <mergeCell ref="Q1:U2"/>
    <mergeCell ref="A4:O4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5"/>
  <sheetViews>
    <sheetView topLeftCell="H1" workbookViewId="0">
      <pane ySplit="2" topLeftCell="A3" activePane="bottomLeft" state="frozen"/>
      <selection pane="bottomLeft" activeCell="B1" sqref="B1:B2"/>
    </sheetView>
  </sheetViews>
  <sheetFormatPr defaultRowHeight="11.25"/>
  <cols>
    <col min="1" max="1" width="10.28515625" style="8" customWidth="1"/>
    <col min="2" max="2" width="28.140625" style="89" customWidth="1"/>
    <col min="3" max="3" width="12.5703125" style="2" customWidth="1"/>
    <col min="4" max="4" width="6" style="3" bestFit="1" customWidth="1"/>
    <col min="5" max="5" width="6.28515625" style="3" bestFit="1" customWidth="1"/>
    <col min="6" max="6" width="6" style="8" bestFit="1" customWidth="1"/>
    <col min="7" max="7" width="6.42578125" style="8" bestFit="1" customWidth="1"/>
    <col min="8" max="9" width="7.28515625" style="2" bestFit="1" customWidth="1"/>
    <col min="10" max="12" width="6.85546875" style="2" customWidth="1"/>
    <col min="13" max="13" width="7.28515625" style="2" bestFit="1" customWidth="1"/>
    <col min="14" max="14" width="10.5703125" style="2" customWidth="1"/>
    <col min="15" max="15" width="6.85546875" style="2" customWidth="1"/>
    <col min="16" max="16" width="6.7109375" style="2" bestFit="1" customWidth="1"/>
    <col min="17" max="17" width="8.7109375" style="2" customWidth="1"/>
    <col min="18" max="18" width="6.42578125" style="367" customWidth="1"/>
    <col min="19" max="22" width="7.28515625" style="367" customWidth="1"/>
    <col min="23" max="23" width="7.140625" style="367" customWidth="1"/>
    <col min="24" max="24" width="4.85546875" style="367" customWidth="1"/>
    <col min="25" max="25" width="5.85546875" style="367" customWidth="1"/>
    <col min="26" max="26" width="5" style="367" customWidth="1"/>
    <col min="27" max="27" width="6.7109375" style="367" customWidth="1"/>
    <col min="28" max="28" width="6.42578125" style="367" customWidth="1"/>
    <col min="29" max="39" width="6.28515625" style="367" customWidth="1"/>
    <col min="40" max="40" width="11.7109375" style="367" customWidth="1"/>
    <col min="41" max="41" width="22.7109375" style="80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30" t="s">
        <v>1</v>
      </c>
      <c r="B1" s="492" t="s">
        <v>0</v>
      </c>
      <c r="C1" s="436" t="s">
        <v>7</v>
      </c>
      <c r="D1" s="494" t="s">
        <v>3</v>
      </c>
      <c r="E1" s="495"/>
      <c r="F1" s="496" t="s">
        <v>471</v>
      </c>
      <c r="G1" s="497"/>
      <c r="H1" s="497"/>
      <c r="I1" s="497"/>
      <c r="J1" s="497"/>
      <c r="K1" s="497"/>
      <c r="L1" s="498"/>
      <c r="M1" s="499" t="s">
        <v>390</v>
      </c>
      <c r="N1" s="500"/>
      <c r="O1" s="501" t="s">
        <v>257</v>
      </c>
      <c r="P1" s="502"/>
      <c r="Q1" s="503" t="s">
        <v>389</v>
      </c>
      <c r="R1" s="491" t="s">
        <v>173</v>
      </c>
      <c r="S1" s="491"/>
      <c r="T1" s="491"/>
      <c r="U1" s="491"/>
      <c r="V1" s="491"/>
      <c r="W1" s="491"/>
      <c r="X1" s="491"/>
      <c r="Y1" s="491"/>
      <c r="Z1" s="491"/>
      <c r="AA1" s="491"/>
      <c r="AB1" s="491"/>
      <c r="AC1" s="491"/>
      <c r="AD1" s="491"/>
      <c r="AE1" s="491"/>
      <c r="AF1" s="491"/>
      <c r="AG1" s="491"/>
      <c r="AH1" s="491"/>
      <c r="AI1" s="491"/>
      <c r="AJ1" s="491"/>
      <c r="AK1" s="491"/>
      <c r="AL1" s="491"/>
      <c r="AM1" s="491"/>
      <c r="AN1" s="491"/>
      <c r="AO1" s="491"/>
    </row>
    <row r="2" spans="1:41" ht="23.25" thickBot="1">
      <c r="A2" s="431"/>
      <c r="B2" s="493"/>
      <c r="C2" s="437"/>
      <c r="D2" s="165" t="s">
        <v>4</v>
      </c>
      <c r="E2" s="151" t="s">
        <v>9</v>
      </c>
      <c r="F2" s="236" t="s">
        <v>4</v>
      </c>
      <c r="G2" s="166" t="s">
        <v>9</v>
      </c>
      <c r="H2" s="149" t="s">
        <v>47</v>
      </c>
      <c r="I2" s="235" t="s">
        <v>9</v>
      </c>
      <c r="J2" s="217" t="s">
        <v>356</v>
      </c>
      <c r="K2" s="217" t="s">
        <v>372</v>
      </c>
      <c r="L2" s="219" t="s">
        <v>358</v>
      </c>
      <c r="M2" s="235" t="s">
        <v>23</v>
      </c>
      <c r="N2" s="237" t="s">
        <v>89</v>
      </c>
      <c r="O2" s="235" t="s">
        <v>23</v>
      </c>
      <c r="P2" s="231" t="s">
        <v>9</v>
      </c>
      <c r="Q2" s="504"/>
      <c r="R2" s="360" t="s">
        <v>132</v>
      </c>
      <c r="S2" s="360" t="s">
        <v>171</v>
      </c>
      <c r="T2" s="360" t="s">
        <v>133</v>
      </c>
      <c r="U2" s="360" t="s">
        <v>259</v>
      </c>
      <c r="V2" s="360" t="s">
        <v>134</v>
      </c>
      <c r="W2" s="360" t="s">
        <v>260</v>
      </c>
      <c r="X2" s="360" t="s">
        <v>152</v>
      </c>
      <c r="Y2" s="360" t="s">
        <v>172</v>
      </c>
      <c r="Z2" s="360" t="s">
        <v>153</v>
      </c>
      <c r="AA2" s="360" t="s">
        <v>261</v>
      </c>
      <c r="AB2" s="360" t="s">
        <v>154</v>
      </c>
      <c r="AC2" s="360" t="s">
        <v>262</v>
      </c>
      <c r="AD2" s="360" t="s">
        <v>155</v>
      </c>
      <c r="AE2" s="360" t="s">
        <v>275</v>
      </c>
      <c r="AF2" s="360" t="s">
        <v>276</v>
      </c>
      <c r="AG2" s="361" t="s">
        <v>277</v>
      </c>
      <c r="AH2" s="360" t="s">
        <v>278</v>
      </c>
      <c r="AI2" s="360" t="s">
        <v>279</v>
      </c>
      <c r="AJ2" s="360" t="s">
        <v>429</v>
      </c>
      <c r="AK2" s="360" t="s">
        <v>430</v>
      </c>
      <c r="AL2" s="360"/>
      <c r="AM2" s="362" t="s">
        <v>93</v>
      </c>
      <c r="AN2" s="363" t="s">
        <v>47</v>
      </c>
      <c r="AO2" s="259" t="s">
        <v>29</v>
      </c>
    </row>
    <row r="3" spans="1:41" s="5" customFormat="1">
      <c r="A3" s="390" t="str">
        <f>'1-συμβολαια'!A3</f>
        <v>???</v>
      </c>
      <c r="B3" s="335" t="str">
        <f>'1-συμβολαια'!C3</f>
        <v>γραμματίου Τ.Π.Δ.  ΚΑΤΑΘΕΣΗ</v>
      </c>
      <c r="C3" s="337">
        <f>'1-συμβολαια'!D3</f>
        <v>2489</v>
      </c>
      <c r="D3" s="356">
        <f>'3-φύλλα2α'!D3</f>
        <v>2</v>
      </c>
      <c r="E3" s="356">
        <f>'3-φύλλα2α'!E3</f>
        <v>2</v>
      </c>
      <c r="F3" s="395">
        <v>2</v>
      </c>
      <c r="G3" s="395">
        <v>1</v>
      </c>
      <c r="H3" s="331">
        <f t="shared" ref="H3:I3" si="0">F3*D3*5</f>
        <v>20</v>
      </c>
      <c r="I3" s="331">
        <f t="shared" si="0"/>
        <v>10</v>
      </c>
      <c r="J3" s="357">
        <f>H3*5%</f>
        <v>1</v>
      </c>
      <c r="K3" s="357">
        <f>H3*5%</f>
        <v>1</v>
      </c>
      <c r="L3" s="357">
        <f>H3*1%</f>
        <v>0.2</v>
      </c>
      <c r="M3" s="357">
        <f>H3-O3</f>
        <v>17.8</v>
      </c>
      <c r="N3" s="357">
        <f>I3-P3</f>
        <v>8.9</v>
      </c>
      <c r="O3" s="357">
        <f>J3+K3+L3</f>
        <v>2.2000000000000002</v>
      </c>
      <c r="P3" s="357">
        <f>I3*11%</f>
        <v>1.1000000000000001</v>
      </c>
      <c r="Q3" s="357">
        <f>O3-P3</f>
        <v>1.1000000000000001</v>
      </c>
      <c r="R3" s="358"/>
      <c r="S3" s="358"/>
      <c r="T3" s="358">
        <v>10</v>
      </c>
      <c r="U3" s="358">
        <v>0.5</v>
      </c>
      <c r="V3" s="358"/>
      <c r="W3" s="358"/>
      <c r="X3" s="358"/>
      <c r="Y3" s="358"/>
      <c r="Z3" s="358"/>
      <c r="AA3" s="358"/>
      <c r="AB3" s="358"/>
      <c r="AC3" s="358"/>
      <c r="AD3" s="358"/>
      <c r="AE3" s="358"/>
      <c r="AF3" s="358"/>
      <c r="AG3" s="359"/>
      <c r="AH3" s="359"/>
      <c r="AI3" s="359"/>
      <c r="AJ3" s="359"/>
      <c r="AK3" s="359"/>
      <c r="AL3" s="359"/>
      <c r="AM3" s="359">
        <f t="shared" ref="AM3" si="1">U3+Y3+AA3+AI3+AK3</f>
        <v>0.5</v>
      </c>
      <c r="AN3" s="359">
        <f>R3+S3+T3+V3+W3+X3+Z3+AB3+AC3+AD3+AE3+AF3+AG3+AH3+AJ3+AL3</f>
        <v>10</v>
      </c>
      <c r="AO3" s="278"/>
    </row>
    <row r="4" spans="1:41">
      <c r="A4" s="428" t="s">
        <v>47</v>
      </c>
      <c r="B4" s="429"/>
      <c r="C4" s="429"/>
      <c r="D4" s="429"/>
      <c r="E4" s="429"/>
      <c r="F4" s="429"/>
      <c r="G4" s="490"/>
      <c r="H4" s="37">
        <f t="shared" ref="H4:W4" si="2">SUM(H3:H3)</f>
        <v>20</v>
      </c>
      <c r="I4" s="37">
        <f t="shared" si="2"/>
        <v>10</v>
      </c>
      <c r="J4" s="37">
        <f t="shared" si="2"/>
        <v>1</v>
      </c>
      <c r="K4" s="37">
        <f t="shared" si="2"/>
        <v>1</v>
      </c>
      <c r="L4" s="37">
        <f t="shared" si="2"/>
        <v>0.2</v>
      </c>
      <c r="M4" s="37">
        <f t="shared" si="2"/>
        <v>17.8</v>
      </c>
      <c r="N4" s="37">
        <f t="shared" si="2"/>
        <v>8.9</v>
      </c>
      <c r="O4" s="37">
        <f t="shared" si="2"/>
        <v>2.2000000000000002</v>
      </c>
      <c r="P4" s="37">
        <f t="shared" si="2"/>
        <v>1.1000000000000001</v>
      </c>
      <c r="Q4" s="37">
        <f t="shared" si="2"/>
        <v>1.1000000000000001</v>
      </c>
      <c r="R4" s="37">
        <f t="shared" si="2"/>
        <v>0</v>
      </c>
      <c r="S4" s="37">
        <f t="shared" si="2"/>
        <v>0</v>
      </c>
      <c r="T4" s="37">
        <f t="shared" si="2"/>
        <v>10</v>
      </c>
      <c r="U4" s="37">
        <f t="shared" si="2"/>
        <v>0.5</v>
      </c>
      <c r="V4" s="37">
        <f t="shared" si="2"/>
        <v>0</v>
      </c>
      <c r="W4" s="37">
        <f t="shared" si="2"/>
        <v>0</v>
      </c>
      <c r="X4" s="37"/>
      <c r="Y4" s="37">
        <f>SUM(Y3:Y3)</f>
        <v>0</v>
      </c>
      <c r="Z4" s="37"/>
      <c r="AA4" s="37">
        <f t="shared" ref="AA4:AF4" si="3">SUM(AA3:AA3)</f>
        <v>0</v>
      </c>
      <c r="AB4" s="37">
        <f t="shared" si="3"/>
        <v>0</v>
      </c>
      <c r="AC4" s="37">
        <f t="shared" si="3"/>
        <v>0</v>
      </c>
      <c r="AD4" s="37">
        <f t="shared" si="3"/>
        <v>0</v>
      </c>
      <c r="AE4" s="37">
        <f t="shared" si="3"/>
        <v>0</v>
      </c>
      <c r="AF4" s="37">
        <f t="shared" si="3"/>
        <v>0</v>
      </c>
      <c r="AG4" s="364"/>
      <c r="AH4" s="37">
        <f>SUM(AH3:AH3)</f>
        <v>0</v>
      </c>
      <c r="AI4" s="37">
        <f>SUM(AI3:AI3)</f>
        <v>0</v>
      </c>
      <c r="AJ4" s="37"/>
      <c r="AK4" s="37"/>
      <c r="AL4" s="37">
        <f>SUM(AL3:AL3)</f>
        <v>0</v>
      </c>
      <c r="AM4" s="37">
        <f>SUM(AM3:AM3)</f>
        <v>0.5</v>
      </c>
      <c r="AN4" s="37">
        <f>SUM(AN3:AN3)</f>
        <v>10</v>
      </c>
    </row>
    <row r="6" spans="1:41">
      <c r="R6" s="169" t="s">
        <v>428</v>
      </c>
      <c r="S6" s="171"/>
      <c r="T6" s="171"/>
      <c r="U6" s="171"/>
      <c r="V6" s="171"/>
      <c r="W6" s="171"/>
      <c r="X6" s="365"/>
      <c r="Y6" s="365"/>
      <c r="Z6" s="365"/>
      <c r="AA6" s="365"/>
      <c r="AB6" s="365"/>
      <c r="AC6" s="365"/>
      <c r="AD6" s="365"/>
      <c r="AE6" s="366"/>
      <c r="AF6" s="366"/>
      <c r="AG6" s="366"/>
      <c r="AH6" s="366"/>
      <c r="AI6" s="366"/>
      <c r="AJ6" s="366"/>
      <c r="AK6" s="366"/>
      <c r="AL6" s="366"/>
      <c r="AM6" s="366"/>
      <c r="AN6" s="366"/>
    </row>
    <row r="7" spans="1:41" ht="15.75">
      <c r="B7" s="315" t="s">
        <v>472</v>
      </c>
      <c r="C7" s="316"/>
      <c r="D7" s="316"/>
      <c r="E7" s="316"/>
      <c r="R7" s="365"/>
      <c r="S7" s="170" t="s">
        <v>229</v>
      </c>
      <c r="T7" s="365"/>
      <c r="U7" s="365"/>
      <c r="V7" s="365"/>
      <c r="W7" s="365"/>
      <c r="X7" s="365"/>
      <c r="Y7" s="365"/>
      <c r="Z7" s="365"/>
      <c r="AA7" s="365"/>
      <c r="AB7" s="365"/>
      <c r="AC7" s="365"/>
      <c r="AD7" s="365"/>
      <c r="AE7" s="366"/>
      <c r="AF7" s="366"/>
      <c r="AG7" s="366"/>
      <c r="AH7" s="366"/>
      <c r="AI7" s="366"/>
      <c r="AJ7" s="366"/>
      <c r="AK7" s="366"/>
      <c r="AL7" s="366"/>
      <c r="AM7" s="366"/>
      <c r="AN7" s="366"/>
    </row>
    <row r="8" spans="1:41">
      <c r="H8" s="2">
        <f>H3/F3</f>
        <v>10</v>
      </c>
      <c r="R8" s="365"/>
      <c r="S8" s="365"/>
      <c r="T8" s="169" t="s">
        <v>230</v>
      </c>
      <c r="U8" s="365"/>
      <c r="V8" s="365"/>
      <c r="W8" s="365"/>
      <c r="X8" s="365"/>
      <c r="Y8" s="365"/>
      <c r="Z8" s="365"/>
      <c r="AA8" s="365"/>
      <c r="AB8" s="365"/>
      <c r="AC8" s="365"/>
      <c r="AD8" s="365"/>
      <c r="AE8" s="366"/>
      <c r="AF8" s="366"/>
      <c r="AG8" s="366"/>
      <c r="AH8" s="366"/>
      <c r="AI8" s="366"/>
      <c r="AJ8" s="366"/>
      <c r="AK8" s="366"/>
      <c r="AL8" s="366"/>
      <c r="AM8" s="366"/>
      <c r="AN8" s="366"/>
    </row>
    <row r="9" spans="1:41">
      <c r="R9" s="365"/>
      <c r="S9" s="365"/>
      <c r="T9" s="365"/>
      <c r="U9" s="170" t="s">
        <v>231</v>
      </c>
      <c r="V9" s="365"/>
      <c r="W9" s="365"/>
      <c r="X9" s="365"/>
      <c r="Y9" s="365"/>
      <c r="Z9" s="365"/>
      <c r="AA9" s="365"/>
      <c r="AB9" s="365"/>
      <c r="AC9" s="365"/>
      <c r="AD9" s="365"/>
      <c r="AE9" s="366"/>
      <c r="AF9" s="366"/>
      <c r="AG9" s="366"/>
      <c r="AH9" s="366"/>
      <c r="AI9" s="366"/>
      <c r="AJ9" s="366"/>
      <c r="AK9" s="366"/>
      <c r="AL9" s="366"/>
      <c r="AM9" s="366"/>
      <c r="AN9" s="366"/>
    </row>
    <row r="10" spans="1:41">
      <c r="R10" s="365"/>
      <c r="S10" s="365"/>
      <c r="T10" s="365"/>
      <c r="U10" s="365"/>
      <c r="V10" s="169" t="s">
        <v>263</v>
      </c>
      <c r="W10" s="365"/>
      <c r="X10" s="365"/>
      <c r="Y10" s="365"/>
      <c r="Z10" s="365"/>
      <c r="AA10" s="365"/>
      <c r="AB10" s="365"/>
      <c r="AC10" s="365"/>
      <c r="AD10" s="365"/>
      <c r="AE10" s="365"/>
      <c r="AF10" s="365"/>
      <c r="AG10" s="365"/>
      <c r="AH10" s="365"/>
      <c r="AI10" s="365"/>
      <c r="AJ10" s="365"/>
      <c r="AK10" s="365"/>
      <c r="AL10" s="365"/>
      <c r="AM10" s="366"/>
      <c r="AN10" s="366"/>
    </row>
    <row r="11" spans="1:41">
      <c r="R11" s="365"/>
      <c r="S11" s="365"/>
      <c r="T11" s="365"/>
      <c r="U11" s="365"/>
      <c r="V11" s="365"/>
      <c r="W11" s="170" t="s">
        <v>232</v>
      </c>
      <c r="X11" s="365"/>
      <c r="Y11" s="365"/>
      <c r="Z11" s="365"/>
      <c r="AA11" s="365"/>
      <c r="AB11" s="365"/>
      <c r="AC11" s="365"/>
      <c r="AD11" s="365"/>
      <c r="AE11" s="365"/>
      <c r="AF11" s="365"/>
      <c r="AG11" s="365"/>
      <c r="AH11" s="365"/>
      <c r="AI11" s="365"/>
      <c r="AJ11" s="365"/>
      <c r="AK11" s="365"/>
      <c r="AL11" s="365"/>
      <c r="AM11" s="366"/>
      <c r="AN11" s="366"/>
    </row>
    <row r="12" spans="1:41">
      <c r="R12" s="365"/>
      <c r="S12" s="365"/>
      <c r="T12" s="365" t="s">
        <v>505</v>
      </c>
      <c r="U12" s="365"/>
      <c r="V12" s="365"/>
      <c r="W12" s="365"/>
      <c r="X12" s="169" t="s">
        <v>233</v>
      </c>
      <c r="Y12" s="169"/>
      <c r="Z12" s="365"/>
      <c r="AA12" s="365"/>
      <c r="AB12" s="365"/>
      <c r="AC12" s="365"/>
      <c r="AD12" s="365"/>
      <c r="AE12" s="365"/>
      <c r="AF12" s="365"/>
      <c r="AG12" s="365"/>
      <c r="AH12" s="365"/>
      <c r="AI12" s="365"/>
      <c r="AJ12" s="365"/>
      <c r="AK12" s="365"/>
      <c r="AL12" s="365"/>
      <c r="AM12" s="366"/>
      <c r="AN12" s="366"/>
    </row>
    <row r="13" spans="1:41">
      <c r="R13" s="365"/>
      <c r="S13" s="365"/>
      <c r="T13" s="365"/>
      <c r="U13" s="365"/>
      <c r="V13" s="365"/>
      <c r="W13" s="365"/>
      <c r="X13" s="365"/>
      <c r="Y13" s="170" t="s">
        <v>264</v>
      </c>
      <c r="Z13" s="365"/>
      <c r="AA13" s="365"/>
      <c r="AB13" s="365"/>
      <c r="AC13" s="365"/>
      <c r="AD13" s="365"/>
      <c r="AE13" s="365"/>
      <c r="AF13" s="365"/>
      <c r="AG13" s="365"/>
      <c r="AH13" s="365"/>
      <c r="AI13" s="365"/>
      <c r="AJ13" s="365"/>
      <c r="AK13" s="365"/>
      <c r="AL13" s="365"/>
      <c r="AM13" s="366"/>
      <c r="AN13" s="366"/>
    </row>
    <row r="14" spans="1:41">
      <c r="B14" s="134"/>
      <c r="R14" s="365"/>
      <c r="S14" s="365"/>
      <c r="T14" s="365"/>
      <c r="U14" s="365"/>
      <c r="V14" s="365"/>
      <c r="W14" s="365"/>
      <c r="X14" s="365"/>
      <c r="Y14" s="365"/>
      <c r="Z14" s="169" t="s">
        <v>234</v>
      </c>
      <c r="AA14" s="170"/>
      <c r="AB14" s="365"/>
      <c r="AC14" s="365"/>
      <c r="AD14" s="365"/>
      <c r="AE14" s="365"/>
      <c r="AF14" s="365"/>
      <c r="AG14" s="365"/>
      <c r="AH14" s="365"/>
      <c r="AI14" s="365"/>
      <c r="AJ14" s="365"/>
      <c r="AK14" s="365"/>
      <c r="AL14" s="365"/>
      <c r="AM14" s="366"/>
      <c r="AN14" s="366"/>
      <c r="AO14" s="168"/>
    </row>
    <row r="15" spans="1:41">
      <c r="B15" s="135"/>
      <c r="R15" s="365"/>
      <c r="S15" s="365"/>
      <c r="T15" s="365"/>
      <c r="U15" s="365"/>
      <c r="V15" s="365"/>
      <c r="W15" s="365"/>
      <c r="X15" s="365"/>
      <c r="Y15" s="365"/>
      <c r="Z15" s="170"/>
      <c r="AA15" s="170" t="s">
        <v>265</v>
      </c>
      <c r="AB15" s="365"/>
      <c r="AC15" s="365"/>
      <c r="AD15" s="365"/>
      <c r="AE15" s="365"/>
      <c r="AF15" s="365"/>
      <c r="AG15" s="365"/>
      <c r="AH15" s="365"/>
      <c r="AI15" s="365"/>
      <c r="AJ15" s="365"/>
      <c r="AK15" s="365"/>
      <c r="AL15" s="365"/>
      <c r="AM15" s="366"/>
      <c r="AN15" s="366"/>
      <c r="AO15" s="168"/>
    </row>
    <row r="16" spans="1:41">
      <c r="R16" s="365"/>
      <c r="S16" s="365"/>
      <c r="T16" s="365"/>
      <c r="U16" s="365"/>
      <c r="V16" s="365"/>
      <c r="W16" s="365"/>
      <c r="X16" s="365"/>
      <c r="Y16" s="365"/>
      <c r="Z16" s="365"/>
      <c r="AA16" s="365"/>
      <c r="AB16" s="169" t="s">
        <v>235</v>
      </c>
      <c r="AC16" s="365"/>
      <c r="AD16" s="365"/>
      <c r="AE16" s="365"/>
      <c r="AF16" s="365"/>
      <c r="AG16" s="365"/>
      <c r="AH16" s="365"/>
      <c r="AI16" s="365"/>
      <c r="AJ16" s="365"/>
      <c r="AK16" s="365"/>
      <c r="AL16" s="365"/>
      <c r="AM16" s="366"/>
      <c r="AN16" s="170"/>
    </row>
    <row r="17" spans="18:40">
      <c r="R17" s="365"/>
      <c r="S17" s="365"/>
      <c r="T17" s="365"/>
      <c r="U17" s="365"/>
      <c r="V17" s="365"/>
      <c r="W17" s="365"/>
      <c r="X17" s="365"/>
      <c r="Y17" s="365"/>
      <c r="Z17" s="365"/>
      <c r="AA17" s="365"/>
      <c r="AB17" s="365"/>
      <c r="AC17" s="170" t="s">
        <v>236</v>
      </c>
      <c r="AD17" s="365"/>
      <c r="AE17" s="365"/>
      <c r="AF17" s="365"/>
      <c r="AG17" s="365"/>
      <c r="AH17" s="365"/>
      <c r="AI17" s="365"/>
      <c r="AJ17" s="365"/>
      <c r="AK17" s="365"/>
      <c r="AL17" s="365"/>
      <c r="AM17" s="366"/>
      <c r="AN17" s="366"/>
    </row>
    <row r="18" spans="18:40">
      <c r="R18" s="365"/>
      <c r="S18" s="365"/>
      <c r="T18" s="365"/>
      <c r="U18" s="365"/>
      <c r="V18" s="365"/>
      <c r="W18" s="365"/>
      <c r="X18" s="365"/>
      <c r="Y18" s="365"/>
      <c r="Z18" s="365"/>
      <c r="AA18" s="365"/>
      <c r="AB18" s="365"/>
      <c r="AC18" s="365"/>
      <c r="AD18" s="169" t="s">
        <v>280</v>
      </c>
      <c r="AE18" s="171"/>
      <c r="AF18" s="171"/>
      <c r="AG18" s="171"/>
      <c r="AH18" s="171"/>
      <c r="AI18" s="171"/>
      <c r="AJ18" s="171"/>
      <c r="AK18" s="171"/>
      <c r="AL18" s="171"/>
      <c r="AM18" s="170"/>
    </row>
    <row r="19" spans="18:40">
      <c r="R19" s="366"/>
      <c r="S19" s="366"/>
      <c r="T19" s="366"/>
      <c r="U19" s="366"/>
      <c r="V19" s="365"/>
      <c r="W19" s="365"/>
      <c r="X19" s="365"/>
      <c r="Y19" s="365"/>
      <c r="Z19" s="365"/>
      <c r="AA19" s="365"/>
      <c r="AB19" s="365"/>
      <c r="AC19" s="365"/>
      <c r="AD19" s="365"/>
      <c r="AE19" s="169" t="s">
        <v>281</v>
      </c>
      <c r="AF19" s="170"/>
      <c r="AG19" s="170"/>
      <c r="AH19" s="170"/>
      <c r="AI19" s="170"/>
      <c r="AJ19" s="170"/>
      <c r="AK19" s="170"/>
      <c r="AL19" s="170"/>
      <c r="AM19" s="366"/>
    </row>
    <row r="20" spans="18:40">
      <c r="R20" s="2"/>
      <c r="S20" s="2"/>
      <c r="T20" s="2"/>
      <c r="U20" s="2"/>
      <c r="AF20" s="170" t="s">
        <v>282</v>
      </c>
      <c r="AG20" s="171"/>
      <c r="AH20" s="171"/>
      <c r="AI20" s="171"/>
      <c r="AJ20" s="171"/>
      <c r="AK20" s="171"/>
    </row>
    <row r="21" spans="18:40">
      <c r="AF21" s="365"/>
      <c r="AG21" s="275" t="s">
        <v>283</v>
      </c>
      <c r="AH21" s="275"/>
      <c r="AI21" s="275"/>
      <c r="AJ21" s="275"/>
      <c r="AK21" s="275"/>
      <c r="AL21" s="275"/>
    </row>
    <row r="22" spans="18:40">
      <c r="AG22" s="365"/>
      <c r="AH22" s="169" t="s">
        <v>434</v>
      </c>
      <c r="AI22" s="365"/>
      <c r="AJ22" s="365"/>
      <c r="AK22" s="365"/>
      <c r="AL22" s="170"/>
    </row>
    <row r="23" spans="18:40">
      <c r="AI23" s="170" t="s">
        <v>431</v>
      </c>
      <c r="AJ23" s="170"/>
      <c r="AK23" s="170"/>
    </row>
    <row r="24" spans="18:40">
      <c r="AJ24" s="169" t="s">
        <v>432</v>
      </c>
      <c r="AK24" s="365"/>
    </row>
    <row r="25" spans="18:40">
      <c r="AK25" s="170" t="s">
        <v>433</v>
      </c>
    </row>
  </sheetData>
  <mergeCells count="10">
    <mergeCell ref="A4:G4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5"/>
  <sheetViews>
    <sheetView workbookViewId="0">
      <pane ySplit="2" topLeftCell="A3" activePane="bottomLeft" state="frozen"/>
      <selection pane="bottomLeft" activeCell="E32" sqref="E32"/>
    </sheetView>
  </sheetViews>
  <sheetFormatPr defaultRowHeight="11.25"/>
  <cols>
    <col min="1" max="1" width="7.5703125" style="8" bestFit="1" customWidth="1"/>
    <col min="2" max="2" width="45.42578125" style="87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0" width="9.5703125" style="2" customWidth="1"/>
    <col min="11" max="12" width="11.140625" style="2" bestFit="1" customWidth="1"/>
    <col min="13" max="13" width="7.7109375" style="2" customWidth="1"/>
    <col min="14" max="14" width="12.5703125" style="2" customWidth="1"/>
    <col min="15" max="15" width="11.1406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8" customWidth="1"/>
    <col min="37" max="37" width="6.85546875" style="8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4" customFormat="1" ht="15.75" customHeight="1">
      <c r="A1" s="505" t="s">
        <v>31</v>
      </c>
      <c r="B1" s="506"/>
      <c r="C1" s="506"/>
      <c r="D1" s="507"/>
      <c r="E1" s="518" t="s">
        <v>474</v>
      </c>
      <c r="F1" s="519"/>
      <c r="G1" s="519"/>
      <c r="H1" s="519"/>
      <c r="I1" s="519"/>
      <c r="J1" s="519"/>
      <c r="K1" s="519"/>
      <c r="L1" s="519"/>
      <c r="M1" s="519"/>
      <c r="N1" s="519"/>
      <c r="O1" s="519"/>
      <c r="P1" s="519"/>
      <c r="Q1" s="519"/>
      <c r="R1" s="520" t="s">
        <v>71</v>
      </c>
      <c r="S1" s="526" t="s">
        <v>163</v>
      </c>
      <c r="T1" s="505" t="s">
        <v>13</v>
      </c>
      <c r="U1" s="506"/>
      <c r="V1" s="506"/>
      <c r="W1" s="506"/>
      <c r="X1" s="506"/>
      <c r="Y1" s="506"/>
      <c r="Z1" s="506"/>
      <c r="AA1" s="506"/>
      <c r="AB1" s="506"/>
      <c r="AC1" s="507"/>
      <c r="AD1" s="517" t="s">
        <v>14</v>
      </c>
      <c r="AE1" s="517"/>
      <c r="AF1" s="517"/>
      <c r="AG1" s="517"/>
      <c r="AH1" s="517"/>
      <c r="AI1" s="517"/>
      <c r="AJ1" s="517"/>
      <c r="AK1" s="517"/>
      <c r="AL1" s="517"/>
      <c r="AM1" s="505" t="s">
        <v>15</v>
      </c>
      <c r="AN1" s="506"/>
      <c r="AO1" s="506"/>
      <c r="AP1" s="506"/>
      <c r="AQ1" s="506"/>
      <c r="AR1" s="506"/>
      <c r="AS1" s="506"/>
      <c r="AT1" s="506"/>
      <c r="AU1" s="506"/>
      <c r="AV1" s="507"/>
      <c r="AW1" s="508" t="s">
        <v>16</v>
      </c>
      <c r="AX1" s="508"/>
      <c r="AY1" s="508"/>
      <c r="AZ1" s="508"/>
      <c r="BA1" s="508"/>
      <c r="BB1" s="508"/>
      <c r="BC1" s="508"/>
      <c r="BD1" s="508"/>
      <c r="BE1" s="509" t="s">
        <v>17</v>
      </c>
      <c r="BF1" s="510"/>
      <c r="BG1" s="510"/>
      <c r="BH1" s="510"/>
      <c r="BI1" s="511"/>
    </row>
    <row r="2" spans="1:61" s="4" customFormat="1" ht="34.5" thickBot="1">
      <c r="A2" s="78" t="s">
        <v>19</v>
      </c>
      <c r="B2" s="86" t="s">
        <v>0</v>
      </c>
      <c r="C2" s="65" t="s">
        <v>11</v>
      </c>
      <c r="D2" s="66" t="s">
        <v>12</v>
      </c>
      <c r="E2" s="54" t="s">
        <v>72</v>
      </c>
      <c r="F2" s="40" t="s">
        <v>73</v>
      </c>
      <c r="G2" s="40" t="s">
        <v>258</v>
      </c>
      <c r="H2" s="40" t="s">
        <v>74</v>
      </c>
      <c r="I2" s="524" t="s">
        <v>29</v>
      </c>
      <c r="J2" s="525"/>
      <c r="K2" s="40" t="s">
        <v>156</v>
      </c>
      <c r="L2" s="40" t="s">
        <v>157</v>
      </c>
      <c r="M2" s="40" t="s">
        <v>93</v>
      </c>
      <c r="N2" s="40" t="s">
        <v>463</v>
      </c>
      <c r="O2" s="40" t="s">
        <v>162</v>
      </c>
      <c r="P2" s="91" t="s">
        <v>99</v>
      </c>
      <c r="Q2" s="111" t="s">
        <v>98</v>
      </c>
      <c r="R2" s="521"/>
      <c r="S2" s="527"/>
      <c r="T2" s="54" t="s">
        <v>32</v>
      </c>
      <c r="U2" s="54" t="s">
        <v>19</v>
      </c>
      <c r="V2" s="40" t="s">
        <v>20</v>
      </c>
      <c r="W2" s="10" t="s">
        <v>21</v>
      </c>
      <c r="X2" s="10" t="s">
        <v>22</v>
      </c>
      <c r="Y2" s="40" t="s">
        <v>23</v>
      </c>
      <c r="Z2" s="40" t="s">
        <v>24</v>
      </c>
      <c r="AA2" s="40" t="s">
        <v>25</v>
      </c>
      <c r="AB2" s="512" t="s">
        <v>29</v>
      </c>
      <c r="AC2" s="513"/>
      <c r="AD2" s="54" t="s">
        <v>28</v>
      </c>
      <c r="AE2" s="54" t="s">
        <v>19</v>
      </c>
      <c r="AF2" s="40" t="s">
        <v>20</v>
      </c>
      <c r="AG2" s="10" t="s">
        <v>27</v>
      </c>
      <c r="AH2" s="10" t="s">
        <v>19</v>
      </c>
      <c r="AI2" s="70" t="s">
        <v>75</v>
      </c>
      <c r="AJ2" s="70" t="s">
        <v>76</v>
      </c>
      <c r="AK2" s="522" t="s">
        <v>29</v>
      </c>
      <c r="AL2" s="523"/>
      <c r="AM2" s="54" t="s">
        <v>18</v>
      </c>
      <c r="AN2" s="54" t="s">
        <v>19</v>
      </c>
      <c r="AO2" s="40" t="s">
        <v>20</v>
      </c>
      <c r="AP2" s="10" t="s">
        <v>21</v>
      </c>
      <c r="AQ2" s="10" t="s">
        <v>22</v>
      </c>
      <c r="AR2" s="40" t="s">
        <v>23</v>
      </c>
      <c r="AS2" s="40" t="s">
        <v>24</v>
      </c>
      <c r="AT2" s="40" t="s">
        <v>25</v>
      </c>
      <c r="AU2" s="512" t="s">
        <v>29</v>
      </c>
      <c r="AV2" s="513"/>
      <c r="AW2" s="54" t="s">
        <v>18</v>
      </c>
      <c r="AX2" s="40" t="s">
        <v>19</v>
      </c>
      <c r="AY2" s="40" t="s">
        <v>20</v>
      </c>
      <c r="AZ2" s="40" t="s">
        <v>26</v>
      </c>
      <c r="BA2" s="10" t="s">
        <v>27</v>
      </c>
      <c r="BB2" s="10" t="s">
        <v>19</v>
      </c>
      <c r="BC2" s="40" t="s">
        <v>28</v>
      </c>
      <c r="BD2" s="41" t="s">
        <v>29</v>
      </c>
      <c r="BE2" s="55" t="s">
        <v>30</v>
      </c>
      <c r="BF2" s="55" t="s">
        <v>19</v>
      </c>
      <c r="BG2" s="56" t="s">
        <v>18</v>
      </c>
      <c r="BH2" s="512" t="s">
        <v>29</v>
      </c>
      <c r="BI2" s="513"/>
    </row>
    <row r="3" spans="1:61" s="201" customFormat="1">
      <c r="A3" s="400" t="str">
        <f>'1-συμβολαια'!A3</f>
        <v>???</v>
      </c>
      <c r="B3" s="368" t="str">
        <f>'1-συμβολαια'!C3</f>
        <v>γραμματίου Τ.Π.Δ.  ΚΑΤΑΘΕΣΗ</v>
      </c>
      <c r="C3" s="276" t="str">
        <f>'4-πολλυπρ'!D3</f>
        <v>???</v>
      </c>
      <c r="D3" s="276" t="str">
        <f>'4-πολλυπρ'!I3</f>
        <v>219-142</v>
      </c>
      <c r="E3" s="276"/>
      <c r="F3" s="337"/>
      <c r="G3" s="337"/>
      <c r="H3" s="337"/>
      <c r="I3" s="281"/>
      <c r="J3" s="371"/>
      <c r="K3" s="337"/>
      <c r="L3" s="337"/>
      <c r="M3" s="337"/>
      <c r="N3" s="337"/>
      <c r="O3" s="337"/>
      <c r="P3" s="276"/>
      <c r="Q3" s="276"/>
      <c r="R3" s="276"/>
      <c r="S3" s="276"/>
      <c r="T3" s="401"/>
      <c r="U3" s="400"/>
      <c r="V3" s="370" t="s">
        <v>391</v>
      </c>
      <c r="W3" s="370"/>
      <c r="X3" s="370" t="s">
        <v>9</v>
      </c>
      <c r="Y3" s="402"/>
      <c r="Z3" s="370"/>
      <c r="AA3" s="370"/>
      <c r="AB3" s="370"/>
      <c r="AC3" s="400"/>
      <c r="AD3" s="401"/>
      <c r="AE3" s="400"/>
      <c r="AF3" s="400"/>
      <c r="AG3" s="400"/>
      <c r="AH3" s="400"/>
      <c r="AI3" s="400"/>
      <c r="AJ3" s="400"/>
      <c r="AK3" s="400"/>
      <c r="AL3" s="400"/>
      <c r="AM3" s="400"/>
      <c r="AN3" s="400"/>
      <c r="AO3" s="370" t="s">
        <v>391</v>
      </c>
      <c r="AP3" s="73"/>
      <c r="AQ3" s="370" t="s">
        <v>9</v>
      </c>
      <c r="AR3" s="400"/>
      <c r="AS3" s="400"/>
      <c r="AT3" s="400"/>
      <c r="AU3" s="400"/>
      <c r="AV3" s="401"/>
      <c r="AW3" s="400"/>
      <c r="AX3" s="400"/>
      <c r="AY3" s="400"/>
      <c r="AZ3" s="402"/>
      <c r="BA3" s="402"/>
      <c r="BB3" s="402"/>
      <c r="BC3" s="402"/>
      <c r="BD3" s="402"/>
      <c r="BE3" s="400"/>
      <c r="BF3" s="400"/>
      <c r="BG3" s="401"/>
      <c r="BH3" s="402"/>
      <c r="BI3" s="402"/>
    </row>
    <row r="4" spans="1:61">
      <c r="A4" s="514" t="s">
        <v>35</v>
      </c>
      <c r="B4" s="515"/>
      <c r="C4" s="515"/>
      <c r="D4" s="516"/>
      <c r="E4" s="67">
        <f>SUM(E3:E3)</f>
        <v>0</v>
      </c>
      <c r="F4" s="67">
        <f>SUM(F3:F3)</f>
        <v>0</v>
      </c>
      <c r="G4" s="67">
        <f>SUM(G3:G3)</f>
        <v>0</v>
      </c>
      <c r="H4" s="67">
        <f>SUM(H3:H3)</f>
        <v>0</v>
      </c>
      <c r="I4" s="67"/>
      <c r="J4" s="67"/>
      <c r="K4" s="67">
        <f t="shared" ref="K4:R4" si="0">SUM(K3:K3)</f>
        <v>0</v>
      </c>
      <c r="L4" s="67">
        <f t="shared" si="0"/>
        <v>0</v>
      </c>
      <c r="M4" s="67">
        <f t="shared" si="0"/>
        <v>0</v>
      </c>
      <c r="N4" s="67">
        <f t="shared" si="0"/>
        <v>0</v>
      </c>
      <c r="O4" s="67">
        <f t="shared" si="0"/>
        <v>0</v>
      </c>
      <c r="P4" s="67">
        <f t="shared" si="0"/>
        <v>0</v>
      </c>
      <c r="Q4" s="67">
        <f t="shared" si="0"/>
        <v>0</v>
      </c>
      <c r="R4" s="67">
        <f t="shared" si="0"/>
        <v>0</v>
      </c>
      <c r="S4" s="67"/>
      <c r="T4" s="138"/>
      <c r="U4" s="67">
        <f>SUM(U3:U3)</f>
        <v>0</v>
      </c>
      <c r="V4" s="67"/>
      <c r="W4" s="67">
        <f>SUM(W3:W3)</f>
        <v>0</v>
      </c>
      <c r="X4" s="67"/>
      <c r="Y4" s="67">
        <f t="shared" ref="Y4:AJ4" si="1">SUM(Y3:Y3)</f>
        <v>0</v>
      </c>
      <c r="Z4" s="67">
        <f t="shared" si="1"/>
        <v>0</v>
      </c>
      <c r="AA4" s="67">
        <f t="shared" si="1"/>
        <v>0</v>
      </c>
      <c r="AB4" s="67">
        <f t="shared" si="1"/>
        <v>0</v>
      </c>
      <c r="AC4" s="67">
        <f t="shared" si="1"/>
        <v>0</v>
      </c>
      <c r="AD4" s="138">
        <f t="shared" si="1"/>
        <v>0</v>
      </c>
      <c r="AE4" s="67">
        <f t="shared" si="1"/>
        <v>0</v>
      </c>
      <c r="AF4" s="67">
        <f t="shared" si="1"/>
        <v>0</v>
      </c>
      <c r="AG4" s="67">
        <f t="shared" si="1"/>
        <v>0</v>
      </c>
      <c r="AH4" s="67">
        <f t="shared" si="1"/>
        <v>0</v>
      </c>
      <c r="AI4" s="71">
        <f t="shared" si="1"/>
        <v>0</v>
      </c>
      <c r="AJ4" s="71">
        <f t="shared" si="1"/>
        <v>0</v>
      </c>
      <c r="AK4" s="71"/>
      <c r="AL4" s="67">
        <f>SUM(AL3:AL3)</f>
        <v>0</v>
      </c>
      <c r="AM4" s="67">
        <f>SUM(AM3:AM3)</f>
        <v>0</v>
      </c>
      <c r="AN4" s="67">
        <f>SUM(AN3:AN3)</f>
        <v>0</v>
      </c>
      <c r="AO4" s="67"/>
      <c r="AP4" s="67">
        <f t="shared" ref="AP4:BI4" si="2">SUM(AP3:AP3)</f>
        <v>0</v>
      </c>
      <c r="AQ4" s="67">
        <f t="shared" si="2"/>
        <v>0</v>
      </c>
      <c r="AR4" s="67">
        <f t="shared" si="2"/>
        <v>0</v>
      </c>
      <c r="AS4" s="67">
        <f t="shared" si="2"/>
        <v>0</v>
      </c>
      <c r="AT4" s="67">
        <f t="shared" si="2"/>
        <v>0</v>
      </c>
      <c r="AU4" s="67">
        <f t="shared" si="2"/>
        <v>0</v>
      </c>
      <c r="AV4" s="67">
        <f t="shared" si="2"/>
        <v>0</v>
      </c>
      <c r="AW4" s="67">
        <f t="shared" si="2"/>
        <v>0</v>
      </c>
      <c r="AX4" s="67">
        <f t="shared" si="2"/>
        <v>0</v>
      </c>
      <c r="AY4" s="67">
        <f t="shared" si="2"/>
        <v>0</v>
      </c>
      <c r="AZ4" s="67">
        <f t="shared" si="2"/>
        <v>0</v>
      </c>
      <c r="BA4" s="67">
        <f t="shared" si="2"/>
        <v>0</v>
      </c>
      <c r="BB4" s="67">
        <f t="shared" si="2"/>
        <v>0</v>
      </c>
      <c r="BC4" s="67">
        <f t="shared" si="2"/>
        <v>0</v>
      </c>
      <c r="BD4" s="67">
        <f t="shared" si="2"/>
        <v>0</v>
      </c>
      <c r="BE4" s="67">
        <f t="shared" si="2"/>
        <v>0</v>
      </c>
      <c r="BF4" s="67">
        <f t="shared" si="2"/>
        <v>0</v>
      </c>
      <c r="BG4" s="67">
        <f t="shared" si="2"/>
        <v>0</v>
      </c>
      <c r="BH4" s="67">
        <f t="shared" si="2"/>
        <v>0</v>
      </c>
      <c r="BI4" s="67">
        <f t="shared" si="2"/>
        <v>0</v>
      </c>
    </row>
    <row r="5" spans="1:61">
      <c r="K5" s="141" t="s">
        <v>473</v>
      </c>
    </row>
    <row r="6" spans="1:61">
      <c r="G6" s="141"/>
      <c r="H6" s="317" t="s">
        <v>101</v>
      </c>
      <c r="I6" s="141"/>
      <c r="J6" s="141"/>
      <c r="K6" s="141"/>
      <c r="L6" s="141" t="s">
        <v>473</v>
      </c>
      <c r="M6" s="114"/>
      <c r="N6" s="114"/>
      <c r="S6" s="189" t="s">
        <v>163</v>
      </c>
      <c r="Z6" s="2"/>
      <c r="AB6" s="114" t="s">
        <v>102</v>
      </c>
      <c r="AI6" s="230" t="s">
        <v>103</v>
      </c>
    </row>
    <row r="7" spans="1:61">
      <c r="F7" s="3"/>
      <c r="G7" s="3"/>
      <c r="H7" s="3"/>
      <c r="I7" s="161" t="s">
        <v>158</v>
      </c>
      <c r="J7" s="116"/>
      <c r="L7" s="141"/>
      <c r="M7" s="3"/>
      <c r="N7" s="3"/>
      <c r="O7" s="3"/>
      <c r="P7" s="161" t="s">
        <v>164</v>
      </c>
      <c r="S7" s="9"/>
    </row>
    <row r="8" spans="1:61">
      <c r="E8" s="115"/>
      <c r="F8" s="3"/>
      <c r="G8" s="3"/>
      <c r="H8" s="3"/>
      <c r="I8" s="116" t="s">
        <v>159</v>
      </c>
      <c r="J8" s="116"/>
      <c r="L8" s="3"/>
      <c r="M8" s="3"/>
      <c r="N8" s="3"/>
      <c r="O8" s="3"/>
      <c r="Q8" s="116" t="s">
        <v>165</v>
      </c>
      <c r="S8" s="9"/>
    </row>
    <row r="9" spans="1:61">
      <c r="I9" s="116"/>
      <c r="J9" s="161" t="s">
        <v>160</v>
      </c>
      <c r="M9" s="156" t="s">
        <v>450</v>
      </c>
      <c r="N9" s="4"/>
      <c r="S9" s="9"/>
    </row>
    <row r="10" spans="1:61">
      <c r="J10" s="116" t="s">
        <v>161</v>
      </c>
      <c r="N10" s="2" t="s">
        <v>463</v>
      </c>
      <c r="S10" s="9"/>
    </row>
    <row r="11" spans="1:61">
      <c r="S11" s="9"/>
    </row>
    <row r="12" spans="1:61">
      <c r="S12" s="9"/>
    </row>
    <row r="13" spans="1:61">
      <c r="S13" s="9"/>
    </row>
    <row r="15" spans="1:61">
      <c r="P15" s="2"/>
      <c r="Q15" s="2"/>
      <c r="R15" s="2"/>
      <c r="S15" s="2"/>
      <c r="T15" s="139"/>
    </row>
  </sheetData>
  <mergeCells count="15">
    <mergeCell ref="A4:D4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0"/>
  <sheetViews>
    <sheetView workbookViewId="0">
      <pane ySplit="2" topLeftCell="A3" activePane="bottomLeft" state="frozen"/>
      <selection pane="bottomLeft" activeCell="C21" sqref="C21"/>
    </sheetView>
  </sheetViews>
  <sheetFormatPr defaultRowHeight="11.25"/>
  <cols>
    <col min="1" max="1" width="10.5703125" style="8" bestFit="1" customWidth="1"/>
    <col min="2" max="2" width="48.28515625" style="87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7" width="9.85546875" style="80" customWidth="1"/>
    <col min="18" max="18" width="7.42578125" style="80" customWidth="1"/>
    <col min="19" max="19" width="11.42578125" style="80" bestFit="1" customWidth="1"/>
    <col min="20" max="20" width="43.28515625" style="80" bestFit="1" customWidth="1"/>
    <col min="21" max="16384" width="9.140625" style="3"/>
  </cols>
  <sheetData>
    <row r="1" spans="1:20" s="4" customFormat="1" ht="15.75" customHeight="1">
      <c r="A1" s="533" t="s">
        <v>31</v>
      </c>
      <c r="B1" s="534"/>
      <c r="C1" s="534"/>
      <c r="D1" s="535"/>
      <c r="E1" s="536" t="s">
        <v>168</v>
      </c>
      <c r="F1" s="537"/>
      <c r="G1" s="537"/>
      <c r="H1" s="537"/>
      <c r="I1" s="528" t="s">
        <v>162</v>
      </c>
      <c r="J1" s="528"/>
      <c r="K1" s="528"/>
      <c r="L1" s="528"/>
      <c r="M1" s="528"/>
      <c r="N1" s="528"/>
      <c r="O1" s="528"/>
      <c r="P1" s="528"/>
      <c r="Q1" s="529" t="s">
        <v>29</v>
      </c>
      <c r="R1" s="530"/>
      <c r="S1" s="530"/>
      <c r="T1" s="530"/>
    </row>
    <row r="2" spans="1:20" s="4" customFormat="1" ht="23.25" thickBot="1">
      <c r="A2" s="10" t="s">
        <v>19</v>
      </c>
      <c r="B2" s="153" t="s">
        <v>0</v>
      </c>
      <c r="C2" s="54" t="s">
        <v>11</v>
      </c>
      <c r="D2" s="154" t="s">
        <v>12</v>
      </c>
      <c r="E2" s="40" t="s">
        <v>475</v>
      </c>
      <c r="F2" s="538" t="s">
        <v>29</v>
      </c>
      <c r="G2" s="539"/>
      <c r="H2" s="540"/>
      <c r="I2" s="40" t="s">
        <v>90</v>
      </c>
      <c r="J2" s="54" t="s">
        <v>91</v>
      </c>
      <c r="K2" s="54" t="s">
        <v>93</v>
      </c>
      <c r="L2" s="54" t="s">
        <v>237</v>
      </c>
      <c r="M2" s="54" t="s">
        <v>238</v>
      </c>
      <c r="N2" s="54" t="s">
        <v>239</v>
      </c>
      <c r="O2" s="54"/>
      <c r="P2" s="54" t="s">
        <v>47</v>
      </c>
      <c r="Q2" s="531"/>
      <c r="R2" s="532"/>
      <c r="S2" s="532"/>
      <c r="T2" s="532"/>
    </row>
    <row r="3" spans="1:20" s="201" customFormat="1">
      <c r="A3" s="400" t="str">
        <f>'1-συμβολαια'!A3</f>
        <v>???</v>
      </c>
      <c r="B3" s="368" t="str">
        <f>'1-συμβολαια'!C3</f>
        <v>γραμματίου Τ.Π.Δ.  ΚΑΤΑΘΕΣΗ</v>
      </c>
      <c r="C3" s="276" t="str">
        <f>'4-πολλυπρ'!D3</f>
        <v>???</v>
      </c>
      <c r="D3" s="276" t="str">
        <f>'4-πολλυπρ'!I3</f>
        <v>219-142</v>
      </c>
      <c r="E3" s="337"/>
      <c r="F3" s="371"/>
      <c r="G3" s="371"/>
      <c r="H3" s="337"/>
      <c r="I3" s="337"/>
      <c r="J3" s="337"/>
      <c r="K3" s="337"/>
      <c r="L3" s="336"/>
      <c r="M3" s="336"/>
      <c r="N3" s="336"/>
      <c r="O3" s="336"/>
      <c r="P3" s="337"/>
      <c r="Q3" s="338"/>
      <c r="R3" s="338"/>
      <c r="S3" s="372"/>
      <c r="T3" s="282"/>
    </row>
    <row r="4" spans="1:20">
      <c r="A4" s="514" t="s">
        <v>35</v>
      </c>
      <c r="B4" s="515"/>
      <c r="C4" s="515"/>
      <c r="D4" s="516"/>
      <c r="E4" s="67">
        <f>SUM(E3:E3)</f>
        <v>0</v>
      </c>
      <c r="F4" s="67"/>
      <c r="G4" s="67"/>
      <c r="H4" s="67"/>
      <c r="I4" s="67">
        <f t="shared" ref="I4:Q4" si="0">SUM(I3:I3)</f>
        <v>0</v>
      </c>
      <c r="J4" s="67">
        <f t="shared" si="0"/>
        <v>0</v>
      </c>
      <c r="K4" s="67">
        <f t="shared" si="0"/>
        <v>0</v>
      </c>
      <c r="L4" s="67">
        <f t="shared" si="0"/>
        <v>0</v>
      </c>
      <c r="M4" s="67">
        <f t="shared" si="0"/>
        <v>0</v>
      </c>
      <c r="N4" s="67">
        <f t="shared" si="0"/>
        <v>0</v>
      </c>
      <c r="O4" s="67">
        <f t="shared" si="0"/>
        <v>0</v>
      </c>
      <c r="P4" s="67">
        <f t="shared" si="0"/>
        <v>0</v>
      </c>
      <c r="Q4" s="81">
        <f t="shared" si="0"/>
        <v>0</v>
      </c>
      <c r="R4" s="144"/>
      <c r="S4" s="3"/>
      <c r="T4" s="3"/>
    </row>
    <row r="6" spans="1:20" ht="15.75" customHeight="1">
      <c r="I6" s="141" t="s">
        <v>476</v>
      </c>
      <c r="L6" s="136" t="s">
        <v>477</v>
      </c>
      <c r="R6" s="155"/>
      <c r="S6" s="84"/>
      <c r="T6" s="155"/>
    </row>
    <row r="7" spans="1:20">
      <c r="F7" s="161" t="s">
        <v>166</v>
      </c>
      <c r="G7" s="116"/>
      <c r="H7" s="80"/>
      <c r="L7" s="173" t="s">
        <v>206</v>
      </c>
      <c r="R7" s="2"/>
    </row>
    <row r="8" spans="1:20">
      <c r="F8" s="80"/>
      <c r="G8" s="116" t="s">
        <v>167</v>
      </c>
      <c r="M8" s="172" t="s">
        <v>207</v>
      </c>
      <c r="Q8" s="2"/>
      <c r="R8" s="2"/>
    </row>
    <row r="9" spans="1:20">
      <c r="N9" s="156" t="s">
        <v>208</v>
      </c>
      <c r="Q9" s="2"/>
      <c r="R9" s="2"/>
    </row>
    <row r="10" spans="1:20">
      <c r="Q10" s="2"/>
      <c r="R10" s="2"/>
    </row>
  </sheetData>
  <mergeCells count="6">
    <mergeCell ref="I1:P1"/>
    <mergeCell ref="Q1:T2"/>
    <mergeCell ref="A1:D1"/>
    <mergeCell ref="A4:D4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7"/>
  <sheetViews>
    <sheetView topLeftCell="N1" workbookViewId="0">
      <pane ySplit="2" topLeftCell="A3" activePane="bottomLeft" state="frozen"/>
      <selection pane="bottomLeft" activeCell="I35" sqref="I35"/>
    </sheetView>
  </sheetViews>
  <sheetFormatPr defaultRowHeight="11.25"/>
  <cols>
    <col min="1" max="1" width="5.28515625" style="3" bestFit="1" customWidth="1"/>
    <col min="2" max="2" width="22.85546875" style="3" bestFit="1" customWidth="1"/>
    <col min="3" max="3" width="13.7109375" style="3" customWidth="1"/>
    <col min="4" max="4" width="9.140625" style="3"/>
    <col min="5" max="5" width="10" style="3" customWidth="1"/>
    <col min="6" max="11" width="9.140625" style="3"/>
    <col min="12" max="12" width="25.5703125" style="3" bestFit="1" customWidth="1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544" t="s">
        <v>325</v>
      </c>
      <c r="B1" s="545"/>
      <c r="C1" s="545"/>
      <c r="D1" s="545"/>
      <c r="E1" s="545"/>
      <c r="F1" s="545"/>
      <c r="G1" s="545"/>
      <c r="H1" s="545"/>
      <c r="I1" s="545"/>
      <c r="J1" s="545"/>
      <c r="K1" s="545"/>
      <c r="L1" s="545"/>
      <c r="M1" s="545"/>
      <c r="N1" s="545"/>
      <c r="O1" s="545"/>
      <c r="P1" s="545"/>
      <c r="Q1" s="545"/>
      <c r="R1" s="545"/>
      <c r="S1" s="545"/>
      <c r="T1" s="545"/>
      <c r="U1" s="545"/>
      <c r="V1" s="545"/>
      <c r="W1" s="545"/>
      <c r="X1" s="545"/>
      <c r="Y1" s="545"/>
      <c r="Z1" s="545"/>
      <c r="AA1" s="545"/>
      <c r="AB1" s="545"/>
      <c r="AC1" s="545"/>
      <c r="AD1" s="545"/>
      <c r="AE1" s="546" t="s">
        <v>47</v>
      </c>
      <c r="AF1" s="548" t="s">
        <v>9</v>
      </c>
      <c r="AG1" s="550" t="s">
        <v>33</v>
      </c>
      <c r="AH1" s="552" t="s">
        <v>335</v>
      </c>
      <c r="AI1" s="554" t="s">
        <v>86</v>
      </c>
      <c r="AJ1" s="555"/>
      <c r="AK1" s="555"/>
      <c r="AL1" s="556"/>
    </row>
    <row r="2" spans="1:38" ht="12" thickBot="1">
      <c r="A2" s="205"/>
      <c r="B2" s="206" t="s">
        <v>334</v>
      </c>
      <c r="C2" s="206" t="s">
        <v>87</v>
      </c>
      <c r="D2" s="207" t="s">
        <v>326</v>
      </c>
      <c r="E2" s="183" t="s">
        <v>31</v>
      </c>
      <c r="F2" s="183" t="s">
        <v>327</v>
      </c>
      <c r="G2" s="183" t="s">
        <v>328</v>
      </c>
      <c r="H2" s="183" t="s">
        <v>329</v>
      </c>
      <c r="I2" s="183" t="s">
        <v>330</v>
      </c>
      <c r="J2" s="183" t="s">
        <v>331</v>
      </c>
      <c r="K2" s="512" t="s">
        <v>29</v>
      </c>
      <c r="L2" s="513"/>
      <c r="M2" s="192" t="s">
        <v>332</v>
      </c>
      <c r="N2" s="192" t="s">
        <v>31</v>
      </c>
      <c r="O2" s="192" t="s">
        <v>327</v>
      </c>
      <c r="P2" s="192" t="s">
        <v>328</v>
      </c>
      <c r="Q2" s="192" t="s">
        <v>329</v>
      </c>
      <c r="R2" s="192" t="s">
        <v>330</v>
      </c>
      <c r="S2" s="192" t="s">
        <v>331</v>
      </c>
      <c r="T2" s="522" t="s">
        <v>29</v>
      </c>
      <c r="U2" s="523"/>
      <c r="V2" s="183" t="s">
        <v>333</v>
      </c>
      <c r="W2" s="183" t="s">
        <v>31</v>
      </c>
      <c r="X2" s="183" t="s">
        <v>327</v>
      </c>
      <c r="Y2" s="183" t="s">
        <v>328</v>
      </c>
      <c r="Z2" s="183" t="s">
        <v>329</v>
      </c>
      <c r="AA2" s="183" t="s">
        <v>330</v>
      </c>
      <c r="AB2" s="183" t="s">
        <v>331</v>
      </c>
      <c r="AC2" s="512" t="s">
        <v>29</v>
      </c>
      <c r="AD2" s="513"/>
      <c r="AE2" s="547"/>
      <c r="AF2" s="549"/>
      <c r="AG2" s="551"/>
      <c r="AH2" s="553"/>
      <c r="AI2" s="557"/>
      <c r="AJ2" s="558"/>
      <c r="AK2" s="558"/>
      <c r="AL2" s="559"/>
    </row>
    <row r="3" spans="1:38" s="5" customFormat="1">
      <c r="A3" s="373" t="str">
        <f>'1-συμβολαια'!A3</f>
        <v>???</v>
      </c>
      <c r="B3" s="373" t="str">
        <f>'1-συμβολαια'!C3</f>
        <v>γραμματίου Τ.Π.Δ.  ΚΑΤΑΘΕΣΗ</v>
      </c>
      <c r="C3" s="333">
        <f>'1-συμβολαια'!D3</f>
        <v>2489</v>
      </c>
      <c r="D3" s="333">
        <f>C3*1.3%</f>
        <v>32.356999999999999</v>
      </c>
      <c r="E3" s="373"/>
      <c r="F3" s="373"/>
      <c r="G3" s="373"/>
      <c r="H3" s="373"/>
      <c r="I3" s="373"/>
      <c r="J3" s="373"/>
      <c r="K3" s="373"/>
      <c r="L3" s="373"/>
      <c r="M3" s="333"/>
      <c r="N3" s="373"/>
      <c r="O3" s="373"/>
      <c r="P3" s="373"/>
      <c r="Q3" s="373"/>
      <c r="R3" s="373"/>
      <c r="S3" s="373"/>
      <c r="T3" s="373"/>
      <c r="U3" s="373"/>
      <c r="V3" s="333"/>
      <c r="W3" s="373"/>
      <c r="X3" s="373"/>
      <c r="Y3" s="373"/>
      <c r="Z3" s="373"/>
      <c r="AA3" s="373"/>
      <c r="AB3" s="373"/>
      <c r="AC3" s="373"/>
      <c r="AD3" s="373"/>
      <c r="AE3" s="333">
        <f>D3+M3+V3</f>
        <v>32.356999999999999</v>
      </c>
      <c r="AF3" s="333">
        <f>E3+N3+W3</f>
        <v>0</v>
      </c>
      <c r="AG3" s="333">
        <f>AE3-AF3</f>
        <v>32.356999999999999</v>
      </c>
      <c r="AH3" s="373"/>
      <c r="AI3" s="373"/>
      <c r="AJ3" s="373"/>
      <c r="AK3" s="373"/>
      <c r="AL3" s="373"/>
    </row>
    <row r="4" spans="1:38">
      <c r="A4" s="541" t="str">
        <f>'1-συμβολαια'!A4</f>
        <v>σύνολο</v>
      </c>
      <c r="B4" s="542"/>
      <c r="C4" s="543"/>
      <c r="D4" s="313">
        <f>SUM(D3:D3)</f>
        <v>32.356999999999999</v>
      </c>
      <c r="E4" s="204"/>
      <c r="F4" s="204"/>
      <c r="G4" s="204"/>
      <c r="H4" s="204"/>
      <c r="I4" s="204"/>
      <c r="J4" s="204"/>
      <c r="K4" s="204"/>
      <c r="L4" s="204"/>
      <c r="M4" s="313">
        <f>SUM(M3:M3)</f>
        <v>0</v>
      </c>
      <c r="N4" s="204"/>
      <c r="O4" s="204"/>
      <c r="P4" s="204"/>
      <c r="Q4" s="204"/>
      <c r="R4" s="204"/>
      <c r="S4" s="204"/>
      <c r="T4" s="204"/>
      <c r="U4" s="204"/>
      <c r="V4" s="313">
        <f>SUM(V3:V3)</f>
        <v>0</v>
      </c>
      <c r="W4" s="204"/>
      <c r="X4" s="204"/>
      <c r="Y4" s="204"/>
      <c r="Z4" s="204"/>
      <c r="AA4" s="204"/>
      <c r="AB4" s="204"/>
      <c r="AC4" s="204"/>
      <c r="AD4" s="204"/>
      <c r="AE4" s="313">
        <f>SUM(AE3:AE3)</f>
        <v>32.356999999999999</v>
      </c>
      <c r="AF4" s="313">
        <f>SUM(AF3:AF3)</f>
        <v>0</v>
      </c>
      <c r="AG4" s="313">
        <f>SUM(AG3:AG3)</f>
        <v>32.356999999999999</v>
      </c>
      <c r="AH4" s="204">
        <f>SUM(AH3:AH3)</f>
        <v>0</v>
      </c>
      <c r="AI4" s="204"/>
      <c r="AJ4" s="204"/>
      <c r="AK4" s="204"/>
      <c r="AL4" s="204"/>
    </row>
    <row r="6" spans="1:38">
      <c r="E6" s="2"/>
      <c r="F6" s="2"/>
      <c r="G6" s="2"/>
      <c r="H6" s="168" t="s">
        <v>336</v>
      </c>
      <c r="I6" s="2"/>
      <c r="J6" s="2"/>
      <c r="K6" s="2"/>
      <c r="L6" s="2"/>
      <c r="M6" s="2"/>
      <c r="N6" s="2"/>
      <c r="O6" s="2"/>
      <c r="P6" s="2"/>
      <c r="Q6" s="168" t="s">
        <v>336</v>
      </c>
      <c r="R6" s="2"/>
      <c r="S6" s="2"/>
      <c r="T6" s="2"/>
      <c r="U6" s="2"/>
      <c r="V6" s="2"/>
      <c r="W6" s="2"/>
      <c r="X6" s="2"/>
      <c r="Y6" s="2"/>
      <c r="Z6" s="168" t="s">
        <v>336</v>
      </c>
      <c r="AA6" s="2"/>
      <c r="AB6" s="2"/>
      <c r="AC6" s="2"/>
      <c r="AD6" s="2"/>
      <c r="AE6" s="2"/>
    </row>
    <row r="7" spans="1:38">
      <c r="E7" s="2"/>
      <c r="F7" s="208" t="s">
        <v>337</v>
      </c>
      <c r="G7" s="208"/>
      <c r="H7" s="208"/>
      <c r="I7" s="208"/>
      <c r="J7" s="208"/>
      <c r="K7" s="208"/>
      <c r="L7" s="208"/>
      <c r="M7" s="208"/>
      <c r="N7" s="208"/>
      <c r="O7" s="208" t="s">
        <v>337</v>
      </c>
      <c r="P7" s="2"/>
      <c r="Q7" s="2"/>
      <c r="R7" s="2"/>
      <c r="S7" s="2"/>
      <c r="T7" s="2"/>
      <c r="U7" s="2"/>
      <c r="V7" s="2"/>
      <c r="W7" s="2"/>
      <c r="X7" s="208" t="s">
        <v>337</v>
      </c>
      <c r="Y7" s="2"/>
      <c r="Z7" s="2"/>
      <c r="AA7" s="2"/>
      <c r="AB7" s="2"/>
      <c r="AC7" s="2"/>
      <c r="AD7" s="2"/>
      <c r="AE7" s="2"/>
    </row>
    <row r="8" spans="1:38">
      <c r="E8" s="2"/>
      <c r="F8" s="2"/>
      <c r="G8" s="2"/>
      <c r="H8" s="2"/>
      <c r="I8" s="4"/>
      <c r="J8" s="170" t="s">
        <v>338</v>
      </c>
      <c r="K8" s="168"/>
      <c r="L8" s="2"/>
      <c r="M8" s="2"/>
      <c r="N8" s="2"/>
      <c r="O8" s="2"/>
      <c r="P8" s="2"/>
      <c r="Q8" s="4"/>
      <c r="R8" s="170" t="s">
        <v>339</v>
      </c>
      <c r="S8" s="170"/>
      <c r="T8" s="170"/>
      <c r="U8" s="170"/>
      <c r="V8" s="4"/>
      <c r="W8" s="4"/>
      <c r="X8" s="4"/>
      <c r="Y8" s="4"/>
      <c r="Z8" s="4"/>
      <c r="AA8" s="170" t="s">
        <v>339</v>
      </c>
      <c r="AB8" s="170"/>
      <c r="AC8" s="170"/>
      <c r="AD8" s="168"/>
      <c r="AE8" s="2"/>
    </row>
    <row r="9" spans="1:38">
      <c r="E9" s="2"/>
      <c r="F9" s="2"/>
      <c r="G9" s="2"/>
      <c r="H9" s="2"/>
      <c r="I9" s="170" t="s">
        <v>339</v>
      </c>
      <c r="J9" s="4"/>
      <c r="K9" s="2"/>
      <c r="L9" s="2"/>
      <c r="M9" s="2"/>
      <c r="N9" s="2"/>
      <c r="O9" s="2"/>
      <c r="P9" s="2"/>
      <c r="Q9" s="4"/>
      <c r="R9" s="4"/>
      <c r="S9" s="170" t="s">
        <v>338</v>
      </c>
      <c r="T9" s="170"/>
      <c r="U9" s="4"/>
      <c r="V9" s="4"/>
      <c r="W9" s="4"/>
      <c r="X9" s="4"/>
      <c r="Y9" s="4"/>
      <c r="Z9" s="4"/>
      <c r="AA9" s="4"/>
      <c r="AB9" s="170" t="s">
        <v>338</v>
      </c>
      <c r="AC9" s="170"/>
      <c r="AD9" s="2"/>
      <c r="AE9" s="2"/>
    </row>
    <row r="10" spans="1:38">
      <c r="E10" s="2"/>
      <c r="F10" s="2"/>
      <c r="G10" s="2"/>
      <c r="H10" s="2"/>
      <c r="I10" s="4"/>
      <c r="J10" s="4"/>
      <c r="K10" s="2"/>
      <c r="L10" s="2"/>
      <c r="M10" s="2"/>
      <c r="N10" s="2"/>
      <c r="O10" s="2"/>
      <c r="P10" s="2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2"/>
      <c r="AE10" s="2"/>
    </row>
    <row r="11" spans="1:38">
      <c r="E11" s="209" t="s">
        <v>340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10" t="s">
        <v>341</v>
      </c>
      <c r="R11" s="2"/>
      <c r="S11" s="2"/>
      <c r="T11" s="2"/>
      <c r="U11" s="2"/>
      <c r="V11" s="2"/>
      <c r="W11" s="2"/>
      <c r="X11" s="2"/>
      <c r="Y11" s="2"/>
      <c r="Z11" s="211" t="s">
        <v>342</v>
      </c>
      <c r="AA11" s="2"/>
      <c r="AB11" s="2"/>
      <c r="AC11" s="2"/>
      <c r="AD11" s="2"/>
      <c r="AE11" s="2"/>
    </row>
    <row r="12" spans="1:38">
      <c r="E12" s="212" t="s">
        <v>343</v>
      </c>
      <c r="F12" s="2"/>
      <c r="G12" s="2"/>
      <c r="H12" s="2"/>
      <c r="I12" s="2"/>
      <c r="J12" s="2"/>
      <c r="K12" s="2"/>
      <c r="L12" s="2"/>
      <c r="M12" s="8"/>
      <c r="N12" s="2"/>
      <c r="O12" s="168"/>
      <c r="P12" s="168"/>
      <c r="Q12" s="168"/>
      <c r="R12" s="168"/>
      <c r="S12" s="213" t="s">
        <v>344</v>
      </c>
      <c r="T12" s="168"/>
      <c r="U12" s="168"/>
      <c r="V12" s="168"/>
      <c r="W12" s="2"/>
      <c r="X12" s="2"/>
      <c r="Y12" s="2"/>
      <c r="Z12" s="2"/>
      <c r="AA12" s="214" t="s">
        <v>345</v>
      </c>
      <c r="AB12" s="2"/>
      <c r="AC12" s="2"/>
      <c r="AD12" s="2"/>
      <c r="AE12" s="2"/>
    </row>
    <row r="13" spans="1:38">
      <c r="E13" s="2"/>
      <c r="F13" s="212" t="s">
        <v>346</v>
      </c>
      <c r="G13" s="2"/>
      <c r="H13" s="2"/>
      <c r="I13" s="2"/>
      <c r="J13" s="2"/>
      <c r="K13" s="2"/>
      <c r="L13" s="2"/>
      <c r="M13" s="8"/>
      <c r="N13" s="2"/>
      <c r="O13" s="2"/>
      <c r="P13" s="2"/>
      <c r="Q13" s="2"/>
      <c r="R13" s="2"/>
      <c r="S13" s="215" t="s">
        <v>347</v>
      </c>
      <c r="T13" s="2"/>
      <c r="U13" s="2"/>
      <c r="V13" s="2"/>
      <c r="W13" s="2"/>
      <c r="X13" s="2"/>
      <c r="Y13" s="2"/>
      <c r="Z13" s="2"/>
      <c r="AA13" s="2"/>
      <c r="AB13" s="215" t="s">
        <v>347</v>
      </c>
      <c r="AC13" s="2"/>
      <c r="AD13" s="2"/>
      <c r="AE13" s="2"/>
    </row>
    <row r="14" spans="1:38">
      <c r="E14" s="2"/>
      <c r="F14" s="2"/>
      <c r="G14" s="2"/>
      <c r="H14" s="2"/>
      <c r="I14" s="2"/>
      <c r="J14" s="2"/>
      <c r="K14" s="2"/>
      <c r="L14" s="2"/>
      <c r="M14" s="8"/>
      <c r="N14" s="2"/>
      <c r="O14" s="2"/>
      <c r="P14" s="168"/>
      <c r="Q14" s="168"/>
      <c r="R14" s="168"/>
      <c r="S14" s="168"/>
      <c r="T14" s="168"/>
      <c r="U14" s="168"/>
      <c r="V14" s="168"/>
      <c r="W14" s="168"/>
      <c r="X14" s="168"/>
      <c r="Y14" s="2"/>
      <c r="Z14" s="2"/>
      <c r="AA14" s="2"/>
      <c r="AB14" s="213" t="s">
        <v>344</v>
      </c>
      <c r="AC14" s="2"/>
      <c r="AD14" s="2"/>
      <c r="AE14" s="2"/>
    </row>
    <row r="15" spans="1:38">
      <c r="E15" s="2"/>
      <c r="F15" s="2"/>
      <c r="G15" s="2"/>
      <c r="H15" s="2"/>
      <c r="I15" s="2"/>
      <c r="J15" s="2"/>
      <c r="K15" s="2"/>
      <c r="L15" s="2"/>
      <c r="M15" s="8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8">
      <c r="C16" s="233"/>
    </row>
    <row r="17" spans="3:3">
      <c r="C17" s="232"/>
    </row>
  </sheetData>
  <mergeCells count="10">
    <mergeCell ref="AH1:AH2"/>
    <mergeCell ref="AI1:AL2"/>
    <mergeCell ref="K2:L2"/>
    <mergeCell ref="T2:U2"/>
    <mergeCell ref="AC2:AD2"/>
    <mergeCell ref="A4:C4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20</vt:i4>
      </vt:variant>
    </vt:vector>
  </HeadingPairs>
  <TitlesOfParts>
    <vt:vector size="20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2025-11-21T12:01:38Z</dcterms:modified>
</cp:coreProperties>
</file>