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219γ6" sheetId="2" r:id="rId1"/>
    <sheet name="219γ4" sheetId="3" r:id="rId2"/>
    <sheet name="219γ7" sheetId="5" r:id="rId3"/>
    <sheet name="219γ8" sheetId="4" r:id="rId4"/>
  </sheets>
  <calcPr calcId="125725"/>
</workbook>
</file>

<file path=xl/calcChain.xml><?xml version="1.0" encoding="utf-8"?>
<calcChain xmlns="http://schemas.openxmlformats.org/spreadsheetml/2006/main">
  <c r="P13" i="4"/>
  <c r="Q4"/>
  <c r="P8"/>
  <c r="P6" l="1"/>
  <c r="P7" l="1"/>
  <c r="P5"/>
  <c r="N6" i="5" l="1"/>
  <c r="N5"/>
  <c r="T4"/>
  <c r="N4"/>
  <c r="I7" i="4"/>
  <c r="E18" i="2" l="1"/>
  <c r="T8" i="3"/>
  <c r="W6" i="2" l="1"/>
  <c r="W7"/>
  <c r="W5" l="1"/>
  <c r="T7" i="3" l="1"/>
  <c r="T6"/>
  <c r="O11" i="2" l="1"/>
  <c r="W11" s="1"/>
  <c r="W10"/>
  <c r="O10"/>
  <c r="O9"/>
  <c r="W9" s="1"/>
  <c r="O8"/>
  <c r="W8" s="1"/>
  <c r="O7"/>
  <c r="O6"/>
</calcChain>
</file>

<file path=xl/sharedStrings.xml><?xml version="1.0" encoding="utf-8"?>
<sst xmlns="http://schemas.openxmlformats.org/spreadsheetml/2006/main" count="182" uniqueCount="63">
  <si>
    <t>πράξη</t>
  </si>
  <si>
    <t>έπρεπε να πάρει</t>
  </si>
  <si>
    <t>πήρε</t>
  </si>
  <si>
    <t>ΤΟΓΚΑ</t>
  </si>
  <si>
    <t>με ΖΗΛ π.χ.-1</t>
  </si>
  <si>
    <t>σύνολα</t>
  </si>
  <si>
    <t>…. ΥΠΟ ΧΡΕΩΤΙΚΑ</t>
  </si>
  <si>
    <t>ημερο μηνία</t>
  </si>
  <si>
    <t>αρ. συμβολ</t>
  </si>
  <si>
    <t>πλήρεξουσιο</t>
  </si>
  <si>
    <t>αποδοχή κληρονομιάς</t>
  </si>
  <si>
    <t>πληρεξουσιο</t>
  </si>
  <si>
    <t>ενορκη</t>
  </si>
  <si>
    <t>γονικη -3.450.000δρχ</t>
  </si>
  <si>
    <t>πράξη βάσει ΑΓΑΠΕ &amp; έλέγχου ΤΑΝ</t>
  </si>
  <si>
    <t>πράξη βάσει zηλ</t>
  </si>
  <si>
    <t>ποσό πράξης βάσει zηλ</t>
  </si>
  <si>
    <t>ποσό πράξης βάσει ΑΓΑΠΕ</t>
  </si>
  <si>
    <t xml:space="preserve">ποσό πράξης βάσει ελέγχου ΤΑΝ </t>
  </si>
  <si>
    <t>υπόλογος</t>
  </si>
  <si>
    <t>ΤΟΓΚΑ ή ΔΟΛΟΣ = Ι+Μ-N+O</t>
  </si>
  <si>
    <t>κ-15= 0,65%</t>
  </si>
  <si>
    <t>κ-15 βάσει zηλ</t>
  </si>
  <si>
    <t>κ-17= 0,125%</t>
  </si>
  <si>
    <t>κ-17 βάσει zηλ</t>
  </si>
  <si>
    <t>ταμεία -ΦΠΑ</t>
  </si>
  <si>
    <t>ηθικώς πρέπει</t>
  </si>
  <si>
    <t>δωρεά</t>
  </si>
  <si>
    <t xml:space="preserve">γονική  </t>
  </si>
  <si>
    <r>
      <t xml:space="preserve">προσύμφωνο αγοραπωλησίας -τίμημα = </t>
    </r>
    <r>
      <rPr>
        <b/>
        <sz val="8"/>
        <color rgb="FFFF0000"/>
        <rFont val="Arial"/>
        <family val="2"/>
        <charset val="161"/>
      </rPr>
      <t xml:space="preserve">45.000 </t>
    </r>
    <r>
      <rPr>
        <sz val="8"/>
        <color theme="1"/>
        <rFont val="Arial"/>
        <family val="2"/>
        <charset val="161"/>
      </rPr>
      <t>αρραβων =</t>
    </r>
  </si>
  <si>
    <t>αγοραπωλησία</t>
  </si>
  <si>
    <t>ποσό πράξης</t>
  </si>
  <si>
    <t xml:space="preserve">ποσό πράξης από έλεγχο ΤΑΝ </t>
  </si>
  <si>
    <t>ΤΟΓΚΑ ή ΔΟΛΟΣ = J+N+O</t>
  </si>
  <si>
    <t>κ-15 ελέγχου ΤΑΝ</t>
  </si>
  <si>
    <t>κ-15 βάσει  zηλ</t>
  </si>
  <si>
    <t>κ-18 ελέγχου ΤΑΝ</t>
  </si>
  <si>
    <t>κ-18 βάσει  zηλ</t>
  </si>
  <si>
    <t>κ-15 χρέωσε 20.700δρχ αντί 22.425</t>
  </si>
  <si>
    <t>κ-15 χρέωσε 27,08 αντί  32,29</t>
  </si>
  <si>
    <t>219γ4</t>
  </si>
  <si>
    <t>219γ8</t>
  </si>
  <si>
    <t>κανονισμος χρήσης ακινητου</t>
  </si>
  <si>
    <t>δήλωση συνένωσης όμορων ακινήτων</t>
  </si>
  <si>
    <t>;;???;;</t>
  </si>
  <si>
    <t>απαίτηση 2020-07-07</t>
  </si>
  <si>
    <t>αΑ</t>
  </si>
  <si>
    <t>συμβόλαια</t>
  </si>
  <si>
    <t>έτη</t>
  </si>
  <si>
    <t>περιοχή</t>
  </si>
  <si>
    <t>θέση στο 219γ</t>
  </si>
  <si>
    <t>κ-18 ελέγχου ΤΑΝ &amp; ΤΑΣ</t>
  </si>
  <si>
    <t>219-14</t>
  </si>
  <si>
    <t>Θεολόγος Θάσου</t>
  </si>
  <si>
    <t>θέση 219 -14</t>
  </si>
  <si>
    <t xml:space="preserve">σύσταση δουλείας </t>
  </si>
  <si>
    <t>;;??;;</t>
  </si>
  <si>
    <t>219γ7</t>
  </si>
  <si>
    <t>219γ6</t>
  </si>
  <si>
    <t>???</t>
  </si>
  <si>
    <t>13 πολίτες</t>
  </si>
  <si>
    <t>λύση προσυμφώνου  -??? - αραβων =</t>
  </si>
  <si>
    <t>αχταρμάς 9 προσώπων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</si>
</sst>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6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b/>
      <sz val="8"/>
      <color rgb="FFFF0000"/>
      <name val="Arial"/>
      <family val="2"/>
      <charset val="161"/>
    </font>
    <font>
      <sz val="8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sz val="10"/>
      <name val="Arial"/>
      <family val="2"/>
      <charset val="161"/>
    </font>
    <font>
      <sz val="12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2"/>
      <name val="Arial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9">
    <xf numFmtId="0" fontId="0" fillId="0" borderId="0" xfId="0"/>
    <xf numFmtId="0" fontId="3" fillId="0" borderId="0" xfId="0" applyFont="1"/>
    <xf numFmtId="43" fontId="3" fillId="0" borderId="0" xfId="1" applyFont="1"/>
    <xf numFmtId="43" fontId="0" fillId="0" borderId="0" xfId="1" applyFont="1"/>
    <xf numFmtId="0" fontId="7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9" fillId="4" borderId="5" xfId="0" applyFont="1" applyFill="1" applyBorder="1" applyAlignment="1">
      <alignment horizontal="center" wrapText="1"/>
    </xf>
    <xf numFmtId="0" fontId="8" fillId="5" borderId="5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5" borderId="5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  <xf numFmtId="0" fontId="6" fillId="5" borderId="5" xfId="0" applyFont="1" applyFill="1" applyBorder="1" applyAlignment="1">
      <alignment horizontal="center" wrapText="1"/>
    </xf>
    <xf numFmtId="43" fontId="10" fillId="0" borderId="7" xfId="1" applyFont="1" applyFill="1" applyBorder="1"/>
    <xf numFmtId="43" fontId="10" fillId="0" borderId="7" xfId="1" applyFont="1" applyFill="1" applyBorder="1" applyAlignment="1">
      <alignment horizontal="center"/>
    </xf>
    <xf numFmtId="43" fontId="10" fillId="6" borderId="6" xfId="1" applyFont="1" applyFill="1" applyBorder="1" applyAlignment="1">
      <alignment horizontal="center"/>
    </xf>
    <xf numFmtId="43" fontId="10" fillId="6" borderId="7" xfId="1" applyFont="1" applyFill="1" applyBorder="1" applyAlignment="1">
      <alignment horizontal="center"/>
    </xf>
    <xf numFmtId="43" fontId="10" fillId="0" borderId="1" xfId="1" applyFont="1" applyFill="1" applyBorder="1"/>
    <xf numFmtId="43" fontId="10" fillId="0" borderId="1" xfId="1" applyFont="1" applyFill="1" applyBorder="1" applyAlignment="1">
      <alignment horizontal="center"/>
    </xf>
    <xf numFmtId="43" fontId="10" fillId="6" borderId="1" xfId="1" applyFont="1" applyFill="1" applyBorder="1" applyAlignment="1">
      <alignment horizontal="center"/>
    </xf>
    <xf numFmtId="43" fontId="10" fillId="6" borderId="1" xfId="1" applyFont="1" applyFill="1" applyBorder="1"/>
    <xf numFmtId="43" fontId="10" fillId="0" borderId="2" xfId="1" applyFont="1" applyFill="1" applyBorder="1" applyAlignment="1">
      <alignment horizontal="center"/>
    </xf>
    <xf numFmtId="43" fontId="10" fillId="0" borderId="5" xfId="1" applyFont="1" applyFill="1" applyBorder="1" applyAlignment="1">
      <alignment horizontal="center"/>
    </xf>
    <xf numFmtId="43" fontId="10" fillId="0" borderId="5" xfId="1" applyFont="1" applyFill="1" applyBorder="1"/>
    <xf numFmtId="43" fontId="10" fillId="0" borderId="10" xfId="1" applyFont="1" applyFill="1" applyBorder="1" applyAlignment="1">
      <alignment horizontal="center"/>
    </xf>
    <xf numFmtId="43" fontId="10" fillId="6" borderId="5" xfId="1" applyFont="1" applyFill="1" applyBorder="1" applyAlignment="1">
      <alignment horizontal="center"/>
    </xf>
    <xf numFmtId="43" fontId="10" fillId="6" borderId="5" xfId="1" applyFont="1" applyFill="1" applyBorder="1"/>
    <xf numFmtId="164" fontId="12" fillId="0" borderId="13" xfId="1" applyNumberFormat="1" applyFont="1" applyFill="1" applyBorder="1" applyAlignment="1">
      <alignment horizontal="center" vertical="center"/>
    </xf>
    <xf numFmtId="14" fontId="12" fillId="0" borderId="13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left" wrapText="1"/>
    </xf>
    <xf numFmtId="43" fontId="12" fillId="0" borderId="7" xfId="1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left" wrapText="1"/>
    </xf>
    <xf numFmtId="164" fontId="12" fillId="0" borderId="14" xfId="1" applyNumberFormat="1" applyFont="1" applyFill="1" applyBorder="1" applyAlignment="1">
      <alignment horizontal="center" vertical="center"/>
    </xf>
    <xf numFmtId="14" fontId="12" fillId="0" borderId="14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wrapText="1"/>
    </xf>
    <xf numFmtId="43" fontId="12" fillId="0" borderId="2" xfId="1" applyFont="1" applyFill="1" applyBorder="1" applyAlignment="1">
      <alignment horizontal="right" vertical="center"/>
    </xf>
    <xf numFmtId="164" fontId="12" fillId="0" borderId="15" xfId="1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left" wrapText="1"/>
    </xf>
    <xf numFmtId="43" fontId="12" fillId="0" borderId="10" xfId="1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left" wrapText="1"/>
    </xf>
    <xf numFmtId="43" fontId="12" fillId="0" borderId="7" xfId="1" applyFont="1" applyFill="1" applyBorder="1" applyAlignment="1">
      <alignment horizontal="center" vertical="center"/>
    </xf>
    <xf numFmtId="43" fontId="10" fillId="4" borderId="7" xfId="1" applyFont="1" applyFill="1" applyBorder="1"/>
    <xf numFmtId="43" fontId="10" fillId="6" borderId="7" xfId="1" applyFont="1" applyFill="1" applyBorder="1"/>
    <xf numFmtId="164" fontId="12" fillId="0" borderId="3" xfId="1" applyNumberFormat="1" applyFont="1" applyFill="1" applyBorder="1" applyAlignment="1">
      <alignment horizontal="center" vertical="center"/>
    </xf>
    <xf numFmtId="14" fontId="12" fillId="0" borderId="17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/>
    </xf>
    <xf numFmtId="43" fontId="12" fillId="0" borderId="3" xfId="1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center" wrapText="1"/>
    </xf>
    <xf numFmtId="43" fontId="10" fillId="0" borderId="3" xfId="1" applyFont="1" applyFill="1" applyBorder="1"/>
    <xf numFmtId="43" fontId="10" fillId="0" borderId="3" xfId="1" applyFont="1" applyFill="1" applyBorder="1" applyAlignment="1">
      <alignment horizontal="center"/>
    </xf>
    <xf numFmtId="43" fontId="10" fillId="0" borderId="4" xfId="1" applyFont="1" applyFill="1" applyBorder="1" applyAlignment="1">
      <alignment horizontal="center"/>
    </xf>
    <xf numFmtId="43" fontId="10" fillId="6" borderId="3" xfId="1" applyFont="1" applyFill="1" applyBorder="1"/>
    <xf numFmtId="164" fontId="12" fillId="0" borderId="5" xfId="1" applyNumberFormat="1" applyFont="1" applyFill="1" applyBorder="1" applyAlignment="1">
      <alignment horizontal="center" vertical="center"/>
    </xf>
    <xf numFmtId="14" fontId="12" fillId="0" borderId="5" xfId="0" applyNumberFormat="1" applyFont="1" applyFill="1" applyBorder="1" applyAlignment="1">
      <alignment horizontal="center" vertical="center"/>
    </xf>
    <xf numFmtId="43" fontId="12" fillId="0" borderId="5" xfId="1" applyFont="1" applyFill="1" applyBorder="1" applyAlignment="1">
      <alignment horizontal="right" vertical="center"/>
    </xf>
    <xf numFmtId="164" fontId="10" fillId="0" borderId="7" xfId="1" applyNumberFormat="1" applyFont="1" applyFill="1" applyBorder="1"/>
    <xf numFmtId="14" fontId="10" fillId="0" borderId="7" xfId="0" applyNumberFormat="1" applyFont="1" applyFill="1" applyBorder="1" applyAlignment="1">
      <alignment horizontal="right"/>
    </xf>
    <xf numFmtId="164" fontId="10" fillId="0" borderId="1" xfId="1" applyNumberFormat="1" applyFont="1" applyFill="1" applyBorder="1"/>
    <xf numFmtId="1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164" fontId="10" fillId="0" borderId="5" xfId="1" applyNumberFormat="1" applyFont="1" applyBorder="1"/>
    <xf numFmtId="14" fontId="10" fillId="0" borderId="5" xfId="0" applyNumberFormat="1" applyFont="1" applyBorder="1" applyAlignment="1">
      <alignment horizontal="right"/>
    </xf>
    <xf numFmtId="0" fontId="10" fillId="0" borderId="5" xfId="0" applyFont="1" applyBorder="1" applyAlignment="1">
      <alignment horizontal="left" wrapText="1"/>
    </xf>
    <xf numFmtId="164" fontId="3" fillId="0" borderId="0" xfId="1" applyNumberFormat="1" applyFont="1"/>
    <xf numFmtId="164" fontId="3" fillId="0" borderId="0" xfId="0" applyNumberFormat="1" applyFont="1"/>
    <xf numFmtId="0" fontId="0" fillId="0" borderId="0" xfId="0" applyFill="1"/>
    <xf numFmtId="43" fontId="10" fillId="0" borderId="0" xfId="1" applyFont="1" applyFill="1" applyBorder="1" applyAlignment="1">
      <alignment horizontal="center"/>
    </xf>
    <xf numFmtId="43" fontId="0" fillId="0" borderId="0" xfId="0" applyNumberFormat="1"/>
    <xf numFmtId="43" fontId="3" fillId="0" borderId="0" xfId="0" applyNumberFormat="1" applyFont="1"/>
    <xf numFmtId="43" fontId="10" fillId="4" borderId="1" xfId="1" applyFont="1" applyFill="1" applyBorder="1" applyAlignment="1">
      <alignment horizontal="center"/>
    </xf>
    <xf numFmtId="43" fontId="10" fillId="4" borderId="7" xfId="1" applyFont="1" applyFill="1" applyBorder="1" applyAlignment="1">
      <alignment horizontal="center"/>
    </xf>
    <xf numFmtId="43" fontId="10" fillId="4" borderId="5" xfId="1" applyFont="1" applyFill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164" fontId="10" fillId="6" borderId="7" xfId="1" applyNumberFormat="1" applyFont="1" applyFill="1" applyBorder="1"/>
    <xf numFmtId="0" fontId="10" fillId="6" borderId="7" xfId="0" applyFont="1" applyFill="1" applyBorder="1" applyAlignment="1">
      <alignment horizontal="left" wrapText="1"/>
    </xf>
    <xf numFmtId="43" fontId="12" fillId="6" borderId="7" xfId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left" wrapText="1"/>
    </xf>
    <xf numFmtId="43" fontId="12" fillId="0" borderId="1" xfId="1" applyFont="1" applyFill="1" applyBorder="1" applyAlignment="1">
      <alignment horizontal="right" vertical="center"/>
    </xf>
    <xf numFmtId="164" fontId="10" fillId="4" borderId="1" xfId="1" applyNumberFormat="1" applyFont="1" applyFill="1" applyBorder="1" applyAlignment="1">
      <alignment horizontal="center"/>
    </xf>
    <xf numFmtId="164" fontId="10" fillId="0" borderId="5" xfId="1" applyNumberFormat="1" applyFont="1" applyFill="1" applyBorder="1"/>
    <xf numFmtId="164" fontId="10" fillId="4" borderId="5" xfId="1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wrapText="1"/>
    </xf>
    <xf numFmtId="43" fontId="2" fillId="0" borderId="0" xfId="1" applyFont="1"/>
    <xf numFmtId="0" fontId="0" fillId="0" borderId="0" xfId="0" applyFont="1"/>
    <xf numFmtId="164" fontId="0" fillId="0" borderId="0" xfId="1" applyNumberFormat="1" applyFont="1"/>
    <xf numFmtId="43" fontId="0" fillId="0" borderId="0" xfId="1" applyFont="1" applyFill="1" applyBorder="1" applyAlignment="1">
      <alignment horizontal="center"/>
    </xf>
    <xf numFmtId="43" fontId="0" fillId="0" borderId="0" xfId="0" applyNumberFormat="1" applyFont="1"/>
    <xf numFmtId="0" fontId="0" fillId="0" borderId="0" xfId="0" applyFont="1" applyAlignment="1">
      <alignment horizontal="right"/>
    </xf>
    <xf numFmtId="0" fontId="0" fillId="0" borderId="27" xfId="0" applyBorder="1"/>
    <xf numFmtId="0" fontId="13" fillId="0" borderId="0" xfId="0" applyFont="1" applyAlignment="1">
      <alignment horizontal="left"/>
    </xf>
    <xf numFmtId="43" fontId="11" fillId="6" borderId="6" xfId="1" applyFont="1" applyFill="1" applyBorder="1" applyAlignment="1">
      <alignment horizontal="center" textRotation="66"/>
    </xf>
    <xf numFmtId="43" fontId="11" fillId="6" borderId="4" xfId="1" applyFont="1" applyFill="1" applyBorder="1" applyAlignment="1">
      <alignment horizontal="center" textRotation="66"/>
    </xf>
    <xf numFmtId="43" fontId="11" fillId="6" borderId="10" xfId="1" applyFont="1" applyFill="1" applyBorder="1" applyAlignment="1">
      <alignment horizontal="center" textRotation="66"/>
    </xf>
    <xf numFmtId="14" fontId="12" fillId="0" borderId="3" xfId="0" applyNumberFormat="1" applyFont="1" applyFill="1" applyBorder="1" applyAlignment="1">
      <alignment horizontal="center" vertical="center"/>
    </xf>
    <xf numFmtId="14" fontId="12" fillId="0" borderId="4" xfId="0" applyNumberFormat="1" applyFont="1" applyFill="1" applyBorder="1" applyAlignment="1">
      <alignment horizontal="center" vertical="center"/>
    </xf>
    <xf numFmtId="14" fontId="12" fillId="0" borderId="10" xfId="0" applyNumberFormat="1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/>
    </xf>
    <xf numFmtId="0" fontId="10" fillId="0" borderId="6" xfId="0" applyFont="1" applyFill="1" applyBorder="1" applyAlignment="1">
      <alignment horizontal="center" textRotation="7" wrapText="1"/>
    </xf>
    <xf numFmtId="0" fontId="10" fillId="0" borderId="4" xfId="0" applyFont="1" applyFill="1" applyBorder="1" applyAlignment="1">
      <alignment horizontal="center" textRotation="7" wrapText="1"/>
    </xf>
    <xf numFmtId="0" fontId="10" fillId="0" borderId="10" xfId="0" applyFont="1" applyFill="1" applyBorder="1" applyAlignment="1">
      <alignment horizontal="center" textRotation="7" wrapText="1"/>
    </xf>
    <xf numFmtId="43" fontId="11" fillId="6" borderId="6" xfId="1" applyFont="1" applyFill="1" applyBorder="1" applyAlignment="1">
      <alignment horizontal="center" textRotation="21"/>
    </xf>
    <xf numFmtId="43" fontId="11" fillId="6" borderId="4" xfId="1" applyFont="1" applyFill="1" applyBorder="1" applyAlignment="1">
      <alignment horizontal="center" textRotation="21"/>
    </xf>
    <xf numFmtId="43" fontId="11" fillId="6" borderId="10" xfId="1" applyFont="1" applyFill="1" applyBorder="1" applyAlignment="1">
      <alignment horizontal="center" textRotation="21"/>
    </xf>
    <xf numFmtId="164" fontId="12" fillId="7" borderId="23" xfId="1" applyNumberFormat="1" applyFont="1" applyFill="1" applyBorder="1" applyAlignment="1">
      <alignment horizontal="center" vertical="center"/>
    </xf>
    <xf numFmtId="164" fontId="12" fillId="7" borderId="24" xfId="1" applyNumberFormat="1" applyFont="1" applyFill="1" applyBorder="1" applyAlignment="1">
      <alignment horizontal="center" vertical="center"/>
    </xf>
    <xf numFmtId="164" fontId="12" fillId="7" borderId="26" xfId="1" applyNumberFormat="1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center"/>
    </xf>
    <xf numFmtId="14" fontId="10" fillId="0" borderId="4" xfId="0" applyNumberFormat="1" applyFont="1" applyFill="1" applyBorder="1" applyAlignment="1">
      <alignment horizontal="center"/>
    </xf>
    <xf numFmtId="14" fontId="10" fillId="0" borderId="10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textRotation="24" wrapText="1"/>
    </xf>
    <xf numFmtId="0" fontId="3" fillId="0" borderId="4" xfId="0" applyFont="1" applyFill="1" applyBorder="1" applyAlignment="1">
      <alignment textRotation="24" wrapText="1"/>
    </xf>
    <xf numFmtId="0" fontId="3" fillId="0" borderId="10" xfId="0" applyFont="1" applyFill="1" applyBorder="1" applyAlignment="1">
      <alignment textRotation="24" wrapText="1"/>
    </xf>
    <xf numFmtId="0" fontId="10" fillId="0" borderId="6" xfId="0" applyFont="1" applyFill="1" applyBorder="1" applyAlignment="1">
      <alignment horizontal="center" textRotation="62" wrapText="1"/>
    </xf>
    <xf numFmtId="0" fontId="10" fillId="0" borderId="4" xfId="0" applyFont="1" applyFill="1" applyBorder="1" applyAlignment="1">
      <alignment horizontal="center" textRotation="62" wrapText="1"/>
    </xf>
    <xf numFmtId="0" fontId="10" fillId="0" borderId="10" xfId="0" applyFont="1" applyFill="1" applyBorder="1" applyAlignment="1">
      <alignment horizontal="center" textRotation="62" wrapText="1"/>
    </xf>
    <xf numFmtId="0" fontId="10" fillId="7" borderId="6" xfId="0" applyFont="1" applyFill="1" applyBorder="1" applyAlignment="1">
      <alignment horizontal="center" textRotation="60" wrapText="1"/>
    </xf>
    <xf numFmtId="0" fontId="10" fillId="7" borderId="4" xfId="0" applyFont="1" applyFill="1" applyBorder="1" applyAlignment="1">
      <alignment horizontal="center" textRotation="60" wrapText="1"/>
    </xf>
    <xf numFmtId="0" fontId="10" fillId="7" borderId="10" xfId="0" applyFont="1" applyFill="1" applyBorder="1" applyAlignment="1">
      <alignment horizontal="center" textRotation="60" wrapText="1"/>
    </xf>
    <xf numFmtId="43" fontId="11" fillId="6" borderId="6" xfId="1" applyFont="1" applyFill="1" applyBorder="1" applyAlignment="1">
      <alignment horizontal="center" textRotation="63"/>
    </xf>
    <xf numFmtId="43" fontId="11" fillId="6" borderId="4" xfId="1" applyFont="1" applyFill="1" applyBorder="1" applyAlignment="1">
      <alignment horizontal="center" textRotation="63"/>
    </xf>
    <xf numFmtId="43" fontId="11" fillId="6" borderId="10" xfId="1" applyFont="1" applyFill="1" applyBorder="1" applyAlignment="1">
      <alignment horizontal="center" textRotation="63"/>
    </xf>
    <xf numFmtId="43" fontId="11" fillId="6" borderId="6" xfId="1" applyFont="1" applyFill="1" applyBorder="1" applyAlignment="1">
      <alignment horizontal="center" textRotation="12"/>
    </xf>
    <xf numFmtId="43" fontId="11" fillId="6" borderId="4" xfId="1" applyFont="1" applyFill="1" applyBorder="1" applyAlignment="1">
      <alignment horizontal="center" textRotation="12"/>
    </xf>
    <xf numFmtId="43" fontId="11" fillId="6" borderId="10" xfId="1" applyFont="1" applyFill="1" applyBorder="1" applyAlignment="1">
      <alignment horizontal="center" textRotation="12"/>
    </xf>
    <xf numFmtId="164" fontId="15" fillId="0" borderId="0" xfId="1" applyNumberFormat="1" applyFont="1" applyFill="1" applyBorder="1" applyAlignment="1">
      <alignment horizontal="right" vertical="center"/>
    </xf>
    <xf numFmtId="164" fontId="6" fillId="0" borderId="0" xfId="1" applyNumberFormat="1" applyFont="1"/>
    <xf numFmtId="164" fontId="6" fillId="0" borderId="0" xfId="1" applyNumberFormat="1" applyFont="1" applyAlignment="1">
      <alignment horizontal="center"/>
    </xf>
    <xf numFmtId="164" fontId="14" fillId="0" borderId="0" xfId="1" applyNumberFormat="1" applyFont="1"/>
    <xf numFmtId="0" fontId="3" fillId="0" borderId="6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164" fontId="10" fillId="0" borderId="7" xfId="1" applyNumberFormat="1" applyFont="1" applyFill="1" applyBorder="1" applyAlignment="1">
      <alignment horizontal="center"/>
    </xf>
    <xf numFmtId="164" fontId="10" fillId="0" borderId="19" xfId="1" applyNumberFormat="1" applyFont="1" applyFill="1" applyBorder="1" applyAlignment="1">
      <alignment horizontal="center"/>
    </xf>
    <xf numFmtId="164" fontId="11" fillId="3" borderId="8" xfId="1" applyNumberFormat="1" applyFont="1" applyFill="1" applyBorder="1" applyAlignment="1">
      <alignment horizontal="right" textRotation="73"/>
    </xf>
    <xf numFmtId="164" fontId="10" fillId="0" borderId="1" xfId="1" applyNumberFormat="1" applyFont="1" applyFill="1" applyBorder="1" applyAlignment="1">
      <alignment horizontal="center"/>
    </xf>
    <xf numFmtId="164" fontId="10" fillId="0" borderId="20" xfId="1" applyNumberFormat="1" applyFont="1" applyFill="1" applyBorder="1" applyAlignment="1">
      <alignment horizontal="center"/>
    </xf>
    <xf numFmtId="164" fontId="11" fillId="3" borderId="9" xfId="1" applyNumberFormat="1" applyFont="1" applyFill="1" applyBorder="1" applyAlignment="1">
      <alignment horizontal="right" textRotation="73"/>
    </xf>
    <xf numFmtId="164" fontId="10" fillId="0" borderId="20" xfId="1" applyNumberFormat="1" applyFont="1" applyFill="1" applyBorder="1"/>
    <xf numFmtId="164" fontId="10" fillId="0" borderId="21" xfId="1" applyNumberFormat="1" applyFont="1" applyFill="1" applyBorder="1"/>
    <xf numFmtId="164" fontId="11" fillId="3" borderId="12" xfId="1" applyNumberFormat="1" applyFont="1" applyFill="1" applyBorder="1" applyAlignment="1">
      <alignment horizontal="right" textRotation="73"/>
    </xf>
    <xf numFmtId="164" fontId="10" fillId="0" borderId="16" xfId="1" applyNumberFormat="1" applyFont="1" applyFill="1" applyBorder="1"/>
    <xf numFmtId="164" fontId="11" fillId="3" borderId="8" xfId="1" applyNumberFormat="1" applyFont="1" applyFill="1" applyBorder="1" applyAlignment="1">
      <alignment horizontal="right" textRotation="14"/>
    </xf>
    <xf numFmtId="164" fontId="10" fillId="6" borderId="3" xfId="1" applyNumberFormat="1" applyFont="1" applyFill="1" applyBorder="1"/>
    <xf numFmtId="164" fontId="10" fillId="0" borderId="18" xfId="1" applyNumberFormat="1" applyFont="1" applyFill="1" applyBorder="1"/>
    <xf numFmtId="164" fontId="11" fillId="3" borderId="9" xfId="1" applyNumberFormat="1" applyFont="1" applyFill="1" applyBorder="1" applyAlignment="1">
      <alignment horizontal="right" textRotation="14"/>
    </xf>
    <xf numFmtId="164" fontId="10" fillId="0" borderId="5" xfId="1" applyNumberFormat="1" applyFont="1" applyFill="1" applyBorder="1" applyAlignment="1">
      <alignment horizontal="center"/>
    </xf>
    <xf numFmtId="164" fontId="10" fillId="0" borderId="11" xfId="1" applyNumberFormat="1" applyFont="1" applyFill="1" applyBorder="1"/>
    <xf numFmtId="164" fontId="11" fillId="3" borderId="12" xfId="1" applyNumberFormat="1" applyFont="1" applyFill="1" applyBorder="1" applyAlignment="1">
      <alignment horizontal="right" textRotation="14"/>
    </xf>
    <xf numFmtId="164" fontId="10" fillId="6" borderId="16" xfId="1" applyNumberFormat="1" applyFont="1" applyFill="1" applyBorder="1"/>
    <xf numFmtId="164" fontId="11" fillId="3" borderId="8" xfId="1" applyNumberFormat="1" applyFont="1" applyFill="1" applyBorder="1" applyAlignment="1">
      <alignment horizontal="center" textRotation="74"/>
    </xf>
    <xf numFmtId="164" fontId="10" fillId="0" borderId="25" xfId="1" applyNumberFormat="1" applyFont="1" applyFill="1" applyBorder="1"/>
    <xf numFmtId="164" fontId="11" fillId="3" borderId="9" xfId="1" applyNumberFormat="1" applyFont="1" applyFill="1" applyBorder="1" applyAlignment="1">
      <alignment horizontal="center" textRotation="74"/>
    </xf>
    <xf numFmtId="164" fontId="10" fillId="4" borderId="25" xfId="1" applyNumberFormat="1" applyFont="1" applyFill="1" applyBorder="1" applyAlignment="1">
      <alignment horizontal="center"/>
    </xf>
    <xf numFmtId="164" fontId="10" fillId="4" borderId="11" xfId="1" applyNumberFormat="1" applyFont="1" applyFill="1" applyBorder="1" applyAlignment="1">
      <alignment horizontal="center"/>
    </xf>
    <xf numFmtId="164" fontId="11" fillId="3" borderId="12" xfId="1" applyNumberFormat="1" applyFont="1" applyFill="1" applyBorder="1" applyAlignment="1">
      <alignment horizontal="center" textRotation="74"/>
    </xf>
    <xf numFmtId="0" fontId="10" fillId="0" borderId="2" xfId="0" applyFont="1" applyFill="1" applyBorder="1" applyAlignment="1">
      <alignment horizontal="center" wrapText="1"/>
    </xf>
    <xf numFmtId="0" fontId="10" fillId="0" borderId="6" xfId="0" applyFont="1" applyFill="1" applyBorder="1" applyAlignment="1">
      <alignment horizontal="center" wrapText="1"/>
    </xf>
    <xf numFmtId="0" fontId="10" fillId="0" borderId="4" xfId="0" applyFont="1" applyFill="1" applyBorder="1" applyAlignment="1">
      <alignment horizontal="center" wrapText="1"/>
    </xf>
    <xf numFmtId="164" fontId="10" fillId="4" borderId="22" xfId="1" applyNumberFormat="1" applyFont="1" applyFill="1" applyBorder="1"/>
    <xf numFmtId="164" fontId="14" fillId="3" borderId="8" xfId="0" applyNumberFormat="1" applyFont="1" applyFill="1" applyBorder="1" applyAlignment="1">
      <alignment horizontal="center" textRotation="68"/>
    </xf>
    <xf numFmtId="164" fontId="11" fillId="3" borderId="20" xfId="1" applyNumberFormat="1" applyFont="1" applyFill="1" applyBorder="1" applyAlignment="1">
      <alignment horizontal="center"/>
    </xf>
    <xf numFmtId="164" fontId="14" fillId="3" borderId="9" xfId="0" applyNumberFormat="1" applyFont="1" applyFill="1" applyBorder="1" applyAlignment="1">
      <alignment horizontal="center" textRotation="68"/>
    </xf>
    <xf numFmtId="164" fontId="10" fillId="4" borderId="21" xfId="1" applyNumberFormat="1" applyFont="1" applyFill="1" applyBorder="1" applyAlignment="1">
      <alignment horizontal="center"/>
    </xf>
    <xf numFmtId="164" fontId="14" fillId="3" borderId="12" xfId="0" applyNumberFormat="1" applyFont="1" applyFill="1" applyBorder="1" applyAlignment="1">
      <alignment horizontal="center" textRotation="68"/>
    </xf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  <colors>
    <mruColors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45"/>
  <sheetViews>
    <sheetView tabSelected="1" workbookViewId="0">
      <selection activeCell="B20" sqref="B20"/>
    </sheetView>
  </sheetViews>
  <sheetFormatPr defaultRowHeight="15"/>
  <cols>
    <col min="1" max="1" width="7.6640625" bestFit="1" customWidth="1"/>
    <col min="2" max="2" width="8.21875" bestFit="1" customWidth="1"/>
    <col min="3" max="3" width="19.21875" customWidth="1"/>
    <col min="4" max="4" width="14.44140625" bestFit="1" customWidth="1"/>
    <col min="5" max="5" width="11.44140625" bestFit="1" customWidth="1"/>
    <col min="6" max="6" width="12.5546875" customWidth="1"/>
    <col min="7" max="7" width="12.5546875" bestFit="1" customWidth="1"/>
    <col min="8" max="8" width="38" bestFit="1" customWidth="1"/>
    <col min="9" max="9" width="10" customWidth="1"/>
    <col min="10" max="10" width="8.88671875" customWidth="1"/>
    <col min="11" max="11" width="11.5546875" customWidth="1"/>
    <col min="12" max="14" width="8.88671875" bestFit="1" customWidth="1"/>
    <col min="15" max="15" width="11.21875" bestFit="1" customWidth="1"/>
    <col min="16" max="16" width="8.109375" bestFit="1" customWidth="1"/>
    <col min="17" max="17" width="8.88671875" customWidth="1"/>
    <col min="18" max="18" width="8.88671875" bestFit="1" customWidth="1"/>
    <col min="19" max="19" width="8.44140625" customWidth="1"/>
    <col min="20" max="20" width="8.109375" customWidth="1"/>
    <col min="21" max="21" width="8.44140625" customWidth="1"/>
    <col min="22" max="22" width="9.33203125" customWidth="1"/>
    <col min="23" max="23" width="9.21875" customWidth="1"/>
    <col min="26" max="26" width="24.6640625" bestFit="1" customWidth="1"/>
  </cols>
  <sheetData>
    <row r="1" spans="1:26" ht="32.25" thickBot="1">
      <c r="A1" s="5" t="s">
        <v>8</v>
      </c>
      <c r="B1" s="6" t="s">
        <v>7</v>
      </c>
      <c r="C1" s="9" t="s">
        <v>14</v>
      </c>
      <c r="D1" s="9" t="s">
        <v>15</v>
      </c>
      <c r="E1" s="5" t="s">
        <v>16</v>
      </c>
      <c r="F1" s="5" t="s">
        <v>17</v>
      </c>
      <c r="G1" s="5" t="s">
        <v>18</v>
      </c>
      <c r="H1" s="8" t="s">
        <v>19</v>
      </c>
      <c r="I1" s="10" t="s">
        <v>1</v>
      </c>
      <c r="J1" s="11" t="s">
        <v>2</v>
      </c>
      <c r="K1" s="12" t="s">
        <v>20</v>
      </c>
      <c r="L1" s="13" t="s">
        <v>4</v>
      </c>
      <c r="M1" s="14" t="s">
        <v>21</v>
      </c>
      <c r="N1" s="15" t="s">
        <v>22</v>
      </c>
      <c r="O1" s="14" t="s">
        <v>23</v>
      </c>
      <c r="P1" s="15" t="s">
        <v>24</v>
      </c>
      <c r="Q1" s="13" t="s">
        <v>4</v>
      </c>
      <c r="R1" s="16" t="s">
        <v>25</v>
      </c>
      <c r="S1" s="13" t="s">
        <v>4</v>
      </c>
      <c r="T1" s="4" t="s">
        <v>26</v>
      </c>
      <c r="U1" s="14" t="s">
        <v>6</v>
      </c>
      <c r="V1" s="13" t="s">
        <v>4</v>
      </c>
      <c r="W1" s="7" t="s">
        <v>5</v>
      </c>
    </row>
    <row r="4" spans="1:26" ht="15.75" thickBot="1"/>
    <row r="5" spans="1:26" ht="15" customHeight="1">
      <c r="A5" s="31" t="s">
        <v>59</v>
      </c>
      <c r="B5" s="32">
        <v>36388</v>
      </c>
      <c r="C5" s="33" t="s">
        <v>13</v>
      </c>
      <c r="D5" s="33" t="s">
        <v>13</v>
      </c>
      <c r="E5" s="34">
        <v>10124.719999999999</v>
      </c>
      <c r="F5" s="34">
        <v>10124.719999999999</v>
      </c>
      <c r="G5" s="34">
        <v>10124.719999999999</v>
      </c>
      <c r="H5" s="133" t="s">
        <v>60</v>
      </c>
      <c r="I5" s="18">
        <v>219.4</v>
      </c>
      <c r="J5" s="17">
        <v>134.12</v>
      </c>
      <c r="K5" s="18">
        <v>51.56</v>
      </c>
      <c r="L5" s="18">
        <v>756.47</v>
      </c>
      <c r="M5" s="20">
        <v>78.47</v>
      </c>
      <c r="N5" s="20">
        <v>78.47</v>
      </c>
      <c r="O5" s="19">
        <v>12</v>
      </c>
      <c r="P5" s="20">
        <v>12.655899999999999</v>
      </c>
      <c r="Q5" s="18">
        <v>74.819999999999993</v>
      </c>
      <c r="R5" s="17">
        <v>16.37</v>
      </c>
      <c r="S5" s="18">
        <v>343.19</v>
      </c>
      <c r="T5" s="95" t="s">
        <v>3</v>
      </c>
      <c r="U5" s="18">
        <v>27.95</v>
      </c>
      <c r="V5" s="136">
        <v>413.28</v>
      </c>
      <c r="W5" s="137">
        <f>L5+Q5+S5+V5</f>
        <v>1587.76</v>
      </c>
      <c r="X5" s="138">
        <v>6929.08</v>
      </c>
      <c r="Z5" s="70" t="s">
        <v>38</v>
      </c>
    </row>
    <row r="6" spans="1:26">
      <c r="A6" s="36" t="s">
        <v>59</v>
      </c>
      <c r="B6" s="37">
        <v>37874</v>
      </c>
      <c r="C6" s="38" t="s">
        <v>27</v>
      </c>
      <c r="D6" s="38" t="s">
        <v>27</v>
      </c>
      <c r="E6" s="39">
        <v>1723.57</v>
      </c>
      <c r="F6" s="39">
        <v>1723.57</v>
      </c>
      <c r="G6" s="39">
        <v>1723.57</v>
      </c>
      <c r="H6" s="134"/>
      <c r="I6" s="22">
        <v>123.72</v>
      </c>
      <c r="J6" s="21">
        <v>64.31</v>
      </c>
      <c r="K6" s="22">
        <v>46.46</v>
      </c>
      <c r="L6" s="22">
        <v>202.35</v>
      </c>
      <c r="M6" s="22">
        <v>11.2</v>
      </c>
      <c r="N6" s="22">
        <v>11.2</v>
      </c>
      <c r="O6" s="22">
        <f t="shared" ref="O6:O11" si="0">G6*0.125%</f>
        <v>2.1544625000000002</v>
      </c>
      <c r="P6" s="22">
        <v>2.1544625000000002</v>
      </c>
      <c r="Q6" s="22">
        <v>58.53</v>
      </c>
      <c r="R6" s="21">
        <v>10.029999999999999</v>
      </c>
      <c r="S6" s="22">
        <v>44.05</v>
      </c>
      <c r="T6" s="96"/>
      <c r="U6" s="22">
        <v>36.43</v>
      </c>
      <c r="V6" s="139">
        <v>159.99</v>
      </c>
      <c r="W6" s="140">
        <f t="shared" ref="W6:W7" si="1">L6+Q6+S6+V6</f>
        <v>464.92</v>
      </c>
      <c r="X6" s="141"/>
    </row>
    <row r="7" spans="1:26">
      <c r="A7" s="36" t="s">
        <v>59</v>
      </c>
      <c r="B7" s="37">
        <v>40812</v>
      </c>
      <c r="C7" s="38" t="s">
        <v>28</v>
      </c>
      <c r="D7" s="38" t="s">
        <v>28</v>
      </c>
      <c r="E7" s="39">
        <v>4165.96</v>
      </c>
      <c r="F7" s="39">
        <v>4165.96</v>
      </c>
      <c r="G7" s="39">
        <v>4165.96</v>
      </c>
      <c r="H7" s="134"/>
      <c r="I7" s="22">
        <v>287.29000000000002</v>
      </c>
      <c r="J7" s="21">
        <v>32.42</v>
      </c>
      <c r="K7" s="22">
        <v>254.87</v>
      </c>
      <c r="L7" s="22">
        <v>990.97</v>
      </c>
      <c r="M7" s="23">
        <v>32.29</v>
      </c>
      <c r="N7" s="23">
        <v>32.29</v>
      </c>
      <c r="O7" s="23">
        <f t="shared" si="0"/>
        <v>5.2074500000000006</v>
      </c>
      <c r="P7" s="23">
        <v>5.2074500000000006</v>
      </c>
      <c r="Q7" s="21">
        <v>20</v>
      </c>
      <c r="R7" s="22">
        <v>40.01</v>
      </c>
      <c r="S7" s="22">
        <v>153.62</v>
      </c>
      <c r="T7" s="96"/>
      <c r="U7" s="22">
        <v>214.85</v>
      </c>
      <c r="V7" s="139">
        <v>824.92</v>
      </c>
      <c r="W7" s="140">
        <f t="shared" si="1"/>
        <v>1989.5100000000002</v>
      </c>
      <c r="X7" s="141"/>
      <c r="Z7" s="70" t="s">
        <v>39</v>
      </c>
    </row>
    <row r="8" spans="1:26">
      <c r="A8" s="36" t="s">
        <v>59</v>
      </c>
      <c r="B8" s="98">
        <v>41372</v>
      </c>
      <c r="C8" s="38" t="s">
        <v>27</v>
      </c>
      <c r="D8" s="38" t="s">
        <v>27</v>
      </c>
      <c r="E8" s="39">
        <v>21765.16</v>
      </c>
      <c r="F8" s="39">
        <v>21765.16</v>
      </c>
      <c r="G8" s="39">
        <v>21765.16</v>
      </c>
      <c r="H8" s="134"/>
      <c r="I8" s="22">
        <v>581.91585599999996</v>
      </c>
      <c r="J8" s="21">
        <v>431.3</v>
      </c>
      <c r="K8" s="22">
        <v>431.3</v>
      </c>
      <c r="L8" s="25">
        <v>1412.83</v>
      </c>
      <c r="M8" s="23">
        <v>168.68</v>
      </c>
      <c r="N8" s="23">
        <v>168.68</v>
      </c>
      <c r="O8" s="23">
        <f t="shared" si="0"/>
        <v>27.20645</v>
      </c>
      <c r="P8" s="23">
        <v>27.20645</v>
      </c>
      <c r="Q8" s="24"/>
      <c r="R8" s="21">
        <v>86.231996000000009</v>
      </c>
      <c r="S8" s="21">
        <v>282.47000000000003</v>
      </c>
      <c r="T8" s="96"/>
      <c r="U8" s="21">
        <v>64.38</v>
      </c>
      <c r="V8" s="61">
        <v>210.89</v>
      </c>
      <c r="W8" s="142">
        <f t="shared" ref="W8:W11" si="2">O8+S8+V8</f>
        <v>520.56645000000003</v>
      </c>
      <c r="X8" s="141"/>
    </row>
    <row r="9" spans="1:26">
      <c r="A9" s="36" t="s">
        <v>59</v>
      </c>
      <c r="B9" s="99"/>
      <c r="C9" s="38" t="s">
        <v>28</v>
      </c>
      <c r="D9" s="38" t="s">
        <v>28</v>
      </c>
      <c r="E9" s="39">
        <v>80070.06</v>
      </c>
      <c r="F9" s="39">
        <v>80070.06</v>
      </c>
      <c r="G9" s="39">
        <v>80070.06</v>
      </c>
      <c r="H9" s="134"/>
      <c r="I9" s="22">
        <v>1304.6526960000001</v>
      </c>
      <c r="J9" s="21">
        <v>1154.05</v>
      </c>
      <c r="K9" s="22">
        <v>1154.05</v>
      </c>
      <c r="L9" s="25">
        <v>3780.34</v>
      </c>
      <c r="M9" s="23">
        <v>651.54</v>
      </c>
      <c r="N9" s="23">
        <v>651.54</v>
      </c>
      <c r="O9" s="23">
        <f t="shared" si="0"/>
        <v>100.087575</v>
      </c>
      <c r="P9" s="23">
        <v>100.087575</v>
      </c>
      <c r="Q9" s="24"/>
      <c r="R9" s="21">
        <v>179.687186</v>
      </c>
      <c r="S9" s="21">
        <v>588.61</v>
      </c>
      <c r="T9" s="96"/>
      <c r="U9" s="21">
        <v>-29.08</v>
      </c>
      <c r="V9" s="61">
        <v>-29.09</v>
      </c>
      <c r="W9" s="142">
        <f t="shared" si="2"/>
        <v>659.607575</v>
      </c>
      <c r="X9" s="141"/>
    </row>
    <row r="10" spans="1:26">
      <c r="A10" s="36" t="s">
        <v>59</v>
      </c>
      <c r="B10" s="99"/>
      <c r="C10" s="38" t="s">
        <v>27</v>
      </c>
      <c r="D10" s="38" t="s">
        <v>27</v>
      </c>
      <c r="E10" s="39">
        <v>42035.040000000001</v>
      </c>
      <c r="F10" s="39">
        <v>42035.040000000001</v>
      </c>
      <c r="G10" s="39">
        <v>42035.040000000001</v>
      </c>
      <c r="H10" s="134"/>
      <c r="I10" s="22">
        <v>886.64646400000004</v>
      </c>
      <c r="J10" s="21">
        <v>666.44</v>
      </c>
      <c r="K10" s="22">
        <v>666.44</v>
      </c>
      <c r="L10" s="25">
        <v>2183.0700000000002</v>
      </c>
      <c r="M10" s="23">
        <v>325.77</v>
      </c>
      <c r="N10" s="23">
        <v>325.77</v>
      </c>
      <c r="O10" s="23">
        <f t="shared" si="0"/>
        <v>52.543800000000005</v>
      </c>
      <c r="P10" s="23">
        <v>52.543800000000005</v>
      </c>
      <c r="Q10" s="24"/>
      <c r="R10" s="21">
        <v>132.82862400000002</v>
      </c>
      <c r="S10" s="21">
        <v>435.11</v>
      </c>
      <c r="T10" s="96"/>
      <c r="U10" s="21">
        <v>87.38</v>
      </c>
      <c r="V10" s="61">
        <v>286.23</v>
      </c>
      <c r="W10" s="142">
        <f t="shared" si="2"/>
        <v>773.88380000000006</v>
      </c>
      <c r="X10" s="141"/>
    </row>
    <row r="11" spans="1:26" ht="15.75" thickBot="1">
      <c r="A11" s="40" t="s">
        <v>59</v>
      </c>
      <c r="B11" s="100"/>
      <c r="C11" s="41" t="s">
        <v>28</v>
      </c>
      <c r="D11" s="41" t="s">
        <v>28</v>
      </c>
      <c r="E11" s="42">
        <v>84070.06</v>
      </c>
      <c r="F11" s="42">
        <v>84070.06</v>
      </c>
      <c r="G11" s="42">
        <v>84070.06</v>
      </c>
      <c r="H11" s="135"/>
      <c r="I11" s="26">
        <v>1406.7326960000003</v>
      </c>
      <c r="J11" s="27">
        <v>1154.05</v>
      </c>
      <c r="K11" s="26">
        <v>1154.05</v>
      </c>
      <c r="L11" s="28">
        <v>3780.34</v>
      </c>
      <c r="M11" s="29">
        <v>651.54</v>
      </c>
      <c r="N11" s="29">
        <v>651.54</v>
      </c>
      <c r="O11" s="29">
        <f t="shared" si="0"/>
        <v>105.087575</v>
      </c>
      <c r="P11" s="29">
        <v>105.087575</v>
      </c>
      <c r="Q11" s="30"/>
      <c r="R11" s="27">
        <v>226.44718600000004</v>
      </c>
      <c r="S11" s="27">
        <v>741.79</v>
      </c>
      <c r="T11" s="97"/>
      <c r="U11" s="27">
        <v>26.24</v>
      </c>
      <c r="V11" s="84">
        <v>85.95</v>
      </c>
      <c r="W11" s="143">
        <f t="shared" si="2"/>
        <v>932.82757500000002</v>
      </c>
      <c r="X11" s="144"/>
    </row>
    <row r="12" spans="1:26">
      <c r="Y12" s="94" t="s">
        <v>45</v>
      </c>
      <c r="Z12" s="94"/>
    </row>
    <row r="13" spans="1:26">
      <c r="D13" s="1"/>
      <c r="W13" s="72"/>
    </row>
    <row r="14" spans="1:26" s="88" customFormat="1" ht="15.75">
      <c r="D14" s="92" t="s">
        <v>58</v>
      </c>
      <c r="E14" s="129">
        <v>6929.08</v>
      </c>
      <c r="F14" s="89"/>
      <c r="G14" s="89"/>
      <c r="I14" s="90"/>
    </row>
    <row r="15" spans="1:26" s="88" customFormat="1" ht="15.75">
      <c r="D15" s="92" t="s">
        <v>40</v>
      </c>
      <c r="E15" s="130">
        <v>3959.69</v>
      </c>
      <c r="F15" s="89"/>
      <c r="G15" s="89"/>
      <c r="I15" s="91"/>
      <c r="V15" s="3"/>
    </row>
    <row r="16" spans="1:26" s="88" customFormat="1" ht="15.75">
      <c r="D16" s="92" t="s">
        <v>57</v>
      </c>
      <c r="E16" s="130">
        <v>1761.98</v>
      </c>
      <c r="F16" s="89"/>
      <c r="G16" s="89"/>
      <c r="I16" s="91"/>
      <c r="V16" s="3"/>
    </row>
    <row r="17" spans="4:25" s="88" customFormat="1" ht="15.75">
      <c r="D17" s="92" t="s">
        <v>41</v>
      </c>
      <c r="E17" s="131">
        <v>4734.25</v>
      </c>
      <c r="F17" s="89"/>
      <c r="G17" s="89"/>
      <c r="J17" s="91"/>
      <c r="Q17" s="3"/>
      <c r="V17" s="3"/>
    </row>
    <row r="18" spans="4:25" s="88" customFormat="1" ht="15.75">
      <c r="D18" s="92" t="s">
        <v>5</v>
      </c>
      <c r="E18" s="132">
        <f>SUM(E14:E17)</f>
        <v>17385</v>
      </c>
      <c r="F18" s="89"/>
      <c r="G18" s="89"/>
    </row>
    <row r="19" spans="4:25">
      <c r="D19" s="1"/>
      <c r="E19" s="87"/>
      <c r="F19" s="101" t="s">
        <v>45</v>
      </c>
      <c r="G19" s="101"/>
      <c r="Y19" s="69"/>
    </row>
    <row r="20" spans="4:25">
      <c r="D20" s="1"/>
      <c r="E20" s="2"/>
      <c r="F20" s="67"/>
      <c r="G20" s="67"/>
    </row>
    <row r="21" spans="4:25">
      <c r="D21" s="1"/>
      <c r="E21" s="2"/>
      <c r="F21" s="67"/>
      <c r="G21" s="67"/>
    </row>
    <row r="22" spans="4:25">
      <c r="D22" s="1"/>
      <c r="E22" s="68"/>
      <c r="F22" s="67"/>
      <c r="G22" s="67"/>
    </row>
    <row r="23" spans="4:25">
      <c r="D23" s="1"/>
      <c r="E23" s="68"/>
      <c r="F23" s="67"/>
      <c r="G23" s="67"/>
    </row>
    <row r="24" spans="4:25">
      <c r="D24" s="1"/>
      <c r="E24" s="2"/>
      <c r="F24" s="67"/>
      <c r="G24" s="67"/>
    </row>
    <row r="25" spans="4:25">
      <c r="D25" s="1"/>
      <c r="E25" s="68"/>
      <c r="F25" s="67"/>
      <c r="G25" s="67"/>
    </row>
    <row r="26" spans="4:25">
      <c r="D26" s="1"/>
      <c r="E26" s="68"/>
      <c r="F26" s="67"/>
      <c r="G26" s="67"/>
    </row>
    <row r="27" spans="4:25">
      <c r="D27" s="1"/>
      <c r="E27" s="68"/>
      <c r="F27" s="67"/>
      <c r="G27" s="67"/>
    </row>
    <row r="28" spans="4:25">
      <c r="D28" s="1"/>
      <c r="E28" s="68"/>
      <c r="F28" s="67"/>
      <c r="G28" s="67"/>
    </row>
    <row r="29" spans="4:25">
      <c r="D29" s="1"/>
      <c r="E29" s="68"/>
      <c r="F29" s="67"/>
      <c r="G29" s="67"/>
    </row>
    <row r="30" spans="4:25">
      <c r="D30" s="1"/>
      <c r="E30" s="68"/>
      <c r="F30" s="67"/>
      <c r="G30" s="67"/>
    </row>
    <row r="31" spans="4:25">
      <c r="D31" s="1"/>
      <c r="E31" s="68"/>
      <c r="F31" s="67"/>
      <c r="G31" s="67"/>
    </row>
    <row r="32" spans="4:25">
      <c r="D32" s="1"/>
      <c r="E32" s="68"/>
      <c r="F32" s="67"/>
      <c r="G32" s="67"/>
    </row>
    <row r="33" spans="4:7">
      <c r="D33" s="1"/>
      <c r="E33" s="68"/>
      <c r="F33" s="67"/>
      <c r="G33" s="67"/>
    </row>
    <row r="34" spans="4:7">
      <c r="D34" s="1"/>
      <c r="E34" s="68"/>
      <c r="F34" s="67"/>
      <c r="G34" s="67"/>
    </row>
    <row r="35" spans="4:7">
      <c r="D35" s="1"/>
      <c r="E35" s="68"/>
      <c r="F35" s="67"/>
      <c r="G35" s="67"/>
    </row>
    <row r="36" spans="4:7">
      <c r="D36" s="1"/>
      <c r="E36" s="68"/>
      <c r="F36" s="67"/>
      <c r="G36" s="67"/>
    </row>
    <row r="37" spans="4:7">
      <c r="D37" s="1"/>
      <c r="E37" s="68"/>
      <c r="F37" s="67"/>
      <c r="G37" s="67"/>
    </row>
    <row r="38" spans="4:7">
      <c r="D38" s="1"/>
      <c r="E38" s="68"/>
      <c r="F38" s="67"/>
      <c r="G38" s="67"/>
    </row>
    <row r="39" spans="4:7">
      <c r="E39" s="1"/>
      <c r="F39" s="67"/>
      <c r="G39" s="67"/>
    </row>
    <row r="40" spans="4:7">
      <c r="E40" s="1"/>
      <c r="F40" s="67"/>
      <c r="G40" s="67"/>
    </row>
    <row r="41" spans="4:7">
      <c r="E41" s="1"/>
      <c r="F41" s="1"/>
      <c r="G41" s="1"/>
    </row>
    <row r="42" spans="4:7">
      <c r="E42" s="1"/>
      <c r="F42" s="1"/>
      <c r="G42" s="1"/>
    </row>
    <row r="43" spans="4:7">
      <c r="E43" s="1"/>
      <c r="F43" s="1"/>
      <c r="G43" s="1"/>
    </row>
    <row r="44" spans="4:7">
      <c r="E44" s="1"/>
      <c r="F44" s="1"/>
      <c r="G44" s="1"/>
    </row>
    <row r="45" spans="4:7">
      <c r="E45" s="1"/>
      <c r="F45" s="1"/>
      <c r="G45" s="1"/>
    </row>
  </sheetData>
  <mergeCells count="6">
    <mergeCell ref="Y12:Z12"/>
    <mergeCell ref="T5:T11"/>
    <mergeCell ref="X5:X11"/>
    <mergeCell ref="B8:B11"/>
    <mergeCell ref="F19:G19"/>
    <mergeCell ref="H5:H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10"/>
  <sheetViews>
    <sheetView workbookViewId="0">
      <selection activeCell="A14" sqref="A14"/>
    </sheetView>
  </sheetViews>
  <sheetFormatPr defaultRowHeight="15"/>
  <cols>
    <col min="1" max="1" width="8" bestFit="1" customWidth="1"/>
    <col min="2" max="2" width="7.88671875" bestFit="1" customWidth="1"/>
    <col min="3" max="3" width="33.21875" bestFit="1" customWidth="1"/>
    <col min="4" max="4" width="10" bestFit="1" customWidth="1"/>
    <col min="5" max="5" width="9.21875" bestFit="1" customWidth="1"/>
    <col min="6" max="6" width="11.6640625" bestFit="1" customWidth="1"/>
    <col min="7" max="7" width="31" customWidth="1"/>
    <col min="8" max="8" width="10" bestFit="1" customWidth="1"/>
    <col min="9" max="9" width="9.21875" bestFit="1" customWidth="1"/>
    <col min="10" max="10" width="11.5546875" customWidth="1"/>
    <col min="11" max="11" width="9.21875" bestFit="1" customWidth="1"/>
    <col min="12" max="12" width="11.77734375" bestFit="1" customWidth="1"/>
    <col min="13" max="13" width="9.77734375" customWidth="1"/>
    <col min="14" max="14" width="8.44140625" bestFit="1" customWidth="1"/>
    <col min="15" max="15" width="7.33203125" bestFit="1" customWidth="1"/>
    <col min="16" max="16" width="8.44140625" bestFit="1" customWidth="1"/>
    <col min="17" max="17" width="8.5546875" customWidth="1"/>
    <col min="18" max="19" width="8.44140625" bestFit="1" customWidth="1"/>
    <col min="20" max="20" width="10.44140625" bestFit="1" customWidth="1"/>
    <col min="21" max="21" width="11" customWidth="1"/>
  </cols>
  <sheetData>
    <row r="1" spans="1:23" ht="32.25" thickBot="1">
      <c r="A1" s="4" t="s">
        <v>8</v>
      </c>
      <c r="B1" s="6" t="s">
        <v>7</v>
      </c>
      <c r="C1" s="9" t="s">
        <v>0</v>
      </c>
      <c r="D1" s="9" t="s">
        <v>31</v>
      </c>
      <c r="E1" s="5" t="s">
        <v>17</v>
      </c>
      <c r="F1" s="5" t="s">
        <v>32</v>
      </c>
      <c r="G1" s="7" t="s">
        <v>19</v>
      </c>
      <c r="H1" s="10" t="s">
        <v>1</v>
      </c>
      <c r="I1" s="11" t="s">
        <v>2</v>
      </c>
      <c r="J1" s="12" t="s">
        <v>33</v>
      </c>
      <c r="K1" s="13" t="s">
        <v>4</v>
      </c>
      <c r="L1" s="16" t="s">
        <v>34</v>
      </c>
      <c r="M1" s="15" t="s">
        <v>35</v>
      </c>
      <c r="N1" s="13" t="s">
        <v>4</v>
      </c>
      <c r="O1" s="16" t="s">
        <v>25</v>
      </c>
      <c r="P1" s="13" t="s">
        <v>4</v>
      </c>
      <c r="Q1" s="4" t="s">
        <v>26</v>
      </c>
      <c r="R1" s="14" t="s">
        <v>6</v>
      </c>
      <c r="S1" s="13" t="s">
        <v>4</v>
      </c>
      <c r="T1" s="7" t="s">
        <v>5</v>
      </c>
    </row>
    <row r="5" spans="1:23" ht="15.75" thickBot="1"/>
    <row r="6" spans="1:23" ht="15" customHeight="1">
      <c r="A6" s="31" t="s">
        <v>59</v>
      </c>
      <c r="B6" s="32">
        <v>39073</v>
      </c>
      <c r="C6" s="35" t="s">
        <v>29</v>
      </c>
      <c r="D6" s="34">
        <v>5000</v>
      </c>
      <c r="E6" s="44">
        <v>5000</v>
      </c>
      <c r="F6" s="44">
        <v>5000</v>
      </c>
      <c r="G6" s="102" t="s">
        <v>59</v>
      </c>
      <c r="H6" s="18">
        <v>212.75</v>
      </c>
      <c r="I6" s="45">
        <v>88.88</v>
      </c>
      <c r="J6" s="18">
        <v>212.75</v>
      </c>
      <c r="K6" s="18">
        <v>1287.1300000000001</v>
      </c>
      <c r="L6" s="20"/>
      <c r="M6" s="20"/>
      <c r="N6" s="46"/>
      <c r="O6" s="17">
        <v>14.28</v>
      </c>
      <c r="P6" s="17">
        <v>83.39</v>
      </c>
      <c r="Q6" s="105" t="s">
        <v>3</v>
      </c>
      <c r="R6" s="17">
        <v>14.72</v>
      </c>
      <c r="S6" s="59">
        <v>89.06</v>
      </c>
      <c r="T6" s="145">
        <f>K6+N6+P6+S6</f>
        <v>1459.5800000000002</v>
      </c>
      <c r="U6" s="146">
        <v>3959.69</v>
      </c>
    </row>
    <row r="7" spans="1:23">
      <c r="A7" s="47" t="s">
        <v>59</v>
      </c>
      <c r="B7" s="48">
        <v>39169</v>
      </c>
      <c r="C7" s="49" t="s">
        <v>61</v>
      </c>
      <c r="D7" s="50">
        <v>5000</v>
      </c>
      <c r="E7" s="51">
        <v>0</v>
      </c>
      <c r="F7" s="50">
        <v>5000</v>
      </c>
      <c r="G7" s="103"/>
      <c r="H7" s="52">
        <v>93</v>
      </c>
      <c r="I7" s="52">
        <v>32</v>
      </c>
      <c r="J7" s="53">
        <v>93</v>
      </c>
      <c r="K7" s="54">
        <v>546.54999999999995</v>
      </c>
      <c r="L7" s="50">
        <v>65</v>
      </c>
      <c r="M7" s="50">
        <v>65</v>
      </c>
      <c r="N7" s="52">
        <v>382.01</v>
      </c>
      <c r="O7" s="52">
        <v>61</v>
      </c>
      <c r="P7" s="52">
        <v>358.49</v>
      </c>
      <c r="Q7" s="106"/>
      <c r="R7" s="55"/>
      <c r="S7" s="147"/>
      <c r="T7" s="148">
        <f>K7+N7+P7+S7</f>
        <v>1287.05</v>
      </c>
      <c r="U7" s="149"/>
    </row>
    <row r="8" spans="1:23" ht="15.75" thickBot="1">
      <c r="A8" s="56" t="s">
        <v>59</v>
      </c>
      <c r="B8" s="57">
        <v>39169</v>
      </c>
      <c r="C8" s="43" t="s">
        <v>30</v>
      </c>
      <c r="D8" s="58">
        <v>16144.08</v>
      </c>
      <c r="E8" s="58">
        <v>16144.08</v>
      </c>
      <c r="F8" s="58">
        <v>16144.08</v>
      </c>
      <c r="G8" s="104"/>
      <c r="H8" s="26">
        <v>340.83</v>
      </c>
      <c r="I8" s="27">
        <v>281.5</v>
      </c>
      <c r="J8" s="26">
        <v>100.83</v>
      </c>
      <c r="K8" s="26">
        <v>606.53</v>
      </c>
      <c r="L8" s="29"/>
      <c r="M8" s="29"/>
      <c r="N8" s="30"/>
      <c r="O8" s="26">
        <v>40.5</v>
      </c>
      <c r="P8" s="26">
        <v>243.62</v>
      </c>
      <c r="Q8" s="107"/>
      <c r="R8" s="26">
        <v>60.33</v>
      </c>
      <c r="S8" s="150">
        <v>362.91</v>
      </c>
      <c r="T8" s="151">
        <f>K8+N8+P8+S8</f>
        <v>1213.06</v>
      </c>
      <c r="U8" s="152"/>
    </row>
    <row r="9" spans="1:23">
      <c r="V9" s="94" t="s">
        <v>45</v>
      </c>
      <c r="W9" s="94"/>
    </row>
    <row r="10" spans="1:23">
      <c r="T10" s="71"/>
    </row>
  </sheetData>
  <mergeCells count="4">
    <mergeCell ref="V9:W9"/>
    <mergeCell ref="U6:U8"/>
    <mergeCell ref="G6:G8"/>
    <mergeCell ref="Q6:Q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U6"/>
  <sheetViews>
    <sheetView workbookViewId="0">
      <selection activeCell="A9" sqref="A9"/>
    </sheetView>
  </sheetViews>
  <sheetFormatPr defaultRowHeight="15"/>
  <cols>
    <col min="1" max="1" width="7.6640625" customWidth="1"/>
    <col min="2" max="2" width="7" customWidth="1"/>
    <col min="3" max="3" width="13.21875" customWidth="1"/>
    <col min="4" max="4" width="12.5546875" bestFit="1" customWidth="1"/>
    <col min="5" max="5" width="12.44140625" customWidth="1"/>
    <col min="6" max="6" width="26.77734375" customWidth="1"/>
    <col min="7" max="7" width="13.109375" customWidth="1"/>
    <col min="8" max="8" width="10.33203125" customWidth="1"/>
    <col min="9" max="9" width="10" bestFit="1" customWidth="1"/>
    <col min="10" max="10" width="8.44140625" bestFit="1" customWidth="1"/>
    <col min="11" max="11" width="11.5546875" customWidth="1"/>
    <col min="12" max="12" width="8.44140625" customWidth="1"/>
    <col min="13" max="13" width="11.6640625" bestFit="1" customWidth="1"/>
    <col min="14" max="14" width="9.44140625" customWidth="1"/>
    <col min="15" max="16" width="10" bestFit="1" customWidth="1"/>
    <col min="17" max="17" width="8.5546875" customWidth="1"/>
    <col min="18" max="19" width="8.44140625" bestFit="1" customWidth="1"/>
    <col min="20" max="20" width="9.21875" bestFit="1" customWidth="1"/>
  </cols>
  <sheetData>
    <row r="1" spans="1:21" ht="36.75" thickBot="1">
      <c r="A1" s="4" t="s">
        <v>46</v>
      </c>
      <c r="B1" s="76" t="s">
        <v>47</v>
      </c>
      <c r="C1" s="6" t="s">
        <v>48</v>
      </c>
      <c r="D1" s="7" t="s">
        <v>0</v>
      </c>
      <c r="E1" s="7" t="s">
        <v>31</v>
      </c>
      <c r="F1" s="7" t="s">
        <v>19</v>
      </c>
      <c r="G1" s="7" t="s">
        <v>49</v>
      </c>
      <c r="H1" s="9" t="s">
        <v>50</v>
      </c>
      <c r="I1" s="10" t="s">
        <v>1</v>
      </c>
      <c r="J1" s="11" t="s">
        <v>2</v>
      </c>
      <c r="K1" s="12" t="s">
        <v>33</v>
      </c>
      <c r="L1" s="77" t="s">
        <v>4</v>
      </c>
      <c r="M1" s="16" t="s">
        <v>51</v>
      </c>
      <c r="N1" s="15" t="s">
        <v>37</v>
      </c>
      <c r="O1" s="16" t="s">
        <v>25</v>
      </c>
      <c r="P1" s="77" t="s">
        <v>4</v>
      </c>
      <c r="Q1" s="4" t="s">
        <v>26</v>
      </c>
      <c r="R1" s="14" t="s">
        <v>6</v>
      </c>
      <c r="S1" s="77" t="s">
        <v>4</v>
      </c>
      <c r="T1" s="7" t="s">
        <v>5</v>
      </c>
    </row>
    <row r="2" spans="1:21" ht="15.75" thickBot="1"/>
    <row r="3" spans="1:21">
      <c r="A3" s="108" t="s">
        <v>52</v>
      </c>
      <c r="B3" s="78"/>
      <c r="C3" s="111">
        <v>41372</v>
      </c>
      <c r="D3" s="79"/>
      <c r="E3" s="80"/>
      <c r="F3" s="114" t="s">
        <v>62</v>
      </c>
      <c r="G3" s="117" t="s">
        <v>53</v>
      </c>
      <c r="H3" s="120" t="s">
        <v>54</v>
      </c>
      <c r="I3" s="20"/>
      <c r="J3" s="46"/>
      <c r="K3" s="20"/>
      <c r="L3" s="20"/>
      <c r="M3" s="20"/>
      <c r="N3" s="20"/>
      <c r="O3" s="46"/>
      <c r="P3" s="46"/>
      <c r="Q3" s="123" t="s">
        <v>3</v>
      </c>
      <c r="R3" s="46"/>
      <c r="S3" s="78"/>
      <c r="T3" s="153"/>
      <c r="U3" s="154">
        <v>1871.98</v>
      </c>
    </row>
    <row r="4" spans="1:21">
      <c r="A4" s="109"/>
      <c r="B4" s="61" t="s">
        <v>59</v>
      </c>
      <c r="C4" s="112"/>
      <c r="D4" s="81" t="s">
        <v>30</v>
      </c>
      <c r="E4" s="82">
        <v>20269.88</v>
      </c>
      <c r="F4" s="115"/>
      <c r="G4" s="118"/>
      <c r="H4" s="121"/>
      <c r="I4" s="22">
        <v>537.89060799999993</v>
      </c>
      <c r="J4" s="21">
        <v>393.12</v>
      </c>
      <c r="K4" s="22">
        <v>393.12</v>
      </c>
      <c r="L4" s="22">
        <v>1287.75</v>
      </c>
      <c r="M4" s="22"/>
      <c r="N4" s="22">
        <f t="shared" ref="N4:N6" si="0">I4*9%</f>
        <v>48.410154719999994</v>
      </c>
      <c r="O4" s="21">
        <v>79.376628000000011</v>
      </c>
      <c r="P4" s="21">
        <v>260.02999999999997</v>
      </c>
      <c r="Q4" s="124"/>
      <c r="R4" s="21">
        <v>65.39</v>
      </c>
      <c r="S4" s="61">
        <v>214.2</v>
      </c>
      <c r="T4" s="155">
        <f>L4+P4+S4</f>
        <v>1761.98</v>
      </c>
      <c r="U4" s="156"/>
    </row>
    <row r="5" spans="1:21">
      <c r="A5" s="109"/>
      <c r="B5" s="61" t="s">
        <v>59</v>
      </c>
      <c r="C5" s="112"/>
      <c r="D5" s="81" t="s">
        <v>55</v>
      </c>
      <c r="E5" s="82">
        <v>186.07</v>
      </c>
      <c r="F5" s="115"/>
      <c r="G5" s="118"/>
      <c r="H5" s="121"/>
      <c r="I5" s="22">
        <v>387.47561200000001</v>
      </c>
      <c r="J5" s="83">
        <v>3</v>
      </c>
      <c r="K5" s="73" t="s">
        <v>56</v>
      </c>
      <c r="L5" s="73" t="s">
        <v>56</v>
      </c>
      <c r="M5" s="22"/>
      <c r="N5" s="22">
        <f t="shared" si="0"/>
        <v>34.872805079999999</v>
      </c>
      <c r="O5" s="73" t="s">
        <v>56</v>
      </c>
      <c r="P5" s="73" t="s">
        <v>56</v>
      </c>
      <c r="Q5" s="124"/>
      <c r="R5" s="73" t="s">
        <v>56</v>
      </c>
      <c r="S5" s="83" t="s">
        <v>56</v>
      </c>
      <c r="T5" s="157" t="s">
        <v>56</v>
      </c>
      <c r="U5" s="156"/>
    </row>
    <row r="6" spans="1:21" ht="15.75" thickBot="1">
      <c r="A6" s="110"/>
      <c r="B6" s="84" t="s">
        <v>59</v>
      </c>
      <c r="C6" s="113"/>
      <c r="D6" s="66" t="s">
        <v>55</v>
      </c>
      <c r="E6" s="58">
        <v>186.07</v>
      </c>
      <c r="F6" s="116"/>
      <c r="G6" s="119"/>
      <c r="H6" s="122"/>
      <c r="I6" s="26">
        <v>353.63841200000002</v>
      </c>
      <c r="J6" s="85">
        <v>3</v>
      </c>
      <c r="K6" s="75" t="s">
        <v>56</v>
      </c>
      <c r="L6" s="75" t="s">
        <v>56</v>
      </c>
      <c r="M6" s="26"/>
      <c r="N6" s="26">
        <f t="shared" si="0"/>
        <v>31.827457080000002</v>
      </c>
      <c r="O6" s="75" t="s">
        <v>56</v>
      </c>
      <c r="P6" s="75" t="s">
        <v>56</v>
      </c>
      <c r="Q6" s="125"/>
      <c r="R6" s="75" t="s">
        <v>56</v>
      </c>
      <c r="S6" s="85" t="s">
        <v>56</v>
      </c>
      <c r="T6" s="158" t="s">
        <v>56</v>
      </c>
      <c r="U6" s="159"/>
    </row>
  </sheetData>
  <mergeCells count="7">
    <mergeCell ref="U3:U6"/>
    <mergeCell ref="A3:A6"/>
    <mergeCell ref="C3:C6"/>
    <mergeCell ref="F3:F6"/>
    <mergeCell ref="G3:G6"/>
    <mergeCell ref="H3:H6"/>
    <mergeCell ref="Q3:Q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S13"/>
  <sheetViews>
    <sheetView workbookViewId="0">
      <selection activeCell="L21" sqref="L21"/>
    </sheetView>
  </sheetViews>
  <sheetFormatPr defaultRowHeight="15"/>
  <cols>
    <col min="1" max="1" width="7" customWidth="1"/>
    <col min="2" max="2" width="7.88671875" bestFit="1" customWidth="1"/>
    <col min="3" max="3" width="24.33203125" bestFit="1" customWidth="1"/>
    <col min="4" max="4" width="25.77734375" bestFit="1" customWidth="1"/>
    <col min="5" max="5" width="10" bestFit="1" customWidth="1"/>
    <col min="6" max="6" width="7.21875" bestFit="1" customWidth="1"/>
    <col min="7" max="7" width="11.5546875" customWidth="1"/>
    <col min="8" max="8" width="8.44140625" customWidth="1"/>
    <col min="9" max="9" width="11.77734375" customWidth="1"/>
    <col min="10" max="10" width="7.6640625" customWidth="1"/>
    <col min="11" max="11" width="8.44140625" bestFit="1" customWidth="1"/>
    <col min="12" max="12" width="7.21875" bestFit="1" customWidth="1"/>
    <col min="13" max="13" width="8.5546875" customWidth="1"/>
    <col min="14" max="15" width="8.44140625" bestFit="1" customWidth="1"/>
    <col min="16" max="17" width="10.44140625" bestFit="1" customWidth="1"/>
  </cols>
  <sheetData>
    <row r="1" spans="1:19" ht="32.25" thickBot="1">
      <c r="A1" s="4" t="s">
        <v>8</v>
      </c>
      <c r="B1" s="6" t="s">
        <v>7</v>
      </c>
      <c r="C1" s="8" t="s">
        <v>0</v>
      </c>
      <c r="D1" s="7" t="s">
        <v>19</v>
      </c>
      <c r="E1" s="10" t="s">
        <v>1</v>
      </c>
      <c r="F1" s="11" t="s">
        <v>2</v>
      </c>
      <c r="G1" s="12" t="s">
        <v>33</v>
      </c>
      <c r="H1" s="13" t="s">
        <v>4</v>
      </c>
      <c r="I1" s="16" t="s">
        <v>36</v>
      </c>
      <c r="J1" s="15" t="s">
        <v>37</v>
      </c>
      <c r="K1" s="16" t="s">
        <v>25</v>
      </c>
      <c r="L1" s="13" t="s">
        <v>4</v>
      </c>
      <c r="M1" s="4" t="s">
        <v>26</v>
      </c>
      <c r="N1" s="14" t="s">
        <v>6</v>
      </c>
      <c r="O1" s="13" t="s">
        <v>4</v>
      </c>
      <c r="P1" s="7" t="s">
        <v>5</v>
      </c>
    </row>
    <row r="3" spans="1:19" ht="15.75" thickBot="1">
      <c r="D3" s="93"/>
    </row>
    <row r="4" spans="1:19">
      <c r="A4" s="59" t="s">
        <v>59</v>
      </c>
      <c r="B4" s="60">
        <v>39477</v>
      </c>
      <c r="C4" s="33" t="s">
        <v>43</v>
      </c>
      <c r="D4" s="161" t="s">
        <v>59</v>
      </c>
      <c r="E4" s="74" t="s">
        <v>44</v>
      </c>
      <c r="F4" s="45" t="s">
        <v>44</v>
      </c>
      <c r="G4" s="74" t="s">
        <v>44</v>
      </c>
      <c r="H4" s="74" t="s">
        <v>44</v>
      </c>
      <c r="I4" s="74" t="s">
        <v>44</v>
      </c>
      <c r="J4" s="74" t="s">
        <v>44</v>
      </c>
      <c r="K4" s="45" t="s">
        <v>44</v>
      </c>
      <c r="L4" s="45" t="s">
        <v>44</v>
      </c>
      <c r="M4" s="126" t="s">
        <v>3</v>
      </c>
      <c r="N4" s="45" t="s">
        <v>44</v>
      </c>
      <c r="O4" s="45" t="s">
        <v>44</v>
      </c>
      <c r="P4" s="163" t="s">
        <v>44</v>
      </c>
      <c r="Q4" s="164">
        <f>P5+P6+P7+P8</f>
        <v>4734.25</v>
      </c>
    </row>
    <row r="5" spans="1:19">
      <c r="A5" s="61" t="s">
        <v>59</v>
      </c>
      <c r="B5" s="62">
        <v>40785</v>
      </c>
      <c r="C5" s="63" t="s">
        <v>9</v>
      </c>
      <c r="D5" s="162"/>
      <c r="E5" s="22">
        <v>51.04</v>
      </c>
      <c r="F5" s="22">
        <v>35.200000000000003</v>
      </c>
      <c r="G5" s="22">
        <v>15.84</v>
      </c>
      <c r="H5" s="22">
        <v>61.63</v>
      </c>
      <c r="I5" s="22"/>
      <c r="J5" s="22"/>
      <c r="K5" s="22">
        <v>8.68</v>
      </c>
      <c r="L5" s="22">
        <v>33.770000000000003</v>
      </c>
      <c r="M5" s="127"/>
      <c r="N5" s="22">
        <v>7.16</v>
      </c>
      <c r="O5" s="22">
        <v>27.86</v>
      </c>
      <c r="P5" s="165">
        <f>H5+L5+O5</f>
        <v>123.26</v>
      </c>
      <c r="Q5" s="166"/>
    </row>
    <row r="6" spans="1:19">
      <c r="A6" s="61" t="s">
        <v>59</v>
      </c>
      <c r="B6" s="62">
        <v>41114</v>
      </c>
      <c r="C6" s="63" t="s">
        <v>10</v>
      </c>
      <c r="D6" s="162"/>
      <c r="E6" s="22">
        <v>222.72</v>
      </c>
      <c r="F6" s="22">
        <v>22.04</v>
      </c>
      <c r="G6" s="22">
        <v>200.68</v>
      </c>
      <c r="H6" s="22">
        <v>720.87</v>
      </c>
      <c r="I6" s="22"/>
      <c r="J6" s="22"/>
      <c r="K6" s="22">
        <v>40.18</v>
      </c>
      <c r="L6" s="22">
        <v>144.33000000000001</v>
      </c>
      <c r="M6" s="127"/>
      <c r="N6" s="22">
        <v>160.5</v>
      </c>
      <c r="O6" s="22">
        <v>576.53</v>
      </c>
      <c r="P6" s="165">
        <f>H6+L6+O6</f>
        <v>1441.73</v>
      </c>
      <c r="Q6" s="166"/>
    </row>
    <row r="7" spans="1:19">
      <c r="A7" s="61" t="s">
        <v>59</v>
      </c>
      <c r="B7" s="62">
        <v>41372</v>
      </c>
      <c r="C7" s="63" t="s">
        <v>11</v>
      </c>
      <c r="D7" s="162"/>
      <c r="E7" s="21">
        <v>34.800000000000004</v>
      </c>
      <c r="F7" s="21">
        <v>23.2</v>
      </c>
      <c r="G7" s="21">
        <v>23.2</v>
      </c>
      <c r="H7" s="21">
        <v>72</v>
      </c>
      <c r="I7" s="21">
        <f>F7*5%</f>
        <v>1.1599999999999999</v>
      </c>
      <c r="J7" s="21">
        <v>1.74</v>
      </c>
      <c r="K7" s="21">
        <v>4.9000000000000004</v>
      </c>
      <c r="L7" s="21">
        <v>16.05</v>
      </c>
      <c r="M7" s="127"/>
      <c r="N7" s="21">
        <v>6.7</v>
      </c>
      <c r="O7" s="21">
        <v>21.95</v>
      </c>
      <c r="P7" s="165">
        <f>H7+L7+O7</f>
        <v>110</v>
      </c>
      <c r="Q7" s="166"/>
    </row>
    <row r="8" spans="1:19">
      <c r="A8" s="61" t="s">
        <v>59</v>
      </c>
      <c r="B8" s="62">
        <v>41373</v>
      </c>
      <c r="C8" s="63" t="s">
        <v>42</v>
      </c>
      <c r="D8" s="160"/>
      <c r="E8" s="22">
        <v>602.04</v>
      </c>
      <c r="F8" s="73">
        <v>148.47999999999999</v>
      </c>
      <c r="G8" s="22">
        <v>453.56</v>
      </c>
      <c r="H8" s="22">
        <v>1529.63</v>
      </c>
      <c r="I8" s="22"/>
      <c r="J8" s="22"/>
      <c r="K8" s="22">
        <v>119.65</v>
      </c>
      <c r="L8" s="22">
        <v>403.52</v>
      </c>
      <c r="M8" s="127"/>
      <c r="N8" s="22">
        <v>333.91</v>
      </c>
      <c r="O8" s="22">
        <v>1126.1099999999999</v>
      </c>
      <c r="P8" s="165">
        <f>H8+L8+O8</f>
        <v>3059.26</v>
      </c>
      <c r="Q8" s="166"/>
    </row>
    <row r="9" spans="1:19" ht="15.75" thickBot="1">
      <c r="A9" s="64" t="s">
        <v>59</v>
      </c>
      <c r="B9" s="65">
        <v>43164</v>
      </c>
      <c r="C9" s="66" t="s">
        <v>12</v>
      </c>
      <c r="D9" s="86"/>
      <c r="E9" s="75" t="s">
        <v>44</v>
      </c>
      <c r="F9" s="75" t="s">
        <v>44</v>
      </c>
      <c r="G9" s="75" t="s">
        <v>44</v>
      </c>
      <c r="H9" s="75" t="s">
        <v>44</v>
      </c>
      <c r="I9" s="75" t="s">
        <v>44</v>
      </c>
      <c r="J9" s="75" t="s">
        <v>44</v>
      </c>
      <c r="K9" s="75" t="s">
        <v>44</v>
      </c>
      <c r="L9" s="75" t="s">
        <v>44</v>
      </c>
      <c r="M9" s="128"/>
      <c r="N9" s="75" t="s">
        <v>44</v>
      </c>
      <c r="O9" s="75" t="s">
        <v>44</v>
      </c>
      <c r="P9" s="167" t="s">
        <v>44</v>
      </c>
      <c r="Q9" s="168"/>
    </row>
    <row r="10" spans="1:19">
      <c r="R10" s="94" t="s">
        <v>45</v>
      </c>
      <c r="S10" s="94"/>
    </row>
    <row r="13" spans="1:19">
      <c r="P13" s="71">
        <f>SUM(P5:P12)</f>
        <v>4734.25</v>
      </c>
    </row>
  </sheetData>
  <mergeCells count="4">
    <mergeCell ref="Q4:Q9"/>
    <mergeCell ref="M4:M9"/>
    <mergeCell ref="R10:S10"/>
    <mergeCell ref="D4:D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219γ6</vt:lpstr>
      <vt:lpstr>219γ4</vt:lpstr>
      <vt:lpstr>219γ7</vt:lpstr>
      <vt:lpstr>219γ8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2020-02-29T08:58:58Z</dcterms:created>
  <dcterms:modified xsi:type="dcterms:W3CDTF">2025-09-03T07:38:47Z</dcterms:modified>
</cp:coreProperties>
</file>