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23" sheetId="1" r:id="rId1"/>
    <sheet name="219γ3 = δάνεια ΚΛΠ" sheetId="2" r:id="rId2"/>
  </sheets>
  <calcPr calcId="125725"/>
</workbook>
</file>

<file path=xl/calcChain.xml><?xml version="1.0" encoding="utf-8"?>
<calcChain xmlns="http://schemas.openxmlformats.org/spreadsheetml/2006/main">
  <c r="AJ18" i="2"/>
  <c r="AJ17"/>
  <c r="AL16"/>
  <c r="AJ16"/>
  <c r="AJ15"/>
  <c r="AJ14"/>
  <c r="AM13"/>
  <c r="AL13"/>
  <c r="AJ13"/>
  <c r="AJ12"/>
  <c r="H12"/>
  <c r="AJ11"/>
  <c r="H11"/>
  <c r="AJ10"/>
  <c r="AL10" s="1"/>
  <c r="H10"/>
  <c r="AJ9"/>
  <c r="H9"/>
  <c r="AJ8"/>
  <c r="H8"/>
  <c r="AJ7"/>
  <c r="AL7" s="1"/>
  <c r="H7"/>
  <c r="E13" i="1"/>
  <c r="E7"/>
  <c r="AM7" i="2" l="1"/>
</calcChain>
</file>

<file path=xl/sharedStrings.xml><?xml version="1.0" encoding="utf-8"?>
<sst xmlns="http://schemas.openxmlformats.org/spreadsheetml/2006/main" count="149" uniqueCount="67">
  <si>
    <t>συμβόλαια</t>
  </si>
  <si>
    <t>ποσό</t>
  </si>
  <si>
    <t>απαίτηση</t>
  </si>
  <si>
    <t>219γ6</t>
  </si>
  <si>
    <t>προς κ. Τερζίδη Κύρο</t>
  </si>
  <si>
    <t>προς ΑΓΑΠΕ</t>
  </si>
  <si>
    <t>γονική  =  65.744€</t>
  </si>
  <si>
    <t>γονική  = 17.802€</t>
  </si>
  <si>
    <t>διαθήκη</t>
  </si>
  <si>
    <t>αΑ</t>
  </si>
  <si>
    <t>αρ. συμβολ</t>
  </si>
  <si>
    <t>ημερο μηνία</t>
  </si>
  <si>
    <t>πράξη</t>
  </si>
  <si>
    <t>πράξη βάσει ΑΓΑΠΕ</t>
  </si>
  <si>
    <t>πράξη βάσει ΤΑΝ</t>
  </si>
  <si>
    <t>ποσό πράξης</t>
  </si>
  <si>
    <t>ποσό πράξης σε €</t>
  </si>
  <si>
    <t>ποσό πράξης βάσει ΑΓΑΠΕ</t>
  </si>
  <si>
    <t>ποσό πράξης βάσει ΤΑΝ</t>
  </si>
  <si>
    <t>υπόλογος</t>
  </si>
  <si>
    <t>περιοχή</t>
  </si>
  <si>
    <t>θέση στο 219γ3</t>
  </si>
  <si>
    <t>έπρεπε να χρεώσει</t>
  </si>
  <si>
    <t>χρέωσε</t>
  </si>
  <si>
    <t>καθεστώς ΤΟΓΚΑΣ</t>
  </si>
  <si>
    <t>με ΖΗΛ π.χ.-1</t>
  </si>
  <si>
    <t>ΔΟΛΟΣ</t>
  </si>
  <si>
    <t>κ-15 ελέγχου ΤΑΝ</t>
  </si>
  <si>
    <t>κ-15 βάσει  zηλ</t>
  </si>
  <si>
    <t>διαφυγώντα  κ-15</t>
  </si>
  <si>
    <t>διαφυγόντα ταμεία -χαρτοσημα</t>
  </si>
  <si>
    <t>διαφυγών ΦΠΑ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</si>
  <si>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</si>
  <si>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</si>
  <si>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</si>
  <si>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</si>
  <si>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</si>
  <si>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219-123κ</t>
  </si>
  <si>
    <t>δάνειο τοκοχρεωλητικό</t>
  </si>
  <si>
    <t>δάνειο τοκοχρεωλητικό ενυπόθηκο</t>
  </si>
  <si>
    <t>???</t>
  </si>
  <si>
    <t>Θεολόγος Θάσου</t>
  </si>
  <si>
    <t>219-59κ</t>
  </si>
  <si>
    <t>υποθήκη</t>
  </si>
  <si>
    <t>ΔΕΝ</t>
  </si>
  <si>
    <t>προ κ. Τερζίδη Κύρο</t>
  </si>
  <si>
    <t>δανείου ΤΟΚΟΙ</t>
  </si>
  <si>
    <t>219-123</t>
  </si>
  <si>
    <t>δανείου 8.199κ ΕΞΟΦΛΗΣΗ</t>
  </si>
  <si>
    <t>219-59</t>
  </si>
  <si>
    <t>υποθήκης 8.199κ ΕΞΑΛΕΙΨΗ</t>
  </si>
  <si>
    <t>εξάλειψη υποθήκης</t>
  </si>
  <si>
    <t>τόκοι δανείου [προυπολογιζόμενοι VS πληρωμένοι]</t>
  </si>
  <si>
    <t>δανείου 8.742κ ΕΞΟΦΛΗΣΗ</t>
  </si>
  <si>
    <t>υποθήκης 8.742κ ΕΞΑΛΕΙΨΗ</t>
  </si>
  <si>
    <t>αγορά =    1.000€</t>
  </si>
  <si>
    <t>γονική   =  4.702€</t>
  </si>
  <si>
    <t>εν τω ανωτέρω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</si>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</sst>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8"/>
      <color theme="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3">
    <xf numFmtId="0" fontId="0" fillId="0" borderId="0" xfId="0"/>
    <xf numFmtId="164" fontId="0" fillId="0" borderId="0" xfId="1" applyNumberFormat="1" applyFont="1"/>
    <xf numFmtId="14" fontId="1" fillId="0" borderId="0" xfId="2" applyNumberFormat="1" applyFont="1"/>
    <xf numFmtId="14" fontId="1" fillId="0" borderId="0" xfId="0" applyNumberFormat="1" applyFont="1"/>
    <xf numFmtId="0" fontId="7" fillId="0" borderId="0" xfId="0" applyFont="1" applyFill="1" applyBorder="1" applyAlignment="1"/>
    <xf numFmtId="0" fontId="0" fillId="0" borderId="0" xfId="0" applyFill="1"/>
    <xf numFmtId="14" fontId="0" fillId="0" borderId="0" xfId="0" applyNumberFormat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0" xfId="0" applyFont="1"/>
    <xf numFmtId="164" fontId="13" fillId="0" borderId="3" xfId="1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wrapText="1"/>
    </xf>
    <xf numFmtId="43" fontId="13" fillId="0" borderId="3" xfId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wrapText="1"/>
    </xf>
    <xf numFmtId="43" fontId="14" fillId="0" borderId="3" xfId="1" applyFont="1" applyFill="1" applyBorder="1" applyAlignment="1">
      <alignment horizontal="center"/>
    </xf>
    <xf numFmtId="43" fontId="14" fillId="0" borderId="3" xfId="1" applyFont="1" applyFill="1" applyBorder="1"/>
    <xf numFmtId="43" fontId="14" fillId="0" borderId="0" xfId="1" applyFont="1" applyFill="1" applyBorder="1"/>
    <xf numFmtId="0" fontId="14" fillId="0" borderId="0" xfId="0" applyFont="1" applyFill="1" applyBorder="1"/>
    <xf numFmtId="0" fontId="14" fillId="0" borderId="4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wrapText="1"/>
    </xf>
    <xf numFmtId="164" fontId="14" fillId="0" borderId="4" xfId="1" applyNumberFormat="1" applyFont="1" applyFill="1" applyBorder="1" applyAlignment="1">
      <alignment horizontal="right" wrapText="1"/>
    </xf>
    <xf numFmtId="43" fontId="14" fillId="0" borderId="4" xfId="1" applyFont="1" applyFill="1" applyBorder="1" applyAlignment="1">
      <alignment horizontal="right" wrapText="1"/>
    </xf>
    <xf numFmtId="0" fontId="14" fillId="0" borderId="5" xfId="0" applyFont="1" applyFill="1" applyBorder="1" applyAlignment="1">
      <alignment horizontal="center" wrapText="1"/>
    </xf>
    <xf numFmtId="43" fontId="14" fillId="0" borderId="4" xfId="1" applyFont="1" applyFill="1" applyBorder="1" applyAlignment="1">
      <alignment horizontal="center"/>
    </xf>
    <xf numFmtId="43" fontId="14" fillId="0" borderId="4" xfId="1" applyFont="1" applyFill="1" applyBorder="1"/>
    <xf numFmtId="43" fontId="14" fillId="8" borderId="4" xfId="1" applyFont="1" applyFill="1" applyBorder="1"/>
    <xf numFmtId="164" fontId="14" fillId="0" borderId="4" xfId="1" applyNumberFormat="1" applyFont="1" applyFill="1" applyBorder="1"/>
    <xf numFmtId="164" fontId="14" fillId="0" borderId="4" xfId="1" applyNumberFormat="1" applyFont="1" applyFill="1" applyBorder="1" applyAlignment="1">
      <alignment horizontal="center"/>
    </xf>
    <xf numFmtId="164" fontId="14" fillId="0" borderId="6" xfId="1" applyNumberFormat="1" applyFont="1" applyFill="1" applyBorder="1"/>
    <xf numFmtId="43" fontId="14" fillId="0" borderId="9" xfId="1" applyFont="1" applyFill="1" applyBorder="1"/>
    <xf numFmtId="0" fontId="14" fillId="0" borderId="5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wrapText="1"/>
    </xf>
    <xf numFmtId="164" fontId="14" fillId="0" borderId="5" xfId="1" applyNumberFormat="1" applyFont="1" applyFill="1" applyBorder="1" applyAlignment="1">
      <alignment horizontal="right" wrapText="1"/>
    </xf>
    <xf numFmtId="43" fontId="14" fillId="0" borderId="5" xfId="1" applyFont="1" applyFill="1" applyBorder="1" applyAlignment="1">
      <alignment horizontal="right" wrapText="1"/>
    </xf>
    <xf numFmtId="43" fontId="14" fillId="0" borderId="5" xfId="1" applyFont="1" applyFill="1" applyBorder="1" applyAlignment="1">
      <alignment horizontal="center"/>
    </xf>
    <xf numFmtId="43" fontId="14" fillId="8" borderId="5" xfId="1" applyFont="1" applyFill="1" applyBorder="1"/>
    <xf numFmtId="43" fontId="14" fillId="0" borderId="5" xfId="1" applyFont="1" applyFill="1" applyBorder="1"/>
    <xf numFmtId="164" fontId="14" fillId="0" borderId="5" xfId="1" applyNumberFormat="1" applyFont="1" applyFill="1" applyBorder="1"/>
    <xf numFmtId="164" fontId="14" fillId="0" borderId="5" xfId="1" applyNumberFormat="1" applyFont="1" applyFill="1" applyBorder="1" applyAlignment="1">
      <alignment horizontal="center"/>
    </xf>
    <xf numFmtId="164" fontId="14" fillId="0" borderId="12" xfId="1" applyNumberFormat="1" applyFont="1" applyFill="1" applyBorder="1"/>
    <xf numFmtId="43" fontId="14" fillId="0" borderId="15" xfId="1" applyFont="1" applyFill="1" applyBorder="1"/>
    <xf numFmtId="0" fontId="14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164" fontId="14" fillId="0" borderId="2" xfId="1" applyNumberFormat="1" applyFont="1" applyFill="1" applyBorder="1" applyAlignment="1">
      <alignment horizontal="right" wrapText="1"/>
    </xf>
    <xf numFmtId="43" fontId="14" fillId="0" borderId="2" xfId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43" fontId="14" fillId="0" borderId="2" xfId="1" applyFont="1" applyFill="1" applyBorder="1" applyAlignment="1">
      <alignment horizontal="center"/>
    </xf>
    <xf numFmtId="43" fontId="14" fillId="8" borderId="2" xfId="1" applyFont="1" applyFill="1" applyBorder="1"/>
    <xf numFmtId="43" fontId="14" fillId="0" borderId="2" xfId="1" applyFont="1" applyFill="1" applyBorder="1"/>
    <xf numFmtId="164" fontId="14" fillId="0" borderId="2" xfId="1" applyNumberFormat="1" applyFont="1" applyFill="1" applyBorder="1"/>
    <xf numFmtId="164" fontId="14" fillId="0" borderId="2" xfId="1" applyNumberFormat="1" applyFont="1" applyFill="1" applyBorder="1" applyAlignment="1">
      <alignment horizontal="center"/>
    </xf>
    <xf numFmtId="164" fontId="14" fillId="0" borderId="17" xfId="1" applyNumberFormat="1" applyFont="1" applyFill="1" applyBorder="1"/>
    <xf numFmtId="43" fontId="14" fillId="0" borderId="18" xfId="1" applyFont="1" applyFill="1" applyBorder="1"/>
    <xf numFmtId="0" fontId="15" fillId="0" borderId="11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wrapText="1"/>
    </xf>
    <xf numFmtId="0" fontId="14" fillId="6" borderId="5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43" fontId="13" fillId="0" borderId="0" xfId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wrapText="1"/>
    </xf>
    <xf numFmtId="43" fontId="14" fillId="0" borderId="0" xfId="1" applyFont="1" applyFill="1" applyBorder="1" applyAlignment="1">
      <alignment horizontal="center"/>
    </xf>
    <xf numFmtId="0" fontId="2" fillId="0" borderId="0" xfId="0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4" fontId="0" fillId="0" borderId="0" xfId="1" applyNumberFormat="1" applyFont="1" applyFill="1" applyBorder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/>
    <xf numFmtId="0" fontId="17" fillId="0" borderId="0" xfId="0" applyFont="1"/>
    <xf numFmtId="43" fontId="17" fillId="0" borderId="0" xfId="0" applyNumberFormat="1" applyFont="1"/>
    <xf numFmtId="43" fontId="14" fillId="3" borderId="2" xfId="1" applyFont="1" applyFill="1" applyBorder="1" applyAlignment="1">
      <alignment horizontal="right" wrapText="1"/>
    </xf>
    <xf numFmtId="164" fontId="14" fillId="8" borderId="4" xfId="1" applyNumberFormat="1" applyFont="1" applyFill="1" applyBorder="1" applyAlignment="1">
      <alignment horizontal="right" wrapText="1"/>
    </xf>
    <xf numFmtId="164" fontId="14" fillId="8" borderId="5" xfId="1" applyNumberFormat="1" applyFont="1" applyFill="1" applyBorder="1" applyAlignment="1">
      <alignment horizontal="right" wrapText="1"/>
    </xf>
    <xf numFmtId="164" fontId="14" fillId="8" borderId="2" xfId="1" applyNumberFormat="1" applyFont="1" applyFill="1" applyBorder="1" applyAlignment="1">
      <alignment horizontal="right" wrapText="1"/>
    </xf>
    <xf numFmtId="14" fontId="16" fillId="0" borderId="10" xfId="1" applyNumberFormat="1" applyFont="1" applyFill="1" applyBorder="1" applyAlignment="1"/>
    <xf numFmtId="14" fontId="0" fillId="0" borderId="0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164" fontId="15" fillId="3" borderId="10" xfId="1" applyNumberFormat="1" applyFont="1" applyFill="1" applyBorder="1" applyAlignment="1">
      <alignment horizontal="center"/>
    </xf>
    <xf numFmtId="164" fontId="15" fillId="3" borderId="16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164" fontId="13" fillId="7" borderId="4" xfId="1" applyNumberFormat="1" applyFont="1" applyFill="1" applyBorder="1" applyAlignment="1">
      <alignment horizontal="center" vertical="center"/>
    </xf>
    <xf numFmtId="164" fontId="13" fillId="7" borderId="11" xfId="1" applyNumberFormat="1" applyFont="1" applyFill="1" applyBorder="1" applyAlignment="1">
      <alignment horizontal="center" vertical="center"/>
    </xf>
    <xf numFmtId="164" fontId="13" fillId="7" borderId="2" xfId="1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  <xf numFmtId="14" fontId="13" fillId="0" borderId="11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wrapText="1"/>
    </xf>
    <xf numFmtId="0" fontId="14" fillId="6" borderId="11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14" fontId="16" fillId="0" borderId="10" xfId="1" applyNumberFormat="1" applyFont="1" applyFill="1" applyBorder="1" applyAlignment="1">
      <alignment horizontal="center"/>
    </xf>
    <xf numFmtId="14" fontId="16" fillId="0" borderId="16" xfId="1" applyNumberFormat="1" applyFont="1" applyFill="1" applyBorder="1" applyAlignment="1">
      <alignment horizontal="center"/>
    </xf>
    <xf numFmtId="14" fontId="16" fillId="0" borderId="19" xfId="1" applyNumberFormat="1" applyFont="1" applyFill="1" applyBorder="1" applyAlignment="1">
      <alignment horizontal="center"/>
    </xf>
    <xf numFmtId="164" fontId="15" fillId="2" borderId="10" xfId="1" applyNumberFormat="1" applyFont="1" applyFill="1" applyBorder="1" applyAlignment="1">
      <alignment horizontal="center"/>
    </xf>
    <xf numFmtId="164" fontId="15" fillId="2" borderId="16" xfId="1" applyNumberFormat="1" applyFont="1" applyFill="1" applyBorder="1" applyAlignment="1">
      <alignment horizontal="center"/>
    </xf>
    <xf numFmtId="164" fontId="15" fillId="2" borderId="19" xfId="1" applyNumberFormat="1" applyFont="1" applyFill="1" applyBorder="1" applyAlignment="1">
      <alignment horizontal="center"/>
    </xf>
    <xf numFmtId="43" fontId="15" fillId="2" borderId="7" xfId="1" applyFont="1" applyFill="1" applyBorder="1" applyAlignment="1">
      <alignment horizontal="center"/>
    </xf>
    <xf numFmtId="43" fontId="15" fillId="2" borderId="8" xfId="1" applyFont="1" applyFill="1" applyBorder="1" applyAlignment="1">
      <alignment horizontal="center"/>
    </xf>
    <xf numFmtId="43" fontId="15" fillId="2" borderId="13" xfId="1" applyFont="1" applyFill="1" applyBorder="1" applyAlignment="1">
      <alignment horizontal="center"/>
    </xf>
    <xf numFmtId="43" fontId="15" fillId="2" borderId="14" xfId="1" applyFont="1" applyFill="1" applyBorder="1" applyAlignment="1">
      <alignment horizontal="center"/>
    </xf>
    <xf numFmtId="43" fontId="15" fillId="2" borderId="20" xfId="1" applyFont="1" applyFill="1" applyBorder="1" applyAlignment="1">
      <alignment horizontal="center"/>
    </xf>
    <xf numFmtId="43" fontId="15" fillId="2" borderId="21" xfId="1" applyFont="1" applyFill="1" applyBorder="1" applyAlignment="1">
      <alignment horizontal="center"/>
    </xf>
    <xf numFmtId="164" fontId="15" fillId="9" borderId="10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10" borderId="10" xfId="1" applyNumberFormat="1" applyFont="1" applyFill="1" applyBorder="1" applyAlignment="1">
      <alignment horizontal="center"/>
    </xf>
    <xf numFmtId="164" fontId="15" fillId="10" borderId="16" xfId="1" applyNumberFormat="1" applyFont="1" applyFill="1" applyBorder="1" applyAlignment="1">
      <alignment horizontal="center"/>
    </xf>
    <xf numFmtId="164" fontId="15" fillId="10" borderId="19" xfId="1" applyNumberFormat="1" applyFont="1" applyFill="1" applyBorder="1" applyAlignment="1">
      <alignment horizontal="center"/>
    </xf>
    <xf numFmtId="164" fontId="8" fillId="6" borderId="4" xfId="1" applyNumberFormat="1" applyFont="1" applyFill="1" applyBorder="1" applyAlignment="1">
      <alignment horizontal="center"/>
    </xf>
    <xf numFmtId="164" fontId="8" fillId="6" borderId="11" xfId="1" applyNumberFormat="1" applyFont="1" applyFill="1" applyBorder="1" applyAlignment="1">
      <alignment horizontal="center"/>
    </xf>
    <xf numFmtId="164" fontId="8" fillId="6" borderId="2" xfId="1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164" fontId="0" fillId="0" borderId="0" xfId="2" applyNumberFormat="1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1"/>
  <sheetViews>
    <sheetView tabSelected="1" workbookViewId="0">
      <selection activeCell="B20" sqref="B20"/>
    </sheetView>
  </sheetViews>
  <sheetFormatPr defaultRowHeight="15"/>
  <cols>
    <col min="3" max="3" width="10.44140625" bestFit="1" customWidth="1"/>
    <col min="4" max="4" width="9.88671875" style="1" bestFit="1" customWidth="1"/>
    <col min="5" max="5" width="11.44140625" bestFit="1" customWidth="1"/>
    <col min="6" max="6" width="9.88671875" bestFit="1" customWidth="1"/>
    <col min="7" max="7" width="48.44140625" bestFit="1" customWidth="1"/>
    <col min="9" max="9" width="11.44140625" bestFit="1" customWidth="1"/>
    <col min="10" max="10" width="12.44140625" bestFit="1" customWidth="1"/>
  </cols>
  <sheetData>
    <row r="3" spans="2:10" ht="15.75">
      <c r="B3" s="95" t="s">
        <v>4</v>
      </c>
      <c r="C3" s="95"/>
      <c r="D3" s="95"/>
      <c r="E3" s="95"/>
      <c r="F3" s="95"/>
    </row>
    <row r="4" spans="2:10" s="5" customFormat="1" ht="15.75">
      <c r="C4" s="77" t="s">
        <v>0</v>
      </c>
      <c r="D4" s="78"/>
      <c r="E4" s="77" t="s">
        <v>1</v>
      </c>
      <c r="F4" s="77" t="s">
        <v>2</v>
      </c>
    </row>
    <row r="5" spans="2:10" s="5" customFormat="1" ht="15.75">
      <c r="B5" s="93" t="s">
        <v>3</v>
      </c>
      <c r="C5" s="82" t="s">
        <v>58</v>
      </c>
      <c r="D5" s="80">
        <v>32119</v>
      </c>
      <c r="E5" s="81">
        <v>990309</v>
      </c>
      <c r="F5" s="94">
        <v>45974</v>
      </c>
    </row>
    <row r="6" spans="2:10" s="5" customFormat="1" ht="15.75">
      <c r="B6" s="93"/>
      <c r="C6" s="82" t="s">
        <v>59</v>
      </c>
      <c r="D6" s="80">
        <v>32470</v>
      </c>
      <c r="E6" s="81">
        <v>160513</v>
      </c>
      <c r="F6" s="94"/>
      <c r="J6" s="79"/>
    </row>
    <row r="7" spans="2:10" s="5" customFormat="1" ht="20.25">
      <c r="C7" s="79"/>
      <c r="D7" s="79"/>
      <c r="E7" s="83">
        <f>SUM(E5:E6)</f>
        <v>1150822</v>
      </c>
      <c r="J7" s="79"/>
    </row>
    <row r="8" spans="2:10" s="5" customFormat="1">
      <c r="D8" s="79"/>
      <c r="J8" s="79"/>
    </row>
    <row r="9" spans="2:10" s="5" customFormat="1" ht="15.75">
      <c r="B9" s="92" t="s">
        <v>5</v>
      </c>
      <c r="C9" s="92"/>
      <c r="D9" s="92"/>
      <c r="E9" s="92"/>
      <c r="F9" s="92"/>
      <c r="J9" s="79"/>
    </row>
    <row r="10" spans="2:10" s="5" customFormat="1" ht="15.75">
      <c r="C10" s="77" t="s">
        <v>0</v>
      </c>
      <c r="D10" s="78"/>
      <c r="E10" s="77" t="s">
        <v>1</v>
      </c>
      <c r="F10" s="77" t="s">
        <v>2</v>
      </c>
    </row>
    <row r="11" spans="2:10" s="5" customFormat="1" ht="15.75">
      <c r="B11" s="93" t="s">
        <v>3</v>
      </c>
      <c r="C11" s="82" t="s">
        <v>60</v>
      </c>
      <c r="D11" s="91">
        <v>38348</v>
      </c>
      <c r="E11" s="81">
        <v>3073</v>
      </c>
      <c r="F11" s="94">
        <v>45940</v>
      </c>
    </row>
    <row r="12" spans="2:10" s="5" customFormat="1" ht="15.75">
      <c r="B12" s="93"/>
      <c r="C12" s="82" t="s">
        <v>61</v>
      </c>
      <c r="D12" s="91"/>
      <c r="E12" s="81">
        <v>2767</v>
      </c>
      <c r="F12" s="94"/>
      <c r="G12" s="4"/>
    </row>
    <row r="13" spans="2:10" s="5" customFormat="1" ht="20.25">
      <c r="C13" s="79"/>
      <c r="D13" s="79"/>
      <c r="E13" s="83">
        <f>SUM(E11:E12)</f>
        <v>5840</v>
      </c>
    </row>
    <row r="14" spans="2:10" s="5" customFormat="1">
      <c r="D14" s="79"/>
    </row>
    <row r="17" spans="5:7">
      <c r="E17" s="132" t="s">
        <v>62</v>
      </c>
      <c r="F17" s="2">
        <v>40345</v>
      </c>
      <c r="G17" s="6" t="s">
        <v>6</v>
      </c>
    </row>
    <row r="18" spans="5:7">
      <c r="E18" s="132" t="s">
        <v>63</v>
      </c>
      <c r="F18" s="2">
        <v>41085</v>
      </c>
      <c r="G18" s="6" t="s">
        <v>55</v>
      </c>
    </row>
    <row r="19" spans="5:7">
      <c r="E19" s="132" t="s">
        <v>64</v>
      </c>
      <c r="F19" s="2">
        <v>41106</v>
      </c>
      <c r="G19" s="6" t="s">
        <v>56</v>
      </c>
    </row>
    <row r="20" spans="5:7">
      <c r="E20" s="132" t="s">
        <v>65</v>
      </c>
      <c r="F20" s="3">
        <v>41516</v>
      </c>
      <c r="G20" s="6" t="s">
        <v>7</v>
      </c>
    </row>
    <row r="21" spans="5:7">
      <c r="E21" s="132" t="s">
        <v>66</v>
      </c>
      <c r="F21" s="6">
        <v>41544</v>
      </c>
      <c r="G21" s="6" t="s">
        <v>8</v>
      </c>
    </row>
  </sheetData>
  <mergeCells count="7">
    <mergeCell ref="D11:D12"/>
    <mergeCell ref="B9:F9"/>
    <mergeCell ref="B11:B12"/>
    <mergeCell ref="F11:F12"/>
    <mergeCell ref="B3:F3"/>
    <mergeCell ref="B5:B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26"/>
  <sheetViews>
    <sheetView workbookViewId="0">
      <selection activeCell="A33" sqref="A33"/>
    </sheetView>
  </sheetViews>
  <sheetFormatPr defaultRowHeight="15"/>
  <cols>
    <col min="1" max="1" width="6.77734375" bestFit="1" customWidth="1"/>
    <col min="2" max="2" width="8.6640625" bestFit="1" customWidth="1"/>
    <col min="3" max="3" width="7.88671875" bestFit="1" customWidth="1"/>
    <col min="4" max="4" width="33.88671875" bestFit="1" customWidth="1"/>
    <col min="5" max="5" width="23" bestFit="1" customWidth="1"/>
    <col min="6" max="6" width="16.5546875" customWidth="1"/>
    <col min="7" max="7" width="8.88671875" bestFit="1" customWidth="1"/>
    <col min="8" max="12" width="10.21875" customWidth="1"/>
    <col min="13" max="13" width="21.33203125" bestFit="1" customWidth="1"/>
    <col min="14" max="14" width="15.21875" bestFit="1" customWidth="1"/>
    <col min="15" max="15" width="8.6640625" bestFit="1" customWidth="1"/>
    <col min="16" max="16" width="10.5546875" bestFit="1" customWidth="1"/>
    <col min="17" max="17" width="10.109375" bestFit="1" customWidth="1"/>
    <col min="18" max="18" width="11.5546875" customWidth="1"/>
    <col min="19" max="19" width="9.33203125" bestFit="1" customWidth="1"/>
    <col min="20" max="21" width="9.21875" customWidth="1"/>
    <col min="22" max="22" width="11.88671875" bestFit="1" customWidth="1"/>
    <col min="23" max="24" width="9.77734375" customWidth="1"/>
    <col min="25" max="25" width="9.33203125" bestFit="1" customWidth="1"/>
    <col min="26" max="26" width="8.33203125" customWidth="1"/>
    <col min="27" max="27" width="8.5546875" bestFit="1" customWidth="1"/>
    <col min="28" max="31" width="8.44140625" customWidth="1"/>
    <col min="32" max="33" width="8.5546875" customWidth="1"/>
    <col min="34" max="34" width="9.21875" customWidth="1"/>
    <col min="35" max="35" width="9.6640625" bestFit="1" customWidth="1"/>
    <col min="36" max="36" width="11.33203125" customWidth="1"/>
    <col min="37" max="37" width="9.21875" customWidth="1"/>
    <col min="38" max="38" width="10" customWidth="1"/>
    <col min="39" max="39" width="13.5546875" customWidth="1"/>
    <col min="40" max="40" width="44.6640625" bestFit="1" customWidth="1"/>
    <col min="41" max="41" width="102.5546875" bestFit="1" customWidth="1"/>
    <col min="42" max="42" width="113" bestFit="1" customWidth="1"/>
  </cols>
  <sheetData>
    <row r="1" spans="1:40" s="21" customFormat="1" ht="39.75" thickBot="1">
      <c r="A1" s="7" t="s">
        <v>9</v>
      </c>
      <c r="B1" s="7" t="s">
        <v>10</v>
      </c>
      <c r="C1" s="8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7" t="s">
        <v>16</v>
      </c>
      <c r="I1" s="7" t="s">
        <v>17</v>
      </c>
      <c r="J1" s="7" t="s">
        <v>16</v>
      </c>
      <c r="K1" s="7" t="s">
        <v>18</v>
      </c>
      <c r="L1" s="7" t="s">
        <v>16</v>
      </c>
      <c r="M1" s="9" t="s">
        <v>19</v>
      </c>
      <c r="N1" s="9" t="s">
        <v>20</v>
      </c>
      <c r="O1" s="10" t="s">
        <v>21</v>
      </c>
      <c r="P1" s="11" t="s">
        <v>22</v>
      </c>
      <c r="Q1" s="12" t="s">
        <v>23</v>
      </c>
      <c r="R1" s="13" t="s">
        <v>24</v>
      </c>
      <c r="S1" s="14" t="s">
        <v>25</v>
      </c>
      <c r="T1" s="13" t="s">
        <v>26</v>
      </c>
      <c r="U1" s="14" t="s">
        <v>25</v>
      </c>
      <c r="V1" s="15" t="s">
        <v>27</v>
      </c>
      <c r="W1" s="16" t="s">
        <v>28</v>
      </c>
      <c r="X1" s="17" t="s">
        <v>29</v>
      </c>
      <c r="Y1" s="14" t="s">
        <v>25</v>
      </c>
      <c r="Z1" s="18" t="s">
        <v>30</v>
      </c>
      <c r="AA1" s="14" t="s">
        <v>25</v>
      </c>
      <c r="AB1" s="18" t="s">
        <v>31</v>
      </c>
      <c r="AC1" s="14" t="s">
        <v>25</v>
      </c>
      <c r="AD1" s="18" t="s">
        <v>32</v>
      </c>
      <c r="AE1" s="14" t="s">
        <v>25</v>
      </c>
      <c r="AF1" s="11" t="s">
        <v>33</v>
      </c>
      <c r="AG1" s="19" t="s">
        <v>25</v>
      </c>
      <c r="AH1" s="16" t="s">
        <v>34</v>
      </c>
      <c r="AI1" s="14" t="s">
        <v>25</v>
      </c>
      <c r="AJ1" s="9" t="s">
        <v>35</v>
      </c>
      <c r="AK1" s="20" t="s">
        <v>36</v>
      </c>
      <c r="AL1" s="9" t="s">
        <v>35</v>
      </c>
      <c r="AM1" s="9" t="s">
        <v>35</v>
      </c>
    </row>
    <row r="6" spans="1:40" s="30" customFormat="1" ht="13.5" thickBot="1">
      <c r="A6" s="22"/>
      <c r="B6" s="22"/>
      <c r="C6" s="23"/>
      <c r="D6" s="24"/>
      <c r="E6" s="24"/>
      <c r="F6" s="24"/>
      <c r="G6" s="25"/>
      <c r="H6" s="25"/>
      <c r="I6" s="25"/>
      <c r="J6" s="25"/>
      <c r="K6" s="25"/>
      <c r="L6" s="25"/>
      <c r="M6" s="26"/>
      <c r="N6" s="26"/>
      <c r="O6" s="24"/>
      <c r="P6" s="27"/>
      <c r="Q6" s="28"/>
      <c r="R6" s="27"/>
      <c r="S6" s="27"/>
      <c r="T6" s="27"/>
      <c r="U6" s="27"/>
      <c r="V6" s="27"/>
      <c r="W6" s="27"/>
      <c r="X6" s="27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</row>
    <row r="7" spans="1:40" s="30" customFormat="1" ht="15.75" customHeight="1" thickBot="1">
      <c r="A7" s="126" t="s">
        <v>37</v>
      </c>
      <c r="B7" s="99" t="s">
        <v>58</v>
      </c>
      <c r="C7" s="102">
        <v>32119</v>
      </c>
      <c r="D7" s="31" t="s">
        <v>38</v>
      </c>
      <c r="E7" s="32" t="s">
        <v>39</v>
      </c>
      <c r="F7" s="32" t="s">
        <v>40</v>
      </c>
      <c r="G7" s="33">
        <v>5000000</v>
      </c>
      <c r="H7" s="34">
        <f>G7/340.75</f>
        <v>14673.514306676449</v>
      </c>
      <c r="I7" s="35">
        <v>0</v>
      </c>
      <c r="J7" s="35">
        <v>0</v>
      </c>
      <c r="K7" s="32" t="s">
        <v>40</v>
      </c>
      <c r="L7" s="32" t="s">
        <v>40</v>
      </c>
      <c r="M7" s="129" t="s">
        <v>37</v>
      </c>
      <c r="N7" s="129" t="s">
        <v>41</v>
      </c>
      <c r="O7" s="105" t="s">
        <v>42</v>
      </c>
      <c r="P7" s="36">
        <v>394.74688187820982</v>
      </c>
      <c r="Q7" s="37">
        <v>368.89</v>
      </c>
      <c r="R7" s="38"/>
      <c r="S7" s="38"/>
      <c r="T7" s="37">
        <v>25.85</v>
      </c>
      <c r="U7" s="39">
        <v>13654</v>
      </c>
      <c r="V7" s="32" t="s">
        <v>40</v>
      </c>
      <c r="W7" s="36">
        <v>190.75568598679385</v>
      </c>
      <c r="X7" s="36"/>
      <c r="Y7" s="40"/>
      <c r="Z7" s="37">
        <v>11.16</v>
      </c>
      <c r="AA7" s="40">
        <v>5895</v>
      </c>
      <c r="AB7" s="38"/>
      <c r="AC7" s="38"/>
      <c r="AD7" s="37">
        <v>7.97</v>
      </c>
      <c r="AE7" s="41">
        <v>4210</v>
      </c>
      <c r="AF7" s="114" t="s">
        <v>26</v>
      </c>
      <c r="AG7" s="115"/>
      <c r="AH7" s="42">
        <v>51.71</v>
      </c>
      <c r="AI7" s="39">
        <v>27313</v>
      </c>
      <c r="AJ7" s="41">
        <f t="shared" ref="AJ7:AJ18" si="0">AI7</f>
        <v>27313</v>
      </c>
      <c r="AK7" s="90">
        <v>45974</v>
      </c>
      <c r="AL7" s="120">
        <f>AJ7+AJ8+AJ9</f>
        <v>990308.94638109405</v>
      </c>
      <c r="AM7" s="123">
        <f>AL7+AL10</f>
        <v>1150821.7575770037</v>
      </c>
    </row>
    <row r="8" spans="1:40" s="30" customFormat="1" ht="15" customHeight="1">
      <c r="A8" s="127"/>
      <c r="B8" s="100"/>
      <c r="C8" s="103"/>
      <c r="D8" s="43" t="s">
        <v>43</v>
      </c>
      <c r="E8" s="44" t="s">
        <v>44</v>
      </c>
      <c r="F8" s="35" t="s">
        <v>40</v>
      </c>
      <c r="G8" s="45">
        <v>5000000</v>
      </c>
      <c r="H8" s="46">
        <f t="shared" ref="H8:H12" si="1">G8/340.75</f>
        <v>14673.514306676449</v>
      </c>
      <c r="I8" s="35">
        <v>0</v>
      </c>
      <c r="J8" s="35">
        <v>0</v>
      </c>
      <c r="K8" s="35" t="s">
        <v>40</v>
      </c>
      <c r="L8" s="35" t="s">
        <v>40</v>
      </c>
      <c r="M8" s="130"/>
      <c r="N8" s="130"/>
      <c r="O8" s="106"/>
      <c r="P8" s="47">
        <v>376.17021276595744</v>
      </c>
      <c r="Q8" s="35" t="s">
        <v>57</v>
      </c>
      <c r="R8" s="48"/>
      <c r="S8" s="48"/>
      <c r="T8" s="49">
        <v>376.17021276595744</v>
      </c>
      <c r="U8" s="50">
        <v>198689</v>
      </c>
      <c r="V8" s="35" t="s">
        <v>40</v>
      </c>
      <c r="W8" s="47">
        <v>190.75568598679385</v>
      </c>
      <c r="X8" s="47">
        <v>190.75568598679385</v>
      </c>
      <c r="Y8" s="51">
        <v>100755</v>
      </c>
      <c r="Z8" s="49">
        <v>26.72193690388848</v>
      </c>
      <c r="AA8" s="51">
        <v>14114</v>
      </c>
      <c r="AB8" s="48"/>
      <c r="AC8" s="48"/>
      <c r="AD8" s="49">
        <v>55.386647101980927</v>
      </c>
      <c r="AE8" s="52">
        <v>29255</v>
      </c>
      <c r="AF8" s="116"/>
      <c r="AG8" s="117"/>
      <c r="AH8" s="53">
        <v>752.34042553191489</v>
      </c>
      <c r="AI8" s="50">
        <v>397378.28015223518</v>
      </c>
      <c r="AJ8" s="52">
        <f t="shared" si="0"/>
        <v>397378.28015223518</v>
      </c>
      <c r="AK8" s="108">
        <v>45940</v>
      </c>
      <c r="AL8" s="121"/>
      <c r="AM8" s="124"/>
      <c r="AN8" s="30" t="s">
        <v>45</v>
      </c>
    </row>
    <row r="9" spans="1:40" s="30" customFormat="1" ht="15.75" customHeight="1" thickBot="1">
      <c r="A9" s="127"/>
      <c r="B9" s="101"/>
      <c r="C9" s="104"/>
      <c r="D9" s="54" t="s">
        <v>46</v>
      </c>
      <c r="E9" s="55" t="s">
        <v>44</v>
      </c>
      <c r="F9" s="56" t="s">
        <v>40</v>
      </c>
      <c r="G9" s="57">
        <v>7324000</v>
      </c>
      <c r="H9" s="58">
        <f t="shared" si="1"/>
        <v>21493.763756419663</v>
      </c>
      <c r="I9" s="59">
        <v>0</v>
      </c>
      <c r="J9" s="59">
        <v>0</v>
      </c>
      <c r="K9" s="56" t="s">
        <v>40</v>
      </c>
      <c r="L9" s="56" t="s">
        <v>40</v>
      </c>
      <c r="M9" s="130"/>
      <c r="N9" s="130"/>
      <c r="O9" s="107"/>
      <c r="P9" s="60">
        <v>535.43066764490106</v>
      </c>
      <c r="Q9" s="59">
        <v>0</v>
      </c>
      <c r="R9" s="61"/>
      <c r="S9" s="61"/>
      <c r="T9" s="62">
        <v>535.43066764490106</v>
      </c>
      <c r="U9" s="63">
        <v>282809</v>
      </c>
      <c r="V9" s="56" t="s">
        <v>40</v>
      </c>
      <c r="W9" s="60">
        <v>279.41892883345565</v>
      </c>
      <c r="X9" s="60">
        <v>279.41892883345565</v>
      </c>
      <c r="Y9" s="64">
        <v>147586</v>
      </c>
      <c r="Z9" s="62">
        <v>37.694497432135002</v>
      </c>
      <c r="AA9" s="64">
        <v>19910</v>
      </c>
      <c r="AB9" s="61"/>
      <c r="AC9" s="61"/>
      <c r="AD9" s="62">
        <v>76.803521643433598</v>
      </c>
      <c r="AE9" s="65">
        <v>40567</v>
      </c>
      <c r="AF9" s="116"/>
      <c r="AG9" s="117"/>
      <c r="AH9" s="66">
        <v>1070.8613352898021</v>
      </c>
      <c r="AI9" s="63">
        <v>565617.66622885887</v>
      </c>
      <c r="AJ9" s="65">
        <f t="shared" si="0"/>
        <v>565617.66622885887</v>
      </c>
      <c r="AK9" s="110"/>
      <c r="AL9" s="122"/>
      <c r="AM9" s="124"/>
    </row>
    <row r="10" spans="1:40" s="30" customFormat="1" ht="15.75" customHeight="1" thickBot="1">
      <c r="A10" s="127"/>
      <c r="B10" s="99" t="s">
        <v>59</v>
      </c>
      <c r="C10" s="102">
        <v>32470</v>
      </c>
      <c r="D10" s="31" t="s">
        <v>38</v>
      </c>
      <c r="E10" s="32" t="s">
        <v>39</v>
      </c>
      <c r="F10" s="32" t="s">
        <v>40</v>
      </c>
      <c r="G10" s="33">
        <v>700000</v>
      </c>
      <c r="H10" s="34">
        <f>G10/340.75</f>
        <v>2054.2920029347029</v>
      </c>
      <c r="I10" s="35">
        <v>0</v>
      </c>
      <c r="J10" s="35">
        <v>0</v>
      </c>
      <c r="K10" s="32" t="s">
        <v>40</v>
      </c>
      <c r="L10" s="32" t="s">
        <v>40</v>
      </c>
      <c r="M10" s="130"/>
      <c r="N10" s="130"/>
      <c r="O10" s="105" t="s">
        <v>42</v>
      </c>
      <c r="P10" s="36">
        <v>76.03815113719736</v>
      </c>
      <c r="Q10" s="37">
        <v>63.1</v>
      </c>
      <c r="R10" s="38"/>
      <c r="S10" s="38"/>
      <c r="T10" s="37">
        <v>12.94</v>
      </c>
      <c r="U10" s="39">
        <v>5647</v>
      </c>
      <c r="V10" s="32" t="s">
        <v>40</v>
      </c>
      <c r="W10" s="36">
        <v>26.705796038151139</v>
      </c>
      <c r="X10" s="36"/>
      <c r="Y10" s="40"/>
      <c r="Z10" s="37">
        <v>4.9977989728539987</v>
      </c>
      <c r="AA10" s="40">
        <v>2181</v>
      </c>
      <c r="AB10" s="38"/>
      <c r="AC10" s="38"/>
      <c r="AD10" s="37">
        <v>4.22</v>
      </c>
      <c r="AE10" s="41">
        <v>1842</v>
      </c>
      <c r="AF10" s="116"/>
      <c r="AG10" s="117"/>
      <c r="AH10" s="42">
        <v>25.88</v>
      </c>
      <c r="AI10" s="39">
        <v>11295</v>
      </c>
      <c r="AJ10" s="41">
        <f t="shared" si="0"/>
        <v>11295</v>
      </c>
      <c r="AK10" s="90">
        <v>45974</v>
      </c>
      <c r="AL10" s="120">
        <f>AJ10+AJ11+AJ12</f>
        <v>160512.81119590963</v>
      </c>
      <c r="AM10" s="124"/>
    </row>
    <row r="11" spans="1:40" s="30" customFormat="1" ht="15" customHeight="1">
      <c r="A11" s="127"/>
      <c r="B11" s="100"/>
      <c r="C11" s="103"/>
      <c r="D11" s="43" t="s">
        <v>43</v>
      </c>
      <c r="E11" s="44" t="s">
        <v>44</v>
      </c>
      <c r="F11" s="35" t="s">
        <v>40</v>
      </c>
      <c r="G11" s="45">
        <v>700000</v>
      </c>
      <c r="H11" s="46">
        <f t="shared" si="1"/>
        <v>2054.2920029347029</v>
      </c>
      <c r="I11" s="35">
        <v>0</v>
      </c>
      <c r="J11" s="35">
        <v>0</v>
      </c>
      <c r="K11" s="35" t="s">
        <v>40</v>
      </c>
      <c r="L11" s="35" t="s">
        <v>40</v>
      </c>
      <c r="M11" s="130"/>
      <c r="N11" s="130"/>
      <c r="O11" s="106"/>
      <c r="P11" s="47">
        <v>78.327219369038886</v>
      </c>
      <c r="Q11" s="35" t="s">
        <v>57</v>
      </c>
      <c r="R11" s="48"/>
      <c r="S11" s="48"/>
      <c r="T11" s="49">
        <v>78.327219369038886</v>
      </c>
      <c r="U11" s="50">
        <v>34184</v>
      </c>
      <c r="V11" s="35" t="s">
        <v>40</v>
      </c>
      <c r="W11" s="47">
        <v>26.705796038151139</v>
      </c>
      <c r="X11" s="47">
        <v>26.705796038151139</v>
      </c>
      <c r="Y11" s="51">
        <v>11655</v>
      </c>
      <c r="Z11" s="49">
        <v>6.7439471753484961</v>
      </c>
      <c r="AA11" s="51">
        <v>2943</v>
      </c>
      <c r="AB11" s="48"/>
      <c r="AC11" s="48"/>
      <c r="AD11" s="49">
        <v>14.711665443873807</v>
      </c>
      <c r="AE11" s="52">
        <v>6421</v>
      </c>
      <c r="AF11" s="116"/>
      <c r="AG11" s="117"/>
      <c r="AH11" s="53">
        <v>156.65443873807777</v>
      </c>
      <c r="AI11" s="50">
        <v>68368.151128035708</v>
      </c>
      <c r="AJ11" s="52">
        <f t="shared" si="0"/>
        <v>68368.151128035708</v>
      </c>
      <c r="AK11" s="108">
        <v>45940</v>
      </c>
      <c r="AL11" s="121"/>
      <c r="AM11" s="124"/>
      <c r="AN11" s="30" t="s">
        <v>45</v>
      </c>
    </row>
    <row r="12" spans="1:40" s="30" customFormat="1" ht="15.75" customHeight="1" thickBot="1">
      <c r="A12" s="128"/>
      <c r="B12" s="101"/>
      <c r="C12" s="104"/>
      <c r="D12" s="54" t="s">
        <v>46</v>
      </c>
      <c r="E12" s="55" t="s">
        <v>44</v>
      </c>
      <c r="F12" s="56" t="s">
        <v>40</v>
      </c>
      <c r="G12" s="57">
        <v>1073576</v>
      </c>
      <c r="H12" s="58">
        <f t="shared" si="1"/>
        <v>3150.626559060895</v>
      </c>
      <c r="I12" s="59">
        <v>0</v>
      </c>
      <c r="J12" s="59">
        <v>0</v>
      </c>
      <c r="K12" s="56" t="s">
        <v>40</v>
      </c>
      <c r="L12" s="56" t="s">
        <v>40</v>
      </c>
      <c r="M12" s="131"/>
      <c r="N12" s="130"/>
      <c r="O12" s="107"/>
      <c r="P12" s="60">
        <v>92.626887747615555</v>
      </c>
      <c r="Q12" s="59">
        <v>0</v>
      </c>
      <c r="R12" s="61"/>
      <c r="S12" s="61"/>
      <c r="T12" s="62">
        <v>92.626887747615555</v>
      </c>
      <c r="U12" s="63">
        <v>40425</v>
      </c>
      <c r="V12" s="56" t="s">
        <v>40</v>
      </c>
      <c r="W12" s="60">
        <v>40.958145267791643</v>
      </c>
      <c r="X12" s="60">
        <v>40.958145267791643</v>
      </c>
      <c r="Y12" s="64">
        <v>17875</v>
      </c>
      <c r="Z12" s="62">
        <v>6.0525857666911227</v>
      </c>
      <c r="AA12" s="64">
        <v>2642</v>
      </c>
      <c r="AB12" s="61"/>
      <c r="AC12" s="61"/>
      <c r="AD12" s="62">
        <v>15.500622743947176</v>
      </c>
      <c r="AE12" s="65">
        <v>6765</v>
      </c>
      <c r="AF12" s="116"/>
      <c r="AG12" s="117"/>
      <c r="AH12" s="66">
        <v>185.25377549523111</v>
      </c>
      <c r="AI12" s="63">
        <v>80849.660067873905</v>
      </c>
      <c r="AJ12" s="65">
        <f t="shared" si="0"/>
        <v>80849.660067873905</v>
      </c>
      <c r="AK12" s="110"/>
      <c r="AL12" s="122"/>
      <c r="AM12" s="125"/>
    </row>
    <row r="13" spans="1:40" s="30" customFormat="1" ht="15.75" customHeight="1">
      <c r="A13" s="126" t="s">
        <v>47</v>
      </c>
      <c r="B13" s="99" t="s">
        <v>60</v>
      </c>
      <c r="C13" s="102">
        <v>38348</v>
      </c>
      <c r="D13" s="31" t="s">
        <v>48</v>
      </c>
      <c r="E13" s="67" t="s">
        <v>44</v>
      </c>
      <c r="F13" s="68" t="s">
        <v>44</v>
      </c>
      <c r="G13" s="87"/>
      <c r="H13" s="34"/>
      <c r="I13" s="35">
        <v>0</v>
      </c>
      <c r="J13" s="35">
        <v>0</v>
      </c>
      <c r="K13" s="68" t="s">
        <v>44</v>
      </c>
      <c r="L13" s="68" t="s">
        <v>44</v>
      </c>
      <c r="M13" s="129" t="s">
        <v>47</v>
      </c>
      <c r="N13" s="130"/>
      <c r="O13" s="105" t="s">
        <v>49</v>
      </c>
      <c r="P13" s="36">
        <v>38.450000000000003</v>
      </c>
      <c r="Q13" s="37">
        <v>27.58</v>
      </c>
      <c r="R13" s="38"/>
      <c r="S13" s="38"/>
      <c r="T13" s="37">
        <v>10.870000000000005</v>
      </c>
      <c r="U13" s="39">
        <v>960</v>
      </c>
      <c r="V13" s="39"/>
      <c r="W13" s="36">
        <v>0</v>
      </c>
      <c r="X13" s="36">
        <v>0</v>
      </c>
      <c r="Y13" s="40"/>
      <c r="Z13" s="37"/>
      <c r="AA13" s="40"/>
      <c r="AB13" s="38"/>
      <c r="AC13" s="38"/>
      <c r="AD13" s="37">
        <v>4.3476800000000004</v>
      </c>
      <c r="AE13" s="41">
        <v>48</v>
      </c>
      <c r="AF13" s="116"/>
      <c r="AG13" s="117"/>
      <c r="AH13" s="42">
        <v>21.740000000000009</v>
      </c>
      <c r="AI13" s="39">
        <v>237.94069331459499</v>
      </c>
      <c r="AJ13" s="41">
        <f t="shared" si="0"/>
        <v>237.94069331459499</v>
      </c>
      <c r="AK13" s="108">
        <v>45940</v>
      </c>
      <c r="AL13" s="111">
        <f>AJ13+AJ14+AJ15</f>
        <v>3073.1130647056161</v>
      </c>
      <c r="AM13" s="96">
        <f>AL13+AL16</f>
        <v>5840.5971096107114</v>
      </c>
    </row>
    <row r="14" spans="1:40" s="30" customFormat="1" ht="15" customHeight="1">
      <c r="A14" s="127"/>
      <c r="B14" s="100"/>
      <c r="C14" s="103"/>
      <c r="D14" s="43" t="s">
        <v>50</v>
      </c>
      <c r="E14" s="35" t="s">
        <v>51</v>
      </c>
      <c r="F14" s="69" t="s">
        <v>44</v>
      </c>
      <c r="G14" s="88"/>
      <c r="H14" s="46"/>
      <c r="I14" s="35">
        <v>0</v>
      </c>
      <c r="J14" s="35">
        <v>0</v>
      </c>
      <c r="K14" s="69" t="s">
        <v>44</v>
      </c>
      <c r="L14" s="69" t="s">
        <v>44</v>
      </c>
      <c r="M14" s="130"/>
      <c r="N14" s="130"/>
      <c r="O14" s="106"/>
      <c r="P14" s="47">
        <v>87.85</v>
      </c>
      <c r="Q14" s="35">
        <v>0</v>
      </c>
      <c r="R14" s="48"/>
      <c r="S14" s="48"/>
      <c r="T14" s="49">
        <v>87.85</v>
      </c>
      <c r="U14" s="50">
        <v>456</v>
      </c>
      <c r="V14" s="50"/>
      <c r="W14" s="47">
        <v>0</v>
      </c>
      <c r="X14" s="47">
        <v>0</v>
      </c>
      <c r="Y14" s="51"/>
      <c r="Z14" s="49">
        <v>6.9079999999999995</v>
      </c>
      <c r="AA14" s="51">
        <v>76</v>
      </c>
      <c r="AB14" s="48"/>
      <c r="AC14" s="48"/>
      <c r="AD14" s="49">
        <v>33.151200000000003</v>
      </c>
      <c r="AE14" s="52">
        <v>363</v>
      </c>
      <c r="AF14" s="116"/>
      <c r="AG14" s="117"/>
      <c r="AH14" s="53">
        <v>175.7</v>
      </c>
      <c r="AI14" s="50">
        <v>1923.0073512131678</v>
      </c>
      <c r="AJ14" s="52">
        <f t="shared" si="0"/>
        <v>1923.0073512131678</v>
      </c>
      <c r="AK14" s="109"/>
      <c r="AL14" s="112"/>
      <c r="AM14" s="97"/>
    </row>
    <row r="15" spans="1:40" s="30" customFormat="1" ht="15.75" customHeight="1" thickBot="1">
      <c r="A15" s="127"/>
      <c r="B15" s="101"/>
      <c r="C15" s="104"/>
      <c r="D15" s="54" t="s">
        <v>52</v>
      </c>
      <c r="E15" s="55" t="s">
        <v>44</v>
      </c>
      <c r="F15" s="70" t="s">
        <v>44</v>
      </c>
      <c r="G15" s="89"/>
      <c r="H15" s="86">
        <v>111.11</v>
      </c>
      <c r="I15" s="59">
        <v>0</v>
      </c>
      <c r="J15" s="59">
        <v>0</v>
      </c>
      <c r="K15" s="70" t="s">
        <v>44</v>
      </c>
      <c r="L15" s="70" t="s">
        <v>44</v>
      </c>
      <c r="M15" s="130"/>
      <c r="N15" s="130"/>
      <c r="O15" s="107"/>
      <c r="P15" s="60">
        <v>41.671030000000002</v>
      </c>
      <c r="Q15" s="59">
        <v>0</v>
      </c>
      <c r="R15" s="61"/>
      <c r="S15" s="61"/>
      <c r="T15" s="62">
        <v>41.671030000000002</v>
      </c>
      <c r="U15" s="63">
        <v>48</v>
      </c>
      <c r="V15" s="70" t="s">
        <v>44</v>
      </c>
      <c r="W15" s="60">
        <v>1.4444300000000001</v>
      </c>
      <c r="X15" s="60">
        <v>1.4444300000000001</v>
      </c>
      <c r="Y15" s="64">
        <v>16</v>
      </c>
      <c r="Z15" s="62">
        <v>3.0552900000000003</v>
      </c>
      <c r="AA15" s="64">
        <v>33</v>
      </c>
      <c r="AB15" s="61"/>
      <c r="AC15" s="61"/>
      <c r="AD15" s="62">
        <v>17.312756000000004</v>
      </c>
      <c r="AE15" s="65">
        <v>189</v>
      </c>
      <c r="AF15" s="116"/>
      <c r="AG15" s="117"/>
      <c r="AH15" s="66">
        <v>83.342060000000004</v>
      </c>
      <c r="AI15" s="63">
        <v>912.16502017785353</v>
      </c>
      <c r="AJ15" s="65">
        <f t="shared" si="0"/>
        <v>912.16502017785353</v>
      </c>
      <c r="AK15" s="110"/>
      <c r="AL15" s="113"/>
      <c r="AM15" s="97"/>
    </row>
    <row r="16" spans="1:40" s="30" customFormat="1" ht="15.75" customHeight="1">
      <c r="A16" s="127"/>
      <c r="B16" s="99" t="s">
        <v>61</v>
      </c>
      <c r="C16" s="102">
        <v>38348</v>
      </c>
      <c r="D16" s="31" t="s">
        <v>53</v>
      </c>
      <c r="E16" s="67" t="s">
        <v>44</v>
      </c>
      <c r="F16" s="68" t="s">
        <v>44</v>
      </c>
      <c r="G16" s="87"/>
      <c r="H16" s="34"/>
      <c r="I16" s="35">
        <v>0</v>
      </c>
      <c r="J16" s="35">
        <v>0</v>
      </c>
      <c r="K16" s="68" t="s">
        <v>44</v>
      </c>
      <c r="L16" s="68" t="s">
        <v>44</v>
      </c>
      <c r="M16" s="130"/>
      <c r="N16" s="130"/>
      <c r="O16" s="105" t="s">
        <v>49</v>
      </c>
      <c r="P16" s="36">
        <v>38.450000000000003</v>
      </c>
      <c r="Q16" s="37">
        <v>27.58</v>
      </c>
      <c r="R16" s="38"/>
      <c r="S16" s="38"/>
      <c r="T16" s="37">
        <v>10.870000000000005</v>
      </c>
      <c r="U16" s="39">
        <v>119</v>
      </c>
      <c r="V16" s="39"/>
      <c r="W16" s="36">
        <v>0</v>
      </c>
      <c r="X16" s="36">
        <v>0</v>
      </c>
      <c r="Y16" s="40"/>
      <c r="Z16" s="37"/>
      <c r="AA16" s="40"/>
      <c r="AB16" s="38"/>
      <c r="AC16" s="38"/>
      <c r="AD16" s="37">
        <v>4.3476800000000004</v>
      </c>
      <c r="AE16" s="41">
        <v>48</v>
      </c>
      <c r="AF16" s="116"/>
      <c r="AG16" s="117"/>
      <c r="AH16" s="42">
        <v>21.740000000000009</v>
      </c>
      <c r="AI16" s="39">
        <v>237.94069331459499</v>
      </c>
      <c r="AJ16" s="41">
        <f t="shared" si="0"/>
        <v>237.94069331459499</v>
      </c>
      <c r="AK16" s="108">
        <v>45940</v>
      </c>
      <c r="AL16" s="111">
        <f>AJ16+AJ17+AJ18</f>
        <v>2767.4840449050953</v>
      </c>
      <c r="AM16" s="97"/>
    </row>
    <row r="17" spans="1:39" s="30" customFormat="1" ht="15" customHeight="1">
      <c r="A17" s="127"/>
      <c r="B17" s="100"/>
      <c r="C17" s="103"/>
      <c r="D17" s="43" t="s">
        <v>54</v>
      </c>
      <c r="E17" s="35" t="s">
        <v>51</v>
      </c>
      <c r="F17" s="69" t="s">
        <v>44</v>
      </c>
      <c r="G17" s="88"/>
      <c r="H17" s="46"/>
      <c r="I17" s="35">
        <v>0</v>
      </c>
      <c r="J17" s="35">
        <v>0</v>
      </c>
      <c r="K17" s="69" t="s">
        <v>44</v>
      </c>
      <c r="L17" s="69" t="s">
        <v>44</v>
      </c>
      <c r="M17" s="130"/>
      <c r="N17" s="130"/>
      <c r="O17" s="106"/>
      <c r="P17" s="47">
        <v>76.11</v>
      </c>
      <c r="Q17" s="35">
        <v>0</v>
      </c>
      <c r="R17" s="48"/>
      <c r="S17" s="48"/>
      <c r="T17" s="49">
        <v>76.11</v>
      </c>
      <c r="U17" s="50">
        <v>833</v>
      </c>
      <c r="V17" s="50"/>
      <c r="W17" s="47">
        <v>0</v>
      </c>
      <c r="X17" s="47">
        <v>0</v>
      </c>
      <c r="Y17" s="51"/>
      <c r="Z17" s="49">
        <v>6.9079999999999995</v>
      </c>
      <c r="AA17" s="51">
        <v>76</v>
      </c>
      <c r="AB17" s="48"/>
      <c r="AC17" s="48"/>
      <c r="AD17" s="49">
        <v>28.455200000000005</v>
      </c>
      <c r="AE17" s="52">
        <v>311</v>
      </c>
      <c r="AF17" s="116"/>
      <c r="AG17" s="117"/>
      <c r="AH17" s="53">
        <v>152.22</v>
      </c>
      <c r="AI17" s="50">
        <v>1666.022646566129</v>
      </c>
      <c r="AJ17" s="52">
        <f t="shared" si="0"/>
        <v>1666.022646566129</v>
      </c>
      <c r="AK17" s="109"/>
      <c r="AL17" s="112"/>
      <c r="AM17" s="97"/>
    </row>
    <row r="18" spans="1:39" s="30" customFormat="1" ht="15.75" customHeight="1" thickBot="1">
      <c r="A18" s="128"/>
      <c r="B18" s="101"/>
      <c r="C18" s="104"/>
      <c r="D18" s="54" t="s">
        <v>52</v>
      </c>
      <c r="E18" s="55" t="s">
        <v>44</v>
      </c>
      <c r="F18" s="70" t="s">
        <v>44</v>
      </c>
      <c r="G18" s="89"/>
      <c r="H18" s="86">
        <v>22.22</v>
      </c>
      <c r="I18" s="59">
        <v>0</v>
      </c>
      <c r="J18" s="59">
        <v>0</v>
      </c>
      <c r="K18" s="70" t="s">
        <v>44</v>
      </c>
      <c r="L18" s="70" t="s">
        <v>44</v>
      </c>
      <c r="M18" s="131"/>
      <c r="N18" s="131"/>
      <c r="O18" s="107"/>
      <c r="P18" s="60">
        <v>39.448779999999999</v>
      </c>
      <c r="Q18" s="59">
        <v>0</v>
      </c>
      <c r="R18" s="61"/>
      <c r="S18" s="61"/>
      <c r="T18" s="62">
        <v>39.448779999999999</v>
      </c>
      <c r="U18" s="63">
        <v>432</v>
      </c>
      <c r="V18" s="70" t="s">
        <v>44</v>
      </c>
      <c r="W18" s="60">
        <v>0.28886000000000001</v>
      </c>
      <c r="X18" s="60">
        <v>0.28886000000000001</v>
      </c>
      <c r="Y18" s="64">
        <v>3</v>
      </c>
      <c r="Z18" s="62">
        <v>2.8952879999999999</v>
      </c>
      <c r="AA18" s="64">
        <v>32</v>
      </c>
      <c r="AB18" s="61"/>
      <c r="AC18" s="61"/>
      <c r="AD18" s="62">
        <v>16.822083200000002</v>
      </c>
      <c r="AE18" s="65">
        <v>184</v>
      </c>
      <c r="AF18" s="118"/>
      <c r="AG18" s="119"/>
      <c r="AH18" s="66">
        <v>78.897559999999999</v>
      </c>
      <c r="AI18" s="63">
        <v>863.52070502437164</v>
      </c>
      <c r="AJ18" s="65">
        <f t="shared" si="0"/>
        <v>863.52070502437164</v>
      </c>
      <c r="AK18" s="110"/>
      <c r="AL18" s="113"/>
      <c r="AM18" s="98"/>
    </row>
    <row r="19" spans="1:39" s="30" customFormat="1" ht="12.75">
      <c r="A19" s="71"/>
      <c r="B19" s="71"/>
      <c r="C19" s="72"/>
      <c r="D19" s="73"/>
      <c r="E19" s="73"/>
      <c r="F19" s="73"/>
      <c r="G19" s="74"/>
      <c r="H19" s="74"/>
      <c r="I19" s="74"/>
      <c r="J19" s="74"/>
      <c r="K19" s="74"/>
      <c r="L19" s="74"/>
      <c r="M19" s="75"/>
      <c r="N19" s="75"/>
      <c r="O19" s="73"/>
      <c r="P19" s="76"/>
      <c r="Q19" s="29"/>
      <c r="R19" s="76"/>
      <c r="S19" s="76"/>
      <c r="T19" s="76"/>
      <c r="U19" s="76"/>
      <c r="V19" s="76"/>
      <c r="W19" s="76"/>
      <c r="X19" s="76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2" spans="1:39" s="84" customFormat="1" ht="11.25"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</row>
    <row r="23" spans="1:39" s="84" customFormat="1" ht="11.25">
      <c r="Q23" s="85"/>
    </row>
    <row r="24" spans="1:39" s="84" customFormat="1" ht="11.25"/>
    <row r="25" spans="1:39" s="84" customFormat="1" ht="11.25"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</row>
    <row r="26" spans="1:39">
      <c r="Q26" s="85"/>
    </row>
  </sheetData>
  <mergeCells count="28">
    <mergeCell ref="AK13:AK15"/>
    <mergeCell ref="AL13:AL15"/>
    <mergeCell ref="O7:O9"/>
    <mergeCell ref="A13:A18"/>
    <mergeCell ref="C13:C15"/>
    <mergeCell ref="M13:M18"/>
    <mergeCell ref="O13:O15"/>
    <mergeCell ref="A7:A12"/>
    <mergeCell ref="B7:B9"/>
    <mergeCell ref="C7:C9"/>
    <mergeCell ref="M7:M12"/>
    <mergeCell ref="N7:N18"/>
    <mergeCell ref="AM13:AM18"/>
    <mergeCell ref="B16:B18"/>
    <mergeCell ref="C16:C18"/>
    <mergeCell ref="O16:O18"/>
    <mergeCell ref="AK16:AK18"/>
    <mergeCell ref="AL16:AL18"/>
    <mergeCell ref="AF7:AG18"/>
    <mergeCell ref="AL7:AL9"/>
    <mergeCell ref="AM7:AM12"/>
    <mergeCell ref="B10:B12"/>
    <mergeCell ref="C10:C12"/>
    <mergeCell ref="O10:O12"/>
    <mergeCell ref="AK8:AK9"/>
    <mergeCell ref="AK11:AK12"/>
    <mergeCell ref="AL10:AL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219-123</vt:lpstr>
      <vt:lpstr>219γ3 = δάνεια ΚΛΠ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2025-11-18T11:25:21Z</dcterms:modified>
</cp:coreProperties>
</file>