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18" sheetId="1" r:id="rId1"/>
    <sheet name="219γ6" sheetId="11" r:id="rId2"/>
    <sheet name="219δ1" sheetId="12" r:id="rId3"/>
    <sheet name="219δ2" sheetId="13" r:id="rId4"/>
  </sheets>
  <calcPr calcId="125725"/>
</workbook>
</file>

<file path=xl/calcChain.xml><?xml version="1.0" encoding="utf-8"?>
<calcChain xmlns="http://schemas.openxmlformats.org/spreadsheetml/2006/main">
  <c r="Q20" i="1"/>
  <c r="P20"/>
  <c r="O20"/>
  <c r="Z14" i="12" l="1"/>
  <c r="J20" i="1"/>
  <c r="I20"/>
  <c r="H20"/>
  <c r="AI15" i="11"/>
  <c r="AK14"/>
  <c r="AI14"/>
  <c r="AI13"/>
  <c r="AI12"/>
  <c r="AI11"/>
  <c r="AK10" s="1"/>
  <c r="AL10" s="1"/>
  <c r="AI10"/>
  <c r="E20" i="1" l="1"/>
  <c r="AD18" i="13"/>
  <c r="AF18" s="1"/>
  <c r="AF17"/>
  <c r="AD17"/>
  <c r="AD16"/>
  <c r="AF15"/>
  <c r="AD15"/>
  <c r="AF14"/>
  <c r="AD14"/>
  <c r="AD13"/>
  <c r="AF12" s="1"/>
  <c r="AD12"/>
  <c r="AD11"/>
  <c r="AF11" s="1"/>
  <c r="AD10"/>
  <c r="AF9" s="1"/>
  <c r="AD9"/>
  <c r="AF8"/>
  <c r="AD8"/>
  <c r="AG8" l="1"/>
  <c r="AG11" i="12"/>
  <c r="AH10" s="1"/>
  <c r="AG10"/>
  <c r="AG9"/>
  <c r="AH8"/>
  <c r="AG8"/>
</calcChain>
</file>

<file path=xl/sharedStrings.xml><?xml version="1.0" encoding="utf-8"?>
<sst xmlns="http://schemas.openxmlformats.org/spreadsheetml/2006/main" count="241" uniqueCount="112">
  <si>
    <t>αΑ</t>
  </si>
  <si>
    <t>αρ. συμβολ</t>
  </si>
  <si>
    <t>ποσό πράξης βάσει ΑΓΑΠΕ</t>
  </si>
  <si>
    <t>υπόλογος</t>
  </si>
  <si>
    <t>περιοχή</t>
  </si>
  <si>
    <t>με ΖΗΛ π.χ.-1</t>
  </si>
  <si>
    <t>ΔΟΛΟΣ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</si>
  <si>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</si>
  <si>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</si>
  <si>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</si>
  <si>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</si>
  <si>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</si>
  <si>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συμβόλαια</t>
  </si>
  <si>
    <t>ποσό</t>
  </si>
  <si>
    <t>απαίτηση</t>
  </si>
  <si>
    <t>ΔΕΝ</t>
  </si>
  <si>
    <t>έπρεπε να χρεώσει</t>
  </si>
  <si>
    <t>χρέωσε</t>
  </si>
  <si>
    <t>ΤΟΓΚΑ</t>
  </si>
  <si>
    <t>219-118</t>
  </si>
  <si>
    <t>γονική &amp; οριζόντιος &amp; κάθετος &amp; δωρεάΑιτία Θανάτου</t>
  </si>
  <si>
    <t>γονική ΨΙΛΗΣ ΚΥΡΙΟΤΗΤΑΣ [= 6.430.000δρχ</t>
  </si>
  <si>
    <t>Πρίνος</t>
  </si>
  <si>
    <t>καθέτου ΣΥΣΤΑΣΗ [στο 1'</t>
  </si>
  <si>
    <t>οριζοντίου ΣΥΣΤΑΣΗ στα 2' &amp; 3'</t>
  </si>
  <si>
    <t>γονική &amp; δωρεάΑιτία Θανάτου</t>
  </si>
  <si>
    <t>γονική ΨΙΛΗΣ ΚΥΡΙΟΤΗΤΑΣ [ = 10.905.576δρχ</t>
  </si>
  <si>
    <t>ημερομηνία</t>
  </si>
  <si>
    <t>πράξη βάσει ΑΓΑΠΕ &amp; έλέγχου ΤΑΝ</t>
  </si>
  <si>
    <t>πράξη βάσει zηλ</t>
  </si>
  <si>
    <t>ποσό πράξης βάσει zηλ</t>
  </si>
  <si>
    <t xml:space="preserve">ποσό πράξης βάσει ελέγχου ΤΑΝ </t>
  </si>
  <si>
    <t>θέση στο 219</t>
  </si>
  <si>
    <t>ΤΟΓΚΑΣ καθεστώς</t>
  </si>
  <si>
    <t>κ-15= 0,65% ελέγχου ΤΑΝ</t>
  </si>
  <si>
    <t>κ-15 βάσει zηλ</t>
  </si>
  <si>
    <t xml:space="preserve">κ-17= 0,125% ελέγχου ΤΑΝ </t>
  </si>
  <si>
    <t>κ-17 βάσει zηλ</t>
  </si>
  <si>
    <t>σύνολον</t>
  </si>
  <si>
    <t>διαφυγόντα ή απλήρωτα κ-15-17</t>
  </si>
  <si>
    <t>διαφυγόντα ΤΑΝ-κ-18 &amp; ΤΑΣ &amp; χαρτ</t>
  </si>
  <si>
    <t>ΦΠΑ</t>
  </si>
  <si>
    <t>219γ6</t>
  </si>
  <si>
    <t>ΜΕΤΑΓΡΑΦΕΣ</t>
  </si>
  <si>
    <t>ημερο μηνία</t>
  </si>
  <si>
    <t>πράξη</t>
  </si>
  <si>
    <t>πράξη βάσει ΑΓΑΠΕ</t>
  </si>
  <si>
    <t>πράξη βάσει ΤΑΝ</t>
  </si>
  <si>
    <t>ποσό πράξης</t>
  </si>
  <si>
    <t>ποσό πράξης βάσει ΤΑΝ</t>
  </si>
  <si>
    <t>καθεστώς ΤΟΓΚΑΣ</t>
  </si>
  <si>
    <t>κ-18 ελέγχου ΤΑΝ</t>
  </si>
  <si>
    <t>κ-18 βάσει  zηλ</t>
  </si>
  <si>
    <t>διαφυγόντα ταμεία &amp; χαρτόσημα</t>
  </si>
  <si>
    <t>ΜΗ χρεωθέν ΦΠΑ</t>
  </si>
  <si>
    <t>διαφυγόντα κ15-ταμεία-ΦΠΑ</t>
  </si>
  <si>
    <t>αγοραπωλησία τίμημα = Δ.Ο.Υ. =</t>
  </si>
  <si>
    <t>αγοραπωλησία</t>
  </si>
  <si>
    <t>συμβόλαια που ΛΕΙΠΟΥΝ από αρχείο</t>
  </si>
  <si>
    <t>αγοραπωλησία Δ.Ο.Υ. = 20.289,62 , τίμημα =</t>
  </si>
  <si>
    <t>χρησικτησία -2</t>
  </si>
  <si>
    <t>κ-15 βάσει  zηλ</t>
  </si>
  <si>
    <t>κ-17 βάσει  zηλ</t>
  </si>
  <si>
    <t>διαφυγώντα κ-15-17</t>
  </si>
  <si>
    <t>ΤΑΝ-κ-18 &amp; ΤΑΣ &amp; χαρτ</t>
  </si>
  <si>
    <t>φόρος εισοδήματος</t>
  </si>
  <si>
    <t>πληρεξούσιο</t>
  </si>
  <si>
    <t>219-118 = κωσταςΚ</t>
  </si>
  <si>
    <t>αν ΌΧΙ σε καθεστώς ΤΟΓΚΑΣ απαίτηση = 7.504€ {''υποχρεωτικά'' = 5.287 &amp; ''ηθικώς πρέπει'' = 2.217€</t>
  </si>
  <si>
    <t>χρήση κοινή ΠΑΡΑΧΩΡΗΣΗ</t>
  </si>
  <si>
    <t>219δ1</t>
  </si>
  <si>
    <t>219δ2</t>
  </si>
  <si>
    <t>εμφάνιση</t>
  </si>
  <si>
    <t>???</t>
  </si>
  <si>
    <t>ΔΕΝ έχω</t>
  </si>
  <si>
    <t>ΛΕΙΠΕΙ</t>
  </si>
  <si>
    <t>αν ΌΧΙ σε καθεστώς ΤΟΓΚΑΣ     απαίτηση 4.198€ {''υποχρεωτικά'' = 2.707€ &amp; ''ηθικώς πρέπει'' = 1.491€</t>
  </si>
  <si>
    <t>αν ΌΧΙ σε καθεστώς ΤΟΓΚΑΣ    απαίτηση 5.785€ {''υποχρεωτικά'' = 4.107€ &amp; ''ηθικώς πρέπει'' = 1.678€</t>
  </si>
  <si>
    <t xml:space="preserve"> </t>
  </si>
  <si>
    <t>δωρεά ΕΠΙΚΑΡΠΙΑΣ ΑΙΤΙΑ ΘΑΝΑΤΟΥ {ΑΝ πεθάνει &amp; η μήτηρ [ = 5.555.555δρχ</t>
  </si>
  <si>
    <t>ΑΝ όχι ΤΟΓΚΑ  , απαίτηση 08/12/2025 = 57.284€ {υποχρεωτικά = 42.504€ &amp; ηθικώς πρέπει = 14781€}</t>
  </si>
  <si>
    <t>δωρεά ΕΠΙΚΑΡΠΙΑΣ ΑΙΤΙΑ ΘΑΝΑΤΟΥ {ΑΝ πεθάνει &amp; η μήτηρ [ = 8.888.888δρχ</t>
  </si>
  <si>
    <t>αγοραπωλησίας ΠΡΟΣΥΜΦΩΝΟ τίμημα = Δ.Ο.Υ. = 3.670€</t>
  </si>
  <si>
    <t>ΑΝ όχι σε καθεστώς ΤΟΓΚΑΣ</t>
  </si>
  <si>
    <t>υποχρεωτικά</t>
  </si>
  <si>
    <t>1ο</t>
  </si>
  <si>
    <t>2ο</t>
  </si>
  <si>
    <t>3ο</t>
  </si>
  <si>
    <t>4ο</t>
  </si>
  <si>
    <t>5ο</t>
  </si>
  <si>
    <t>6ο</t>
  </si>
  <si>
    <t>7ο</t>
  </si>
  <si>
    <t>8ο</t>
  </si>
  <si>
    <t>9ο</t>
  </si>
  <si>
    <t>10ο</t>
  </si>
  <si>
    <t>11ο</t>
  </si>
  <si>
    <t>12ο</t>
  </si>
  <si>
    <t>13ο</t>
  </si>
  <si>
    <t>;;;???</t>
  </si>
  <si>
    <t>αγοραπωλησίας 5ου   ΕΞΟΦΛΗΣΗ</t>
  </si>
  <si>
    <t>γονικής 1ου  ΔΙΟΡΘΩΣΗ</t>
  </si>
  <si>
    <t>γονικής 2ου  ΔΙΟΡΘΩΣΗ</t>
  </si>
  <si>
    <t>γονικής 2ου διόρθωσης ΔΙΟΡΘΩΣΗ</t>
  </si>
  <si>
    <t>δωρεάς  1ου επικαρπία ΛΟΓΩ θανάτου</t>
  </si>
  <si>
    <t>δωρεάς αιτία θανάτου επικαρπίας 1ου ΠΑΡΑΙΤΗΣΗ</t>
  </si>
  <si>
    <t>γονικής  2ου ΔΙΟΡΘΩΣΗ</t>
  </si>
  <si>
    <t>δωρεάς 2ου επικαρπία ΛΟΓΩ θανάτου</t>
  </si>
  <si>
    <t>219-119</t>
  </si>
  <si>
    <t>219-118 = θυγατέρα 2η</t>
  </si>
  <si>
    <t>καθεστώς πληρωμής κ-15-17 από ΑΓΑΠΕ</t>
  </si>
  <si>
    <t>ζημία</t>
  </si>
  <si>
    <t>καθεστώς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</si>
</sst>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4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sz val="10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  <font>
      <sz val="12"/>
      <color rgb="FFFF0000"/>
      <name val="Arial"/>
      <family val="2"/>
      <charset val="161"/>
    </font>
    <font>
      <sz val="10"/>
      <color indexed="8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70">
    <xf numFmtId="0" fontId="0" fillId="0" borderId="0" xfId="0"/>
    <xf numFmtId="164" fontId="3" fillId="0" borderId="0" xfId="1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wrapText="1"/>
    </xf>
    <xf numFmtId="43" fontId="4" fillId="0" borderId="0" xfId="1" applyFont="1" applyFill="1" applyBorder="1" applyAlignment="1">
      <alignment horizontal="center"/>
    </xf>
    <xf numFmtId="43" fontId="4" fillId="0" borderId="0" xfId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wrapText="1"/>
    </xf>
    <xf numFmtId="0" fontId="11" fillId="0" borderId="0" xfId="0" applyFont="1"/>
    <xf numFmtId="0" fontId="2" fillId="0" borderId="0" xfId="0" applyFont="1"/>
    <xf numFmtId="164" fontId="0" fillId="0" borderId="0" xfId="1" applyNumberFormat="1" applyFont="1"/>
    <xf numFmtId="43" fontId="3" fillId="0" borderId="1" xfId="1" applyFont="1" applyFill="1" applyBorder="1" applyAlignment="1">
      <alignment horizontal="right" vertical="center"/>
    </xf>
    <xf numFmtId="164" fontId="2" fillId="0" borderId="0" xfId="1" applyNumberFormat="1" applyFont="1"/>
    <xf numFmtId="43" fontId="4" fillId="0" borderId="4" xfId="1" applyFont="1" applyFill="1" applyBorder="1" applyAlignment="1">
      <alignment horizontal="center"/>
    </xf>
    <xf numFmtId="43" fontId="4" fillId="0" borderId="4" xfId="1" applyFont="1" applyFill="1" applyBorder="1"/>
    <xf numFmtId="164" fontId="4" fillId="0" borderId="4" xfId="1" applyNumberFormat="1" applyFont="1" applyFill="1" applyBorder="1"/>
    <xf numFmtId="0" fontId="10" fillId="4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43" fontId="4" fillId="0" borderId="12" xfId="1" applyFont="1" applyFill="1" applyBorder="1" applyAlignment="1">
      <alignment horizontal="center"/>
    </xf>
    <xf numFmtId="43" fontId="4" fillId="0" borderId="12" xfId="1" applyFont="1" applyFill="1" applyBorder="1"/>
    <xf numFmtId="164" fontId="4" fillId="0" borderId="12" xfId="1" applyNumberFormat="1" applyFont="1" applyFill="1" applyBorder="1"/>
    <xf numFmtId="43" fontId="4" fillId="0" borderId="15" xfId="1" applyFont="1" applyFill="1" applyBorder="1" applyAlignment="1">
      <alignment horizontal="center"/>
    </xf>
    <xf numFmtId="43" fontId="4" fillId="0" borderId="15" xfId="1" applyFont="1" applyFill="1" applyBorder="1"/>
    <xf numFmtId="43" fontId="4" fillId="0" borderId="6" xfId="1" applyFont="1" applyFill="1" applyBorder="1"/>
    <xf numFmtId="164" fontId="4" fillId="0" borderId="6" xfId="1" applyNumberFormat="1" applyFont="1" applyFill="1" applyBorder="1"/>
    <xf numFmtId="0" fontId="14" fillId="0" borderId="0" xfId="0" applyFont="1" applyFill="1" applyBorder="1" applyAlignment="1">
      <alignment horizontal="left" wrapText="1"/>
    </xf>
    <xf numFmtId="164" fontId="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0" fontId="14" fillId="0" borderId="0" xfId="0" applyFont="1" applyFill="1" applyBorder="1" applyAlignment="1">
      <alignment horizontal="left"/>
    </xf>
    <xf numFmtId="164" fontId="3" fillId="9" borderId="19" xfId="1" applyNumberFormat="1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wrapText="1"/>
    </xf>
    <xf numFmtId="43" fontId="3" fillId="0" borderId="3" xfId="1" applyFont="1" applyFill="1" applyBorder="1" applyAlignment="1">
      <alignment horizontal="right" vertical="center"/>
    </xf>
    <xf numFmtId="164" fontId="4" fillId="0" borderId="12" xfId="1" applyNumberFormat="1" applyFont="1" applyFill="1" applyBorder="1" applyAlignment="1">
      <alignment horizontal="center"/>
    </xf>
    <xf numFmtId="43" fontId="4" fillId="10" borderId="12" xfId="1" applyFont="1" applyFill="1" applyBorder="1" applyAlignment="1">
      <alignment horizontal="center"/>
    </xf>
    <xf numFmtId="164" fontId="4" fillId="10" borderId="12" xfId="1" applyNumberFormat="1" applyFont="1" applyFill="1" applyBorder="1" applyAlignment="1">
      <alignment horizontal="center"/>
    </xf>
    <xf numFmtId="43" fontId="3" fillId="0" borderId="12" xfId="1" applyFont="1" applyFill="1" applyBorder="1" applyAlignment="1">
      <alignment horizontal="center"/>
    </xf>
    <xf numFmtId="164" fontId="3" fillId="0" borderId="12" xfId="1" applyNumberFormat="1" applyFont="1" applyFill="1" applyBorder="1" applyAlignment="1">
      <alignment horizontal="center"/>
    </xf>
    <xf numFmtId="164" fontId="3" fillId="0" borderId="8" xfId="1" applyNumberFormat="1" applyFont="1" applyFill="1" applyBorder="1"/>
    <xf numFmtId="164" fontId="3" fillId="9" borderId="18" xfId="1" applyNumberFormat="1" applyFont="1" applyFill="1" applyBorder="1" applyAlignment="1">
      <alignment horizontal="center" vertical="center"/>
    </xf>
    <xf numFmtId="14" fontId="3" fillId="0" borderId="15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wrapText="1"/>
    </xf>
    <xf numFmtId="43" fontId="3" fillId="0" borderId="15" xfId="1" applyFont="1" applyFill="1" applyBorder="1" applyAlignment="1">
      <alignment horizontal="right" vertical="center"/>
    </xf>
    <xf numFmtId="164" fontId="4" fillId="0" borderId="15" xfId="1" applyNumberFormat="1" applyFont="1" applyFill="1" applyBorder="1" applyAlignment="1">
      <alignment horizontal="center"/>
    </xf>
    <xf numFmtId="43" fontId="4" fillId="10" borderId="15" xfId="1" applyFont="1" applyFill="1" applyBorder="1" applyAlignment="1">
      <alignment horizontal="center"/>
    </xf>
    <xf numFmtId="164" fontId="4" fillId="10" borderId="15" xfId="1" applyNumberFormat="1" applyFont="1" applyFill="1" applyBorder="1" applyAlignment="1">
      <alignment horizontal="center"/>
    </xf>
    <xf numFmtId="164" fontId="3" fillId="0" borderId="20" xfId="1" applyNumberFormat="1" applyFont="1" applyFill="1" applyBorder="1"/>
    <xf numFmtId="164" fontId="3" fillId="9" borderId="11" xfId="1" applyNumberFormat="1" applyFont="1" applyFill="1" applyBorder="1" applyAlignment="1">
      <alignment horizontal="center" vertical="center"/>
    </xf>
    <xf numFmtId="14" fontId="3" fillId="0" borderId="6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wrapText="1"/>
    </xf>
    <xf numFmtId="164" fontId="4" fillId="0" borderId="4" xfId="1" applyNumberFormat="1" applyFont="1" applyFill="1" applyBorder="1" applyAlignment="1">
      <alignment horizontal="center"/>
    </xf>
    <xf numFmtId="43" fontId="4" fillId="10" borderId="4" xfId="1" applyFont="1" applyFill="1" applyBorder="1" applyAlignment="1">
      <alignment horizontal="center"/>
    </xf>
    <xf numFmtId="164" fontId="4" fillId="10" borderId="4" xfId="1" applyNumberFormat="1" applyFont="1" applyFill="1" applyBorder="1" applyAlignment="1">
      <alignment horizontal="center"/>
    </xf>
    <xf numFmtId="164" fontId="3" fillId="0" borderId="21" xfId="1" applyNumberFormat="1" applyFont="1" applyFill="1" applyBorder="1"/>
    <xf numFmtId="164" fontId="3" fillId="7" borderId="19" xfId="1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/>
    </xf>
    <xf numFmtId="43" fontId="3" fillId="0" borderId="12" xfId="1" applyFont="1" applyFill="1" applyBorder="1" applyAlignment="1">
      <alignment horizontal="right"/>
    </xf>
    <xf numFmtId="43" fontId="3" fillId="0" borderId="12" xfId="1" applyFont="1" applyFill="1" applyBorder="1"/>
    <xf numFmtId="164" fontId="3" fillId="0" borderId="12" xfId="1" applyNumberFormat="1" applyFont="1" applyFill="1" applyBorder="1"/>
    <xf numFmtId="164" fontId="4" fillId="0" borderId="8" xfId="1" applyNumberFormat="1" applyFont="1" applyFill="1" applyBorder="1"/>
    <xf numFmtId="164" fontId="4" fillId="0" borderId="22" xfId="1" applyNumberFormat="1" applyFont="1" applyFill="1" applyBorder="1"/>
    <xf numFmtId="164" fontId="3" fillId="7" borderId="11" xfId="1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left" wrapText="1"/>
    </xf>
    <xf numFmtId="164" fontId="4" fillId="0" borderId="21" xfId="1" applyNumberFormat="1" applyFont="1" applyFill="1" applyBorder="1"/>
    <xf numFmtId="43" fontId="4" fillId="0" borderId="0" xfId="1" applyFont="1" applyFill="1" applyBorder="1" applyAlignment="1">
      <alignment horizontal="center" wrapText="1"/>
    </xf>
    <xf numFmtId="43" fontId="4" fillId="0" borderId="0" xfId="0" applyNumberFormat="1" applyFont="1" applyFill="1" applyBorder="1" applyAlignment="1">
      <alignment horizontal="center" wrapText="1"/>
    </xf>
    <xf numFmtId="43" fontId="14" fillId="0" borderId="0" xfId="0" applyNumberFormat="1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left" wrapText="1"/>
    </xf>
    <xf numFmtId="0" fontId="2" fillId="3" borderId="4" xfId="0" applyFont="1" applyFill="1" applyBorder="1" applyAlignment="1">
      <alignment horizontal="center" wrapText="1"/>
    </xf>
    <xf numFmtId="164" fontId="7" fillId="6" borderId="4" xfId="1" applyNumberFormat="1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164" fontId="8" fillId="6" borderId="4" xfId="1" applyNumberFormat="1" applyFont="1" applyFill="1" applyBorder="1" applyAlignment="1">
      <alignment horizontal="center" wrapText="1"/>
    </xf>
    <xf numFmtId="164" fontId="8" fillId="4" borderId="4" xfId="1" applyNumberFormat="1" applyFont="1" applyFill="1" applyBorder="1" applyAlignment="1">
      <alignment horizontal="center" wrapText="1"/>
    </xf>
    <xf numFmtId="164" fontId="10" fillId="0" borderId="4" xfId="1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2" fillId="0" borderId="20" xfId="0" applyFont="1" applyBorder="1" applyAlignment="1"/>
    <xf numFmtId="164" fontId="14" fillId="0" borderId="0" xfId="2" applyNumberFormat="1" applyFont="1"/>
    <xf numFmtId="14" fontId="14" fillId="0" borderId="0" xfId="2" applyNumberFormat="1" applyFont="1"/>
    <xf numFmtId="0" fontId="14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2" applyNumberFormat="1" applyFont="1"/>
    <xf numFmtId="14" fontId="0" fillId="0" borderId="0" xfId="2" applyNumberFormat="1" applyFont="1"/>
    <xf numFmtId="14" fontId="16" fillId="0" borderId="0" xfId="2" applyNumberFormat="1" applyFont="1"/>
    <xf numFmtId="0" fontId="7" fillId="6" borderId="4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0" fillId="0" borderId="15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14" fillId="0" borderId="0" xfId="0" applyFont="1" applyFill="1" applyBorder="1"/>
    <xf numFmtId="164" fontId="3" fillId="0" borderId="12" xfId="1" applyNumberFormat="1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vertical="center"/>
    </xf>
    <xf numFmtId="43" fontId="3" fillId="0" borderId="12" xfId="1" applyFont="1" applyFill="1" applyBorder="1" applyAlignment="1">
      <alignment horizontal="right" vertical="center"/>
    </xf>
    <xf numFmtId="43" fontId="4" fillId="11" borderId="12" xfId="1" applyFont="1" applyFill="1" applyBorder="1" applyAlignment="1">
      <alignment horizontal="center"/>
    </xf>
    <xf numFmtId="164" fontId="4" fillId="0" borderId="24" xfId="1" applyNumberFormat="1" applyFont="1" applyFill="1" applyBorder="1"/>
    <xf numFmtId="164" fontId="3" fillId="0" borderId="4" xfId="1" applyNumberFormat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4" fillId="11" borderId="6" xfId="1" applyFont="1" applyFill="1" applyBorder="1" applyAlignment="1">
      <alignment horizontal="center"/>
    </xf>
    <xf numFmtId="43" fontId="4" fillId="0" borderId="6" xfId="1" applyFont="1" applyFill="1" applyBorder="1" applyAlignment="1">
      <alignment horizontal="center"/>
    </xf>
    <xf numFmtId="164" fontId="4" fillId="0" borderId="27" xfId="1" applyNumberFormat="1" applyFont="1" applyFill="1" applyBorder="1"/>
    <xf numFmtId="0" fontId="14" fillId="0" borderId="0" xfId="0" applyFont="1" applyFill="1" applyBorder="1" applyAlignment="1">
      <alignment horizontal="right"/>
    </xf>
    <xf numFmtId="164" fontId="3" fillId="7" borderId="12" xfId="1" applyNumberFormat="1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left" wrapText="1"/>
    </xf>
    <xf numFmtId="164" fontId="3" fillId="7" borderId="4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wrapText="1"/>
    </xf>
    <xf numFmtId="0" fontId="4" fillId="8" borderId="4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43" fontId="4" fillId="0" borderId="1" xfId="1" applyFont="1" applyFill="1" applyBorder="1" applyAlignment="1">
      <alignment horizontal="center"/>
    </xf>
    <xf numFmtId="43" fontId="4" fillId="0" borderId="1" xfId="1" applyFont="1" applyFill="1" applyBorder="1"/>
    <xf numFmtId="164" fontId="19" fillId="0" borderId="30" xfId="4" applyNumberFormat="1" applyFont="1" applyFill="1" applyBorder="1" applyAlignment="1">
      <alignment horizontal="center" vertical="center"/>
    </xf>
    <xf numFmtId="14" fontId="3" fillId="0" borderId="30" xfId="4" applyNumberFormat="1" applyFont="1" applyFill="1" applyBorder="1" applyAlignment="1">
      <alignment horizontal="center" vertical="center"/>
    </xf>
    <xf numFmtId="0" fontId="3" fillId="0" borderId="30" xfId="0" applyFont="1" applyFill="1" applyBorder="1"/>
    <xf numFmtId="43" fontId="4" fillId="0" borderId="32" xfId="1" applyFont="1" applyFill="1" applyBorder="1" applyAlignment="1">
      <alignment horizontal="center"/>
    </xf>
    <xf numFmtId="43" fontId="4" fillId="0" borderId="30" xfId="1" applyFont="1" applyFill="1" applyBorder="1"/>
    <xf numFmtId="164" fontId="4" fillId="0" borderId="30" xfId="1" applyNumberFormat="1" applyFont="1" applyFill="1" applyBorder="1"/>
    <xf numFmtId="43" fontId="4" fillId="8" borderId="30" xfId="1" applyFont="1" applyFill="1" applyBorder="1" applyAlignment="1">
      <alignment horizontal="center"/>
    </xf>
    <xf numFmtId="164" fontId="4" fillId="0" borderId="33" xfId="1" applyNumberFormat="1" applyFont="1" applyFill="1" applyBorder="1"/>
    <xf numFmtId="164" fontId="6" fillId="3" borderId="34" xfId="1" applyNumberFormat="1" applyFont="1" applyFill="1" applyBorder="1" applyAlignment="1"/>
    <xf numFmtId="164" fontId="19" fillId="7" borderId="36" xfId="4" applyNumberFormat="1" applyFont="1" applyFill="1" applyBorder="1" applyAlignment="1">
      <alignment horizontal="center" vertical="center"/>
    </xf>
    <xf numFmtId="0" fontId="3" fillId="0" borderId="36" xfId="0" applyFont="1" applyFill="1" applyBorder="1"/>
    <xf numFmtId="43" fontId="4" fillId="0" borderId="38" xfId="1" applyFont="1" applyFill="1" applyBorder="1" applyAlignment="1">
      <alignment horizontal="center"/>
    </xf>
    <xf numFmtId="43" fontId="4" fillId="0" borderId="36" xfId="1" applyFont="1" applyFill="1" applyBorder="1"/>
    <xf numFmtId="43" fontId="3" fillId="0" borderId="36" xfId="1" applyFont="1" applyFill="1" applyBorder="1"/>
    <xf numFmtId="164" fontId="3" fillId="0" borderId="36" xfId="1" applyNumberFormat="1" applyFont="1" applyFill="1" applyBorder="1"/>
    <xf numFmtId="43" fontId="4" fillId="8" borderId="36" xfId="1" applyFont="1" applyFill="1" applyBorder="1" applyAlignment="1">
      <alignment horizontal="center"/>
    </xf>
    <xf numFmtId="164" fontId="3" fillId="0" borderId="22" xfId="1" applyNumberFormat="1" applyFont="1" applyFill="1" applyBorder="1"/>
    <xf numFmtId="43" fontId="4" fillId="0" borderId="39" xfId="1" applyFont="1" applyFill="1" applyBorder="1" applyAlignment="1">
      <alignment horizontal="center"/>
    </xf>
    <xf numFmtId="43" fontId="6" fillId="0" borderId="4" xfId="1" applyFont="1" applyFill="1" applyBorder="1" applyAlignment="1">
      <alignment horizontal="center"/>
    </xf>
    <xf numFmtId="43" fontId="3" fillId="0" borderId="4" xfId="1" applyFont="1" applyFill="1" applyBorder="1"/>
    <xf numFmtId="164" fontId="3" fillId="0" borderId="4" xfId="1" applyNumberFormat="1" applyFont="1" applyFill="1" applyBorder="1"/>
    <xf numFmtId="43" fontId="4" fillId="8" borderId="4" xfId="1" applyFont="1" applyFill="1" applyBorder="1" applyAlignment="1">
      <alignment horizontal="center"/>
    </xf>
    <xf numFmtId="164" fontId="3" fillId="0" borderId="27" xfId="1" applyNumberFormat="1" applyFont="1" applyFill="1" applyBorder="1"/>
    <xf numFmtId="164" fontId="3" fillId="0" borderId="30" xfId="1" applyNumberFormat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left" wrapText="1"/>
    </xf>
    <xf numFmtId="43" fontId="3" fillId="0" borderId="30" xfId="1" applyFont="1" applyFill="1" applyBorder="1"/>
    <xf numFmtId="164" fontId="3" fillId="0" borderId="30" xfId="1" applyNumberFormat="1" applyFont="1" applyFill="1" applyBorder="1"/>
    <xf numFmtId="164" fontId="3" fillId="0" borderId="33" xfId="1" applyNumberFormat="1" applyFont="1" applyFill="1" applyBorder="1"/>
    <xf numFmtId="164" fontId="3" fillId="7" borderId="36" xfId="1" applyNumberFormat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left" wrapText="1"/>
    </xf>
    <xf numFmtId="164" fontId="3" fillId="0" borderId="36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/>
    <xf numFmtId="43" fontId="4" fillId="0" borderId="10" xfId="1" applyFont="1" applyFill="1" applyBorder="1" applyAlignment="1">
      <alignment horizontal="center"/>
    </xf>
    <xf numFmtId="43" fontId="4" fillId="8" borderId="6" xfId="1" applyFont="1" applyFill="1" applyBorder="1" applyAlignment="1">
      <alignment horizontal="center"/>
    </xf>
    <xf numFmtId="164" fontId="4" fillId="0" borderId="9" xfId="1" applyNumberFormat="1" applyFont="1" applyFill="1" applyBorder="1"/>
    <xf numFmtId="164" fontId="6" fillId="3" borderId="5" xfId="1" applyNumberFormat="1" applyFont="1" applyFill="1" applyBorder="1" applyAlignment="1"/>
    <xf numFmtId="164" fontId="13" fillId="0" borderId="0" xfId="1" applyNumberFormat="1" applyFont="1" applyFill="1" applyAlignmen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1" applyNumberFormat="1" applyFont="1"/>
    <xf numFmtId="14" fontId="0" fillId="0" borderId="0" xfId="1" applyNumberFormat="1" applyFont="1" applyFill="1" applyBorder="1" applyAlignment="1"/>
    <xf numFmtId="164" fontId="0" fillId="0" borderId="0" xfId="0" applyNumberFormat="1"/>
    <xf numFmtId="164" fontId="21" fillId="0" borderId="0" xfId="0" applyNumberFormat="1" applyFont="1"/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3" fontId="3" fillId="4" borderId="6" xfId="1" applyFont="1" applyFill="1" applyBorder="1" applyAlignment="1">
      <alignment horizontal="right" vertical="center"/>
    </xf>
    <xf numFmtId="0" fontId="22" fillId="0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43" fontId="3" fillId="4" borderId="4" xfId="1" applyFont="1" applyFill="1" applyBorder="1" applyAlignment="1">
      <alignment horizontal="right" wrapText="1"/>
    </xf>
    <xf numFmtId="164" fontId="4" fillId="0" borderId="42" xfId="1" applyNumberFormat="1" applyFont="1" applyFill="1" applyBorder="1" applyAlignment="1">
      <alignment horizontal="center"/>
    </xf>
    <xf numFmtId="164" fontId="4" fillId="0" borderId="20" xfId="1" applyNumberFormat="1" applyFont="1" applyFill="1" applyBorder="1" applyAlignment="1">
      <alignment horizontal="center"/>
    </xf>
    <xf numFmtId="164" fontId="4" fillId="0" borderId="21" xfId="1" applyNumberFormat="1" applyFont="1" applyFill="1" applyBorder="1" applyAlignment="1">
      <alignment horizontal="center"/>
    </xf>
    <xf numFmtId="164" fontId="4" fillId="0" borderId="42" xfId="1" applyNumberFormat="1" applyFont="1" applyFill="1" applyBorder="1"/>
    <xf numFmtId="43" fontId="4" fillId="0" borderId="19" xfId="1" applyFont="1" applyFill="1" applyBorder="1" applyAlignment="1">
      <alignment horizontal="center"/>
    </xf>
    <xf numFmtId="43" fontId="4" fillId="0" borderId="18" xfId="1" applyFont="1" applyFill="1" applyBorder="1" applyAlignment="1">
      <alignment horizontal="center"/>
    </xf>
    <xf numFmtId="43" fontId="4" fillId="0" borderId="11" xfId="1" applyFont="1" applyFill="1" applyBorder="1" applyAlignment="1">
      <alignment horizontal="center"/>
    </xf>
    <xf numFmtId="43" fontId="4" fillId="0" borderId="19" xfId="1" applyFont="1" applyFill="1" applyBorder="1"/>
    <xf numFmtId="43" fontId="4" fillId="0" borderId="10" xfId="1" applyFont="1" applyFill="1" applyBorder="1"/>
    <xf numFmtId="0" fontId="4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164" fontId="4" fillId="0" borderId="0" xfId="1" applyNumberFormat="1" applyFont="1"/>
    <xf numFmtId="164" fontId="4" fillId="0" borderId="0" xfId="1" applyNumberFormat="1" applyFont="1" applyFill="1" applyBorder="1" applyAlignment="1">
      <alignment horizontal="left"/>
    </xf>
    <xf numFmtId="164" fontId="0" fillId="0" borderId="0" xfId="1" applyNumberFormat="1" applyFont="1" applyAlignment="1">
      <alignment horizontal="left"/>
    </xf>
    <xf numFmtId="43" fontId="14" fillId="0" borderId="0" xfId="0" applyNumberFormat="1" applyFont="1"/>
    <xf numFmtId="43" fontId="14" fillId="0" borderId="0" xfId="1" applyFont="1"/>
    <xf numFmtId="14" fontId="23" fillId="0" borderId="0" xfId="0" applyNumberFormat="1" applyFont="1"/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14" fontId="0" fillId="0" borderId="0" xfId="1" applyNumberFormat="1" applyFont="1" applyAlignment="1">
      <alignment horizontal="center"/>
    </xf>
    <xf numFmtId="164" fontId="0" fillId="0" borderId="0" xfId="2" applyNumberFormat="1" applyFont="1" applyAlignment="1">
      <alignment horizontal="center"/>
    </xf>
    <xf numFmtId="14" fontId="3" fillId="0" borderId="6" xfId="0" applyNumberFormat="1" applyFont="1" applyFill="1" applyBorder="1" applyAlignment="1">
      <alignment horizontal="center" vertical="center"/>
    </xf>
    <xf numFmtId="14" fontId="3" fillId="0" borderId="12" xfId="4" applyNumberFormat="1" applyFont="1" applyFill="1" applyBorder="1" applyAlignment="1">
      <alignment horizontal="center" vertical="center"/>
    </xf>
    <xf numFmtId="14" fontId="3" fillId="0" borderId="6" xfId="4" applyNumberFormat="1" applyFont="1" applyFill="1" applyBorder="1" applyAlignment="1">
      <alignment horizontal="center" vertical="center"/>
    </xf>
    <xf numFmtId="43" fontId="0" fillId="0" borderId="0" xfId="1" applyFont="1"/>
    <xf numFmtId="0" fontId="4" fillId="3" borderId="0" xfId="0" applyFont="1" applyFill="1" applyAlignment="1">
      <alignment horizontal="center"/>
    </xf>
    <xf numFmtId="0" fontId="20" fillId="0" borderId="1" xfId="0" applyFont="1" applyBorder="1" applyAlignment="1">
      <alignment horizont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4" fontId="5" fillId="0" borderId="2" xfId="1" applyNumberFormat="1" applyFont="1" applyFill="1" applyBorder="1" applyAlignment="1">
      <alignment horizontal="center"/>
    </xf>
    <xf numFmtId="14" fontId="5" fillId="0" borderId="13" xfId="1" applyNumberFormat="1" applyFont="1" applyFill="1" applyBorder="1" applyAlignment="1">
      <alignment horizontal="center"/>
    </xf>
    <xf numFmtId="14" fontId="5" fillId="0" borderId="5" xfId="1" applyNumberFormat="1" applyFont="1" applyFill="1" applyBorder="1" applyAlignment="1">
      <alignment horizontal="center"/>
    </xf>
    <xf numFmtId="164" fontId="6" fillId="3" borderId="2" xfId="1" applyNumberFormat="1" applyFont="1" applyFill="1" applyBorder="1" applyAlignment="1">
      <alignment horizontal="center" textRotation="71"/>
    </xf>
    <xf numFmtId="164" fontId="6" fillId="3" borderId="13" xfId="1" applyNumberFormat="1" applyFont="1" applyFill="1" applyBorder="1" applyAlignment="1">
      <alignment horizontal="center" textRotation="71"/>
    </xf>
    <xf numFmtId="164" fontId="6" fillId="3" borderId="5" xfId="1" applyNumberFormat="1" applyFont="1" applyFill="1" applyBorder="1" applyAlignment="1">
      <alignment horizontal="center" textRotation="71"/>
    </xf>
    <xf numFmtId="164" fontId="6" fillId="4" borderId="2" xfId="1" applyNumberFormat="1" applyFont="1" applyFill="1" applyBorder="1" applyAlignment="1">
      <alignment horizontal="center"/>
    </xf>
    <xf numFmtId="164" fontId="6" fillId="4" borderId="13" xfId="1" applyNumberFormat="1" applyFont="1" applyFill="1" applyBorder="1" applyAlignment="1">
      <alignment horizontal="center"/>
    </xf>
    <xf numFmtId="164" fontId="6" fillId="4" borderId="5" xfId="1" applyNumberFormat="1" applyFont="1" applyFill="1" applyBorder="1" applyAlignment="1">
      <alignment horizontal="center"/>
    </xf>
    <xf numFmtId="164" fontId="6" fillId="3" borderId="2" xfId="1" applyNumberFormat="1" applyFont="1" applyFill="1" applyBorder="1" applyAlignment="1">
      <alignment horizontal="right" textRotation="8"/>
    </xf>
    <xf numFmtId="164" fontId="6" fillId="3" borderId="5" xfId="1" applyNumberFormat="1" applyFont="1" applyFill="1" applyBorder="1" applyAlignment="1">
      <alignment horizontal="right" textRotation="8"/>
    </xf>
    <xf numFmtId="164" fontId="15" fillId="2" borderId="2" xfId="1" applyNumberFormat="1" applyFont="1" applyFill="1" applyBorder="1" applyAlignment="1">
      <alignment horizontal="center" vertical="center"/>
    </xf>
    <xf numFmtId="164" fontId="15" fillId="2" borderId="13" xfId="1" applyNumberFormat="1" applyFont="1" applyFill="1" applyBorder="1" applyAlignment="1">
      <alignment horizontal="center" vertical="center"/>
    </xf>
    <xf numFmtId="164" fontId="15" fillId="2" borderId="5" xfId="1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wrapText="1"/>
    </xf>
    <xf numFmtId="0" fontId="14" fillId="0" borderId="14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textRotation="64" wrapText="1"/>
    </xf>
    <xf numFmtId="0" fontId="4" fillId="0" borderId="14" xfId="0" applyFont="1" applyFill="1" applyBorder="1" applyAlignment="1">
      <alignment horizontal="center" textRotation="64" wrapText="1"/>
    </xf>
    <xf numFmtId="0" fontId="4" fillId="0" borderId="6" xfId="0" applyFont="1" applyFill="1" applyBorder="1" applyAlignment="1">
      <alignment horizontal="center" textRotation="64" wrapText="1"/>
    </xf>
    <xf numFmtId="0" fontId="4" fillId="2" borderId="7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43" fontId="6" fillId="3" borderId="25" xfId="1" applyFont="1" applyFill="1" applyBorder="1" applyAlignment="1">
      <alignment horizontal="center"/>
    </xf>
    <xf numFmtId="43" fontId="6" fillId="3" borderId="31" xfId="1" applyFont="1" applyFill="1" applyBorder="1" applyAlignment="1">
      <alignment horizontal="center"/>
    </xf>
    <xf numFmtId="43" fontId="6" fillId="3" borderId="35" xfId="1" applyFont="1" applyFill="1" applyBorder="1" applyAlignment="1">
      <alignment horizontal="center"/>
    </xf>
    <xf numFmtId="43" fontId="6" fillId="3" borderId="37" xfId="1" applyFont="1" applyFill="1" applyBorder="1" applyAlignment="1">
      <alignment horizontal="center"/>
    </xf>
    <xf numFmtId="43" fontId="6" fillId="3" borderId="28" xfId="1" applyFont="1" applyFill="1" applyBorder="1" applyAlignment="1">
      <alignment horizontal="center"/>
    </xf>
    <xf numFmtId="43" fontId="6" fillId="3" borderId="41" xfId="1" applyFont="1" applyFill="1" applyBorder="1" applyAlignment="1">
      <alignment horizontal="center"/>
    </xf>
    <xf numFmtId="164" fontId="6" fillId="3" borderId="25" xfId="1" applyNumberFormat="1" applyFont="1" applyFill="1" applyBorder="1" applyAlignment="1">
      <alignment horizontal="right" textRotation="8"/>
    </xf>
    <xf numFmtId="164" fontId="6" fillId="3" borderId="28" xfId="1" applyNumberFormat="1" applyFont="1" applyFill="1" applyBorder="1" applyAlignment="1">
      <alignment horizontal="right" textRotation="8"/>
    </xf>
    <xf numFmtId="14" fontId="17" fillId="0" borderId="2" xfId="0" applyNumberFormat="1" applyFont="1" applyFill="1" applyBorder="1" applyAlignment="1">
      <alignment horizontal="center"/>
    </xf>
    <xf numFmtId="14" fontId="17" fillId="0" borderId="13" xfId="0" applyNumberFormat="1" applyFont="1" applyFill="1" applyBorder="1" applyAlignment="1">
      <alignment horizontal="center"/>
    </xf>
    <xf numFmtId="14" fontId="17" fillId="0" borderId="5" xfId="0" applyNumberFormat="1" applyFont="1" applyFill="1" applyBorder="1" applyAlignment="1">
      <alignment horizontal="center"/>
    </xf>
    <xf numFmtId="164" fontId="3" fillId="2" borderId="23" xfId="1" applyNumberFormat="1" applyFont="1" applyFill="1" applyBorder="1" applyAlignment="1">
      <alignment horizontal="center" vertical="center"/>
    </xf>
    <xf numFmtId="164" fontId="3" fillId="2" borderId="29" xfId="1" applyNumberFormat="1" applyFont="1" applyFill="1" applyBorder="1" applyAlignment="1">
      <alignment horizontal="center" vertical="center"/>
    </xf>
    <xf numFmtId="164" fontId="3" fillId="2" borderId="26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43" fontId="6" fillId="3" borderId="8" xfId="1" applyFont="1" applyFill="1" applyBorder="1" applyAlignment="1">
      <alignment horizontal="center"/>
    </xf>
    <xf numFmtId="43" fontId="6" fillId="3" borderId="7" xfId="1" applyFont="1" applyFill="1" applyBorder="1" applyAlignment="1">
      <alignment horizontal="center"/>
    </xf>
    <xf numFmtId="43" fontId="6" fillId="3" borderId="16" xfId="1" applyFont="1" applyFill="1" applyBorder="1" applyAlignment="1">
      <alignment horizontal="center"/>
    </xf>
    <xf numFmtId="43" fontId="6" fillId="3" borderId="17" xfId="1" applyFont="1" applyFill="1" applyBorder="1" applyAlignment="1">
      <alignment horizontal="center"/>
    </xf>
    <xf numFmtId="43" fontId="6" fillId="3" borderId="9" xfId="1" applyFont="1" applyFill="1" applyBorder="1" applyAlignment="1">
      <alignment horizontal="center"/>
    </xf>
    <xf numFmtId="43" fontId="6" fillId="3" borderId="10" xfId="1" applyFont="1" applyFill="1" applyBorder="1" applyAlignment="1">
      <alignment horizontal="center"/>
    </xf>
    <xf numFmtId="164" fontId="20" fillId="4" borderId="2" xfId="1" applyNumberFormat="1" applyFont="1" applyFill="1" applyBorder="1" applyAlignment="1">
      <alignment horizontal="center"/>
    </xf>
    <xf numFmtId="164" fontId="20" fillId="4" borderId="13" xfId="1" applyNumberFormat="1" applyFont="1" applyFill="1" applyBorder="1" applyAlignment="1">
      <alignment horizontal="center"/>
    </xf>
    <xf numFmtId="164" fontId="20" fillId="4" borderId="5" xfId="1" applyNumberFormat="1" applyFont="1" applyFill="1" applyBorder="1" applyAlignment="1">
      <alignment horizontal="center"/>
    </xf>
    <xf numFmtId="164" fontId="6" fillId="3" borderId="2" xfId="1" applyNumberFormat="1" applyFont="1" applyFill="1" applyBorder="1" applyAlignment="1">
      <alignment horizontal="center"/>
    </xf>
    <xf numFmtId="164" fontId="6" fillId="3" borderId="5" xfId="1" applyNumberFormat="1" applyFont="1" applyFill="1" applyBorder="1" applyAlignment="1">
      <alignment horizontal="center"/>
    </xf>
    <xf numFmtId="164" fontId="15" fillId="2" borderId="25" xfId="1" applyNumberFormat="1" applyFont="1" applyFill="1" applyBorder="1" applyAlignment="1">
      <alignment horizontal="center" vertical="center" textRotation="73"/>
    </xf>
    <xf numFmtId="164" fontId="15" fillId="2" borderId="35" xfId="1" applyNumberFormat="1" applyFont="1" applyFill="1" applyBorder="1" applyAlignment="1">
      <alignment horizontal="center" vertical="center" textRotation="73"/>
    </xf>
    <xf numFmtId="164" fontId="15" fillId="2" borderId="28" xfId="1" applyNumberFormat="1" applyFont="1" applyFill="1" applyBorder="1" applyAlignment="1">
      <alignment horizontal="center" vertical="center" textRotation="73"/>
    </xf>
    <xf numFmtId="164" fontId="14" fillId="0" borderId="3" xfId="4" applyNumberFormat="1" applyFont="1" applyFill="1" applyBorder="1" applyAlignment="1">
      <alignment horizontal="center"/>
    </xf>
    <xf numFmtId="164" fontId="14" fillId="0" borderId="14" xfId="4" applyNumberFormat="1" applyFont="1" applyFill="1" applyBorder="1" applyAlignment="1">
      <alignment horizontal="center"/>
    </xf>
    <xf numFmtId="164" fontId="14" fillId="0" borderId="6" xfId="4" applyNumberFormat="1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 wrapText="1"/>
    </xf>
    <xf numFmtId="0" fontId="4" fillId="0" borderId="37" xfId="0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Q36"/>
  <sheetViews>
    <sheetView tabSelected="1" topLeftCell="C1" workbookViewId="0">
      <selection activeCell="O20" sqref="O20:Q20"/>
    </sheetView>
  </sheetViews>
  <sheetFormatPr defaultRowHeight="15"/>
  <cols>
    <col min="3" max="3" width="11.44140625" bestFit="1" customWidth="1"/>
    <col min="4" max="4" width="9.88671875" style="19" bestFit="1" customWidth="1"/>
    <col min="5" max="5" width="11.44140625" bestFit="1" customWidth="1"/>
    <col min="7" max="7" width="4.21875" customWidth="1"/>
    <col min="8" max="8" width="9.77734375" customWidth="1"/>
    <col min="9" max="9" width="11" customWidth="1"/>
    <col min="10" max="10" width="10" bestFit="1" customWidth="1"/>
    <col min="11" max="11" width="4.6640625" customWidth="1"/>
    <col min="12" max="12" width="9.88671875" bestFit="1" customWidth="1"/>
    <col min="13" max="13" width="21.21875" bestFit="1" customWidth="1"/>
    <col min="14" max="14" width="5" customWidth="1"/>
    <col min="15" max="15" width="12.5546875" bestFit="1" customWidth="1"/>
    <col min="16" max="17" width="10.44140625" bestFit="1" customWidth="1"/>
  </cols>
  <sheetData>
    <row r="2" spans="2:17" ht="16.5" thickBot="1">
      <c r="H2" s="199" t="s">
        <v>83</v>
      </c>
      <c r="I2" s="199"/>
      <c r="J2" s="199"/>
      <c r="O2" s="198" t="s">
        <v>109</v>
      </c>
      <c r="P2" s="198"/>
      <c r="Q2" s="198"/>
    </row>
    <row r="3" spans="2:17" ht="15.75">
      <c r="C3" s="18" t="s">
        <v>12</v>
      </c>
      <c r="D3" s="21"/>
      <c r="E3" s="18" t="s">
        <v>13</v>
      </c>
      <c r="F3" s="18" t="s">
        <v>14</v>
      </c>
      <c r="G3" s="18"/>
      <c r="H3" s="18"/>
      <c r="I3" s="183" t="s">
        <v>84</v>
      </c>
      <c r="J3" s="183" t="s">
        <v>8</v>
      </c>
      <c r="L3" s="94" t="s">
        <v>43</v>
      </c>
      <c r="M3" s="89" t="s">
        <v>58</v>
      </c>
      <c r="O3" s="161" t="s">
        <v>13</v>
      </c>
      <c r="P3" s="161" t="s">
        <v>110</v>
      </c>
      <c r="Q3" t="s">
        <v>111</v>
      </c>
    </row>
    <row r="4" spans="2:17" ht="15.75" customHeight="1">
      <c r="B4" s="200" t="s">
        <v>42</v>
      </c>
      <c r="C4" s="190" t="s">
        <v>85</v>
      </c>
      <c r="D4" s="163">
        <v>36707</v>
      </c>
      <c r="E4" s="159">
        <v>128896</v>
      </c>
      <c r="F4" s="201">
        <v>45999</v>
      </c>
      <c r="L4" s="189">
        <v>43496</v>
      </c>
      <c r="O4" s="197">
        <v>146.24</v>
      </c>
      <c r="P4" s="197">
        <v>1645.29</v>
      </c>
      <c r="Q4" s="19">
        <v>2789</v>
      </c>
    </row>
    <row r="5" spans="2:17" ht="15.75" customHeight="1">
      <c r="B5" s="200"/>
      <c r="C5" s="190" t="s">
        <v>86</v>
      </c>
      <c r="D5" s="163">
        <v>36707</v>
      </c>
      <c r="E5" s="159">
        <v>117050</v>
      </c>
      <c r="F5" s="201"/>
      <c r="G5" s="181"/>
      <c r="H5" s="185">
        <v>57284</v>
      </c>
      <c r="I5" s="185">
        <v>42504</v>
      </c>
      <c r="J5" s="185">
        <v>14781</v>
      </c>
      <c r="L5" s="189">
        <v>43496</v>
      </c>
      <c r="O5" s="197">
        <v>248.04</v>
      </c>
      <c r="P5" s="197">
        <v>2790.61</v>
      </c>
      <c r="Q5" s="19">
        <v>4730</v>
      </c>
    </row>
    <row r="6" spans="2:17">
      <c r="G6" s="182"/>
      <c r="H6" s="186"/>
      <c r="I6" s="186"/>
      <c r="J6" s="186"/>
      <c r="O6" s="197"/>
      <c r="P6" s="197"/>
      <c r="Q6" s="19"/>
    </row>
    <row r="7" spans="2:17" ht="15.75">
      <c r="B7" s="202" t="s">
        <v>70</v>
      </c>
      <c r="C7" s="191" t="s">
        <v>87</v>
      </c>
      <c r="D7" s="162">
        <v>38681</v>
      </c>
      <c r="E7" s="21">
        <v>5911</v>
      </c>
      <c r="F7" s="203">
        <v>46000</v>
      </c>
      <c r="G7" s="181"/>
      <c r="H7" s="185">
        <v>4198</v>
      </c>
      <c r="I7" s="185">
        <v>2707</v>
      </c>
      <c r="J7" s="185">
        <v>1491</v>
      </c>
      <c r="L7" s="160">
        <v>38718</v>
      </c>
      <c r="O7" s="197"/>
      <c r="P7" s="197"/>
      <c r="Q7" s="19"/>
    </row>
    <row r="8" spans="2:17" ht="15.75">
      <c r="B8" s="202"/>
      <c r="C8" s="191" t="s">
        <v>88</v>
      </c>
      <c r="D8" s="162">
        <v>38681</v>
      </c>
      <c r="E8" s="21">
        <v>5417</v>
      </c>
      <c r="F8" s="203"/>
      <c r="G8" s="181"/>
      <c r="H8" s="185"/>
      <c r="I8" s="185"/>
      <c r="J8" s="185"/>
      <c r="L8" s="160">
        <v>38718</v>
      </c>
      <c r="O8" s="197"/>
      <c r="P8" s="197"/>
      <c r="Q8" s="19"/>
    </row>
    <row r="9" spans="2:17" ht="15" customHeight="1">
      <c r="B9" s="202"/>
      <c r="C9" s="191" t="s">
        <v>89</v>
      </c>
      <c r="D9" s="192" t="s">
        <v>98</v>
      </c>
      <c r="E9" s="21">
        <v>14886</v>
      </c>
      <c r="F9" s="203"/>
      <c r="G9" s="181"/>
      <c r="H9" s="185">
        <v>5785</v>
      </c>
      <c r="I9" s="185">
        <v>4107</v>
      </c>
      <c r="J9" s="185">
        <v>1678</v>
      </c>
      <c r="L9" s="160">
        <v>43383</v>
      </c>
      <c r="O9" s="197"/>
      <c r="P9" s="197"/>
      <c r="Q9" s="19"/>
    </row>
    <row r="10" spans="2:17">
      <c r="O10" s="197"/>
      <c r="P10" s="197"/>
      <c r="Q10" s="19"/>
    </row>
    <row r="11" spans="2:17" ht="15" customHeight="1">
      <c r="B11" s="200" t="s">
        <v>71</v>
      </c>
      <c r="C11" s="191" t="s">
        <v>90</v>
      </c>
      <c r="D11" s="192" t="s">
        <v>98</v>
      </c>
      <c r="E11" s="21">
        <v>345</v>
      </c>
      <c r="F11" s="201">
        <v>46000</v>
      </c>
      <c r="L11" s="167"/>
      <c r="O11" s="197"/>
      <c r="P11" s="197"/>
      <c r="Q11" s="19"/>
    </row>
    <row r="12" spans="2:17" ht="15.75">
      <c r="B12" s="200"/>
      <c r="C12" s="191" t="s">
        <v>91</v>
      </c>
      <c r="D12" s="192" t="s">
        <v>98</v>
      </c>
      <c r="E12" s="21">
        <v>2613</v>
      </c>
      <c r="F12" s="201"/>
      <c r="L12" s="166" t="s">
        <v>74</v>
      </c>
      <c r="M12" s="167" t="s">
        <v>75</v>
      </c>
      <c r="O12" s="197"/>
      <c r="P12" s="197"/>
      <c r="Q12" s="19"/>
    </row>
    <row r="13" spans="2:17" ht="15" customHeight="1">
      <c r="B13" s="200"/>
      <c r="C13" s="191" t="s">
        <v>92</v>
      </c>
      <c r="D13" s="192" t="s">
        <v>98</v>
      </c>
      <c r="E13" s="21">
        <v>2176</v>
      </c>
      <c r="F13" s="201"/>
      <c r="H13" s="184"/>
      <c r="I13" s="184"/>
      <c r="J13" s="184"/>
      <c r="L13" s="160">
        <v>43542</v>
      </c>
      <c r="M13" s="167" t="s">
        <v>75</v>
      </c>
      <c r="O13" s="197"/>
      <c r="P13" s="197"/>
      <c r="Q13" s="19"/>
    </row>
    <row r="14" spans="2:17" ht="15" customHeight="1">
      <c r="B14" s="200"/>
      <c r="C14" s="191" t="s">
        <v>93</v>
      </c>
      <c r="D14" s="192" t="s">
        <v>98</v>
      </c>
      <c r="E14" s="21">
        <v>2716</v>
      </c>
      <c r="F14" s="201"/>
      <c r="G14" s="99"/>
      <c r="H14" s="184">
        <v>7504</v>
      </c>
      <c r="I14" s="184">
        <v>5287</v>
      </c>
      <c r="J14" s="184">
        <v>2217</v>
      </c>
      <c r="L14" s="166" t="s">
        <v>74</v>
      </c>
      <c r="M14" s="167" t="s">
        <v>75</v>
      </c>
      <c r="O14" s="197"/>
      <c r="P14" s="197"/>
      <c r="Q14" s="19"/>
    </row>
    <row r="15" spans="2:17" ht="15" customHeight="1">
      <c r="B15" s="200"/>
      <c r="C15" s="191" t="s">
        <v>94</v>
      </c>
      <c r="D15" s="192" t="s">
        <v>98</v>
      </c>
      <c r="E15" s="21">
        <v>3346</v>
      </c>
      <c r="F15" s="201"/>
      <c r="H15" s="184"/>
      <c r="I15" s="184"/>
      <c r="J15" s="184"/>
      <c r="L15" s="166" t="s">
        <v>74</v>
      </c>
      <c r="M15" s="167" t="s">
        <v>75</v>
      </c>
      <c r="O15" s="197"/>
      <c r="P15" s="197"/>
      <c r="Q15" s="19"/>
    </row>
    <row r="16" spans="2:17" ht="15" customHeight="1">
      <c r="B16" s="200"/>
      <c r="C16" s="191" t="s">
        <v>95</v>
      </c>
      <c r="D16" s="192" t="s">
        <v>98</v>
      </c>
      <c r="E16" s="21">
        <v>3317</v>
      </c>
      <c r="F16" s="201"/>
      <c r="L16" s="166" t="s">
        <v>74</v>
      </c>
      <c r="M16" s="167" t="s">
        <v>75</v>
      </c>
      <c r="O16" s="197"/>
      <c r="P16" s="197"/>
      <c r="Q16" s="19"/>
    </row>
    <row r="17" spans="2:17" ht="15" customHeight="1">
      <c r="B17" s="200"/>
      <c r="C17" s="191" t="s">
        <v>96</v>
      </c>
      <c r="D17" s="192" t="s">
        <v>98</v>
      </c>
      <c r="E17" s="21">
        <v>2818</v>
      </c>
      <c r="F17" s="201"/>
      <c r="L17" s="166" t="s">
        <v>74</v>
      </c>
      <c r="M17" s="167" t="s">
        <v>75</v>
      </c>
      <c r="O17" s="197"/>
      <c r="P17" s="197"/>
      <c r="Q17" s="19"/>
    </row>
    <row r="18" spans="2:17" ht="15" customHeight="1">
      <c r="B18" s="200"/>
      <c r="C18" s="191" t="s">
        <v>97</v>
      </c>
      <c r="D18" s="192" t="s">
        <v>98</v>
      </c>
      <c r="E18" s="21">
        <v>2245</v>
      </c>
      <c r="F18" s="201"/>
      <c r="L18" s="166" t="s">
        <v>74</v>
      </c>
      <c r="O18" s="197"/>
      <c r="P18" s="197"/>
      <c r="Q18" s="19"/>
    </row>
    <row r="19" spans="2:17" ht="15" customHeight="1">
      <c r="O19" s="197"/>
      <c r="P19" s="197"/>
      <c r="Q19" s="19"/>
    </row>
    <row r="20" spans="2:17" ht="20.25">
      <c r="E20" s="165">
        <f>SUM(E4:E18)</f>
        <v>291736</v>
      </c>
      <c r="H20" s="165">
        <f>SUM(H4:H18)</f>
        <v>74771</v>
      </c>
      <c r="I20" s="164">
        <f>SUM(I5:I14)</f>
        <v>54605</v>
      </c>
      <c r="J20" s="164">
        <f>SUM(J5:J14)</f>
        <v>20167</v>
      </c>
      <c r="O20" s="197">
        <f>SUM(O4:O19)</f>
        <v>394.28</v>
      </c>
      <c r="P20" s="197">
        <f>SUM(P4:P19)</f>
        <v>4435.8999999999996</v>
      </c>
      <c r="Q20" s="165">
        <f>SUM(Q4:Q19)</f>
        <v>7519</v>
      </c>
    </row>
    <row r="21" spans="2:17" ht="15" customHeight="1"/>
    <row r="22" spans="2:17" ht="15" customHeight="1">
      <c r="C22" s="193" t="s">
        <v>98</v>
      </c>
      <c r="D22" s="93">
        <v>40428</v>
      </c>
      <c r="E22" t="s">
        <v>82</v>
      </c>
      <c r="F22" s="90"/>
    </row>
    <row r="23" spans="2:17" ht="15" customHeight="1">
      <c r="C23" s="161" t="s">
        <v>73</v>
      </c>
      <c r="D23" s="161" t="s">
        <v>73</v>
      </c>
      <c r="E23" t="s">
        <v>66</v>
      </c>
    </row>
    <row r="24" spans="2:17" ht="15" customHeight="1">
      <c r="C24" s="161" t="s">
        <v>73</v>
      </c>
      <c r="D24" s="161" t="s">
        <v>73</v>
      </c>
      <c r="E24" t="s">
        <v>72</v>
      </c>
    </row>
    <row r="25" spans="2:17" ht="15" customHeight="1"/>
    <row r="26" spans="2:17" ht="15" customHeight="1"/>
    <row r="31" spans="2:17">
      <c r="C31" s="90"/>
      <c r="E31" s="90"/>
      <c r="F31" s="91"/>
      <c r="G31" s="90"/>
      <c r="H31" s="90"/>
      <c r="I31" s="90"/>
      <c r="J31" s="90"/>
    </row>
    <row r="32" spans="2:17">
      <c r="C32" s="90"/>
      <c r="E32" s="90"/>
      <c r="F32" s="90"/>
      <c r="G32" s="90"/>
      <c r="H32" s="90"/>
      <c r="I32" s="90"/>
      <c r="J32" s="90"/>
    </row>
    <row r="33" spans="3:10">
      <c r="C33" s="92"/>
      <c r="D33" s="93"/>
      <c r="E33" s="90"/>
      <c r="F33" s="90"/>
      <c r="G33" s="90"/>
      <c r="H33" s="90"/>
      <c r="I33" s="90"/>
      <c r="J33" s="90"/>
    </row>
    <row r="34" spans="3:10">
      <c r="C34" s="92"/>
      <c r="D34" s="93"/>
      <c r="E34" s="90"/>
      <c r="F34" s="90"/>
      <c r="G34" s="90"/>
      <c r="H34" s="90"/>
      <c r="I34" s="90"/>
      <c r="J34" s="90"/>
    </row>
    <row r="35" spans="3:10">
      <c r="C35" s="92"/>
      <c r="D35" s="93"/>
      <c r="E35" s="90"/>
      <c r="F35" s="90"/>
      <c r="G35" s="90"/>
      <c r="H35" s="90"/>
      <c r="I35" s="90"/>
      <c r="J35" s="90"/>
    </row>
    <row r="36" spans="3:10">
      <c r="E36" s="87"/>
      <c r="F36" s="88"/>
      <c r="G36" s="89"/>
      <c r="H36" s="89"/>
      <c r="I36" s="89"/>
      <c r="J36" s="89"/>
    </row>
  </sheetData>
  <mergeCells count="8">
    <mergeCell ref="O2:Q2"/>
    <mergeCell ref="H2:J2"/>
    <mergeCell ref="B11:B18"/>
    <mergeCell ref="F11:F18"/>
    <mergeCell ref="B4:B5"/>
    <mergeCell ref="F4:F5"/>
    <mergeCell ref="B7:B9"/>
    <mergeCell ref="F7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3"/>
  <sheetViews>
    <sheetView workbookViewId="0">
      <pane ySplit="1" topLeftCell="A8" activePane="bottomLeft" state="frozen"/>
      <selection pane="bottomLeft" activeCell="A20" sqref="A20"/>
    </sheetView>
  </sheetViews>
  <sheetFormatPr defaultRowHeight="15"/>
  <cols>
    <col min="1" max="1" width="6.88671875" customWidth="1"/>
    <col min="2" max="2" width="7.6640625" bestFit="1" customWidth="1"/>
    <col min="3" max="3" width="8.44140625" customWidth="1"/>
    <col min="4" max="4" width="38" bestFit="1" customWidth="1"/>
    <col min="5" max="5" width="35.109375" bestFit="1" customWidth="1"/>
    <col min="6" max="6" width="11.21875" customWidth="1"/>
    <col min="7" max="7" width="12.5546875" customWidth="1"/>
    <col min="8" max="8" width="16.21875" customWidth="1"/>
    <col min="9" max="9" width="18.21875" bestFit="1" customWidth="1"/>
    <col min="10" max="10" width="11.88671875" customWidth="1"/>
    <col min="11" max="12" width="10" customWidth="1"/>
    <col min="13" max="13" width="8.88671875" customWidth="1"/>
    <col min="14" max="14" width="11.5546875" customWidth="1"/>
    <col min="15" max="17" width="8.88671875" customWidth="1"/>
    <col min="18" max="19" width="10.33203125" customWidth="1"/>
    <col min="20" max="20" width="11.21875" customWidth="1"/>
    <col min="21" max="22" width="8.88671875" customWidth="1"/>
    <col min="23" max="23" width="12" customWidth="1"/>
    <col min="24" max="24" width="7.5546875" customWidth="1"/>
    <col min="25" max="25" width="8.88671875" customWidth="1"/>
    <col min="26" max="26" width="6.77734375" customWidth="1"/>
    <col min="27" max="27" width="8.88671875" customWidth="1"/>
    <col min="28" max="28" width="7.6640625" customWidth="1"/>
    <col min="29" max="29" width="8.88671875" customWidth="1"/>
    <col min="30" max="30" width="7.21875" customWidth="1"/>
    <col min="31" max="31" width="8.109375" customWidth="1"/>
    <col min="32" max="32" width="9.44140625" customWidth="1"/>
    <col min="33" max="33" width="8.44140625" customWidth="1"/>
    <col min="34" max="34" width="9.33203125" customWidth="1"/>
    <col min="35" max="36" width="9.21875" customWidth="1"/>
    <col min="37" max="37" width="10.33203125" customWidth="1"/>
    <col min="38" max="38" width="8" bestFit="1" customWidth="1"/>
    <col min="39" max="39" width="68.21875" bestFit="1" customWidth="1"/>
    <col min="40" max="40" width="38.88671875" bestFit="1" customWidth="1"/>
  </cols>
  <sheetData>
    <row r="1" spans="1:39" s="17" customFormat="1" ht="36.75" thickBot="1">
      <c r="A1" s="9" t="s">
        <v>0</v>
      </c>
      <c r="B1" s="77" t="s">
        <v>1</v>
      </c>
      <c r="C1" s="10" t="s">
        <v>27</v>
      </c>
      <c r="D1" s="12" t="s">
        <v>28</v>
      </c>
      <c r="E1" s="12" t="s">
        <v>29</v>
      </c>
      <c r="F1" s="77" t="s">
        <v>30</v>
      </c>
      <c r="G1" s="77" t="s">
        <v>2</v>
      </c>
      <c r="H1" s="77" t="s">
        <v>31</v>
      </c>
      <c r="I1" s="78" t="s">
        <v>3</v>
      </c>
      <c r="J1" s="12" t="s">
        <v>4</v>
      </c>
      <c r="K1" s="11" t="s">
        <v>32</v>
      </c>
      <c r="L1" s="79" t="s">
        <v>16</v>
      </c>
      <c r="M1" s="25" t="s">
        <v>17</v>
      </c>
      <c r="N1" s="13" t="s">
        <v>33</v>
      </c>
      <c r="O1" s="80" t="s">
        <v>5</v>
      </c>
      <c r="P1" s="13" t="s">
        <v>6</v>
      </c>
      <c r="Q1" s="80" t="s">
        <v>5</v>
      </c>
      <c r="R1" s="13" t="s">
        <v>34</v>
      </c>
      <c r="S1" s="14" t="s">
        <v>35</v>
      </c>
      <c r="T1" s="13" t="s">
        <v>36</v>
      </c>
      <c r="U1" s="14" t="s">
        <v>37</v>
      </c>
      <c r="V1" s="81" t="s">
        <v>38</v>
      </c>
      <c r="W1" s="14" t="s">
        <v>39</v>
      </c>
      <c r="X1" s="82" t="s">
        <v>5</v>
      </c>
      <c r="Y1" s="14" t="s">
        <v>40</v>
      </c>
      <c r="Z1" s="82" t="s">
        <v>5</v>
      </c>
      <c r="AA1" s="26" t="s">
        <v>41</v>
      </c>
      <c r="AB1" s="82" t="s">
        <v>5</v>
      </c>
      <c r="AC1" s="14" t="s">
        <v>7</v>
      </c>
      <c r="AD1" s="82" t="s">
        <v>5</v>
      </c>
      <c r="AE1" s="15" t="s">
        <v>8</v>
      </c>
      <c r="AF1" s="83" t="s">
        <v>5</v>
      </c>
      <c r="AG1" s="16" t="s">
        <v>9</v>
      </c>
      <c r="AH1" s="82" t="s">
        <v>5</v>
      </c>
      <c r="AI1" s="84" t="s">
        <v>10</v>
      </c>
      <c r="AJ1" s="85" t="s">
        <v>11</v>
      </c>
      <c r="AK1" s="84" t="s">
        <v>10</v>
      </c>
      <c r="AL1" s="86"/>
    </row>
    <row r="9" spans="1:39" s="7" customFormat="1" ht="13.5" thickBot="1">
      <c r="A9" s="1"/>
      <c r="B9" s="1"/>
      <c r="C9" s="2"/>
      <c r="D9" s="4"/>
      <c r="E9" s="4"/>
      <c r="F9" s="3"/>
      <c r="G9" s="20"/>
      <c r="H9" s="3"/>
      <c r="I9" s="34"/>
      <c r="J9" s="4"/>
      <c r="K9" s="8"/>
      <c r="L9" s="5"/>
      <c r="M9" s="6"/>
      <c r="N9" s="5"/>
      <c r="O9" s="35"/>
      <c r="P9" s="5"/>
      <c r="Q9" s="35"/>
      <c r="R9" s="5"/>
      <c r="S9" s="5"/>
      <c r="T9" s="5"/>
      <c r="U9" s="5"/>
      <c r="V9" s="5"/>
      <c r="W9" s="5"/>
      <c r="X9" s="36"/>
      <c r="Y9" s="6"/>
      <c r="Z9" s="36"/>
      <c r="AA9" s="6"/>
      <c r="AB9" s="36"/>
      <c r="AC9" s="6"/>
      <c r="AD9" s="36"/>
      <c r="AE9" s="6"/>
      <c r="AF9" s="36"/>
      <c r="AG9" s="6"/>
      <c r="AH9" s="36"/>
      <c r="AI9" s="36"/>
      <c r="AJ9" s="6"/>
      <c r="AL9" s="37"/>
      <c r="AM9" s="37"/>
    </row>
    <row r="10" spans="1:39" s="7" customFormat="1" ht="15" customHeight="1">
      <c r="A10" s="215" t="s">
        <v>19</v>
      </c>
      <c r="B10" s="38" t="s">
        <v>85</v>
      </c>
      <c r="C10" s="39">
        <v>36707</v>
      </c>
      <c r="D10" s="40" t="s">
        <v>20</v>
      </c>
      <c r="E10" s="40" t="s">
        <v>21</v>
      </c>
      <c r="F10" s="41">
        <v>18870.14</v>
      </c>
      <c r="G10" s="41">
        <v>18870.14</v>
      </c>
      <c r="H10" s="41">
        <v>18870.14</v>
      </c>
      <c r="I10" s="218" t="s">
        <v>107</v>
      </c>
      <c r="J10" s="221" t="s">
        <v>22</v>
      </c>
      <c r="K10" s="224" t="s">
        <v>19</v>
      </c>
      <c r="L10" s="27">
        <v>1186.0821716801174</v>
      </c>
      <c r="M10" s="28">
        <v>216.60454878943506</v>
      </c>
      <c r="N10" s="27">
        <v>20789</v>
      </c>
      <c r="O10" s="42">
        <v>31433.569391395838</v>
      </c>
      <c r="P10" s="43"/>
      <c r="Q10" s="44"/>
      <c r="R10" s="27"/>
      <c r="S10" s="27"/>
      <c r="T10" s="27"/>
      <c r="U10" s="27"/>
      <c r="V10" s="27"/>
      <c r="W10" s="45">
        <v>146.24358033749084</v>
      </c>
      <c r="X10" s="46">
        <v>2722.6069765821353</v>
      </c>
      <c r="Y10" s="27">
        <v>19.991195891415995</v>
      </c>
      <c r="Z10" s="42">
        <v>372.18387174637081</v>
      </c>
      <c r="AA10" s="44"/>
      <c r="AB10" s="44"/>
      <c r="AC10" s="45">
        <v>364.90212765957449</v>
      </c>
      <c r="AD10" s="172">
        <v>6793.5248805772899</v>
      </c>
      <c r="AE10" s="227" t="s">
        <v>18</v>
      </c>
      <c r="AF10" s="228"/>
      <c r="AG10" s="176">
        <v>969.47762289068237</v>
      </c>
      <c r="AH10" s="42">
        <v>59371.093870125682</v>
      </c>
      <c r="AI10" s="47">
        <f>AF10+AH10</f>
        <v>59371.093870125682</v>
      </c>
      <c r="AJ10" s="204">
        <v>45999</v>
      </c>
      <c r="AK10" s="207">
        <f>AI10+AI11+AI12+AI13</f>
        <v>126106.61991715</v>
      </c>
      <c r="AL10" s="210">
        <f>AK10+AK14</f>
        <v>238426.84728903347</v>
      </c>
      <c r="AM10" s="37"/>
    </row>
    <row r="11" spans="1:39" s="7" customFormat="1" ht="15" customHeight="1">
      <c r="A11" s="216"/>
      <c r="B11" s="48"/>
      <c r="C11" s="49"/>
      <c r="D11" s="50"/>
      <c r="E11" s="50" t="s">
        <v>23</v>
      </c>
      <c r="F11" s="51"/>
      <c r="G11" s="51"/>
      <c r="H11" s="51"/>
      <c r="I11" s="219"/>
      <c r="J11" s="222"/>
      <c r="K11" s="225"/>
      <c r="L11" s="30">
        <v>213.36757153338223</v>
      </c>
      <c r="M11" s="31"/>
      <c r="N11" s="30">
        <v>3917</v>
      </c>
      <c r="O11" s="52">
        <v>5922</v>
      </c>
      <c r="P11" s="53"/>
      <c r="Q11" s="54"/>
      <c r="R11" s="30"/>
      <c r="S11" s="30"/>
      <c r="T11" s="30"/>
      <c r="U11" s="30"/>
      <c r="V11" s="30"/>
      <c r="W11" s="30">
        <v>0</v>
      </c>
      <c r="X11" s="52"/>
      <c r="Y11" s="30">
        <v>10.579603815113719</v>
      </c>
      <c r="Z11" s="52">
        <v>196.96460035902339</v>
      </c>
      <c r="AA11" s="54"/>
      <c r="AB11" s="54"/>
      <c r="AC11" s="30">
        <v>94.15994130594278</v>
      </c>
      <c r="AD11" s="173">
        <v>1753.0122614477843</v>
      </c>
      <c r="AE11" s="229"/>
      <c r="AF11" s="230"/>
      <c r="AG11" s="177">
        <v>213.36757153338223</v>
      </c>
      <c r="AH11" s="52">
        <v>11844.701589334971</v>
      </c>
      <c r="AI11" s="55">
        <f t="shared" ref="AI11:AI15" si="0">AF11+AH11</f>
        <v>11844.701589334971</v>
      </c>
      <c r="AJ11" s="205"/>
      <c r="AK11" s="208"/>
      <c r="AL11" s="211"/>
      <c r="AM11" s="37"/>
    </row>
    <row r="12" spans="1:39" s="7" customFormat="1" ht="15" customHeight="1">
      <c r="A12" s="216"/>
      <c r="B12" s="48"/>
      <c r="C12" s="49"/>
      <c r="D12" s="50"/>
      <c r="E12" s="50" t="s">
        <v>24</v>
      </c>
      <c r="F12" s="51"/>
      <c r="G12" s="51"/>
      <c r="H12" s="51"/>
      <c r="I12" s="219"/>
      <c r="J12" s="222"/>
      <c r="K12" s="225"/>
      <c r="L12" s="30">
        <v>281.15920763022746</v>
      </c>
      <c r="M12" s="31"/>
      <c r="N12" s="30">
        <v>5129</v>
      </c>
      <c r="O12" s="52">
        <v>7755</v>
      </c>
      <c r="P12" s="53"/>
      <c r="Q12" s="54"/>
      <c r="R12" s="30"/>
      <c r="S12" s="30"/>
      <c r="T12" s="30"/>
      <c r="U12" s="30"/>
      <c r="V12" s="30"/>
      <c r="W12" s="30">
        <v>0</v>
      </c>
      <c r="X12" s="52"/>
      <c r="Y12" s="30">
        <v>10.87307410124725</v>
      </c>
      <c r="Z12" s="52">
        <v>202.42825085441962</v>
      </c>
      <c r="AA12" s="54"/>
      <c r="AB12" s="54"/>
      <c r="AC12" s="30">
        <v>124.53411592076303</v>
      </c>
      <c r="AD12" s="173">
        <v>2318.5000877212628</v>
      </c>
      <c r="AE12" s="229"/>
      <c r="AF12" s="230"/>
      <c r="AG12" s="177">
        <v>281.15920763022746</v>
      </c>
      <c r="AH12" s="52">
        <v>15510.824457689347</v>
      </c>
      <c r="AI12" s="55">
        <f t="shared" si="0"/>
        <v>15510.824457689347</v>
      </c>
      <c r="AJ12" s="205"/>
      <c r="AK12" s="208"/>
      <c r="AL12" s="211"/>
      <c r="AM12" s="37"/>
    </row>
    <row r="13" spans="1:39" s="7" customFormat="1" ht="15.75" customHeight="1" thickBot="1">
      <c r="A13" s="216"/>
      <c r="B13" s="56"/>
      <c r="C13" s="57"/>
      <c r="D13" s="58"/>
      <c r="E13" s="58" t="s">
        <v>79</v>
      </c>
      <c r="F13" s="168">
        <v>16303.9</v>
      </c>
      <c r="G13" s="169" t="s">
        <v>15</v>
      </c>
      <c r="H13" s="170" t="s">
        <v>15</v>
      </c>
      <c r="I13" s="219"/>
      <c r="J13" s="222"/>
      <c r="K13" s="225"/>
      <c r="L13" s="22">
        <v>657.62938004402054</v>
      </c>
      <c r="M13" s="23"/>
      <c r="N13" s="22">
        <v>13022</v>
      </c>
      <c r="O13" s="59">
        <v>19689</v>
      </c>
      <c r="P13" s="60"/>
      <c r="Q13" s="61"/>
      <c r="R13" s="22"/>
      <c r="S13" s="22"/>
      <c r="T13" s="22"/>
      <c r="U13" s="22"/>
      <c r="V13" s="22"/>
      <c r="W13" s="22">
        <v>126.35524944974323</v>
      </c>
      <c r="X13" s="59">
        <v>2352</v>
      </c>
      <c r="Y13" s="22">
        <v>37.678647101980928</v>
      </c>
      <c r="Z13" s="59">
        <v>701.5032198961627</v>
      </c>
      <c r="AA13" s="61"/>
      <c r="AB13" s="61"/>
      <c r="AC13" s="22">
        <v>235.89727659574464</v>
      </c>
      <c r="AD13" s="174">
        <v>4391.842079976238</v>
      </c>
      <c r="AE13" s="229"/>
      <c r="AF13" s="230"/>
      <c r="AG13" s="178">
        <v>657.62938004402054</v>
      </c>
      <c r="AH13" s="59">
        <v>39380</v>
      </c>
      <c r="AI13" s="62">
        <f t="shared" si="0"/>
        <v>39380</v>
      </c>
      <c r="AJ13" s="205"/>
      <c r="AK13" s="209"/>
      <c r="AL13" s="211"/>
      <c r="AM13" s="7" t="s">
        <v>80</v>
      </c>
    </row>
    <row r="14" spans="1:39" s="7" customFormat="1" ht="12.75" customHeight="1">
      <c r="A14" s="216"/>
      <c r="B14" s="63" t="s">
        <v>86</v>
      </c>
      <c r="C14" s="39">
        <v>36707</v>
      </c>
      <c r="D14" s="40" t="s">
        <v>25</v>
      </c>
      <c r="E14" s="64" t="s">
        <v>26</v>
      </c>
      <c r="F14" s="65">
        <v>32004.63</v>
      </c>
      <c r="G14" s="65">
        <v>32004.63</v>
      </c>
      <c r="H14" s="65">
        <v>32004.63</v>
      </c>
      <c r="I14" s="219"/>
      <c r="J14" s="222"/>
      <c r="K14" s="225"/>
      <c r="L14" s="27">
        <v>1285.2534878943509</v>
      </c>
      <c r="M14" s="28">
        <v>398.39765223771093</v>
      </c>
      <c r="N14" s="66">
        <v>22282</v>
      </c>
      <c r="O14" s="67">
        <v>33690.841544982432</v>
      </c>
      <c r="P14" s="43"/>
      <c r="Q14" s="43"/>
      <c r="R14" s="27"/>
      <c r="S14" s="27"/>
      <c r="T14" s="27"/>
      <c r="U14" s="27"/>
      <c r="V14" s="27"/>
      <c r="W14" s="27">
        <v>248.03584446074836</v>
      </c>
      <c r="X14" s="42">
        <v>4618</v>
      </c>
      <c r="Y14" s="66">
        <v>39.862176962582545</v>
      </c>
      <c r="Z14" s="67">
        <v>742.12965741301298</v>
      </c>
      <c r="AA14" s="43"/>
      <c r="AB14" s="43"/>
      <c r="AC14" s="27">
        <v>281.91580454878942</v>
      </c>
      <c r="AD14" s="175">
        <v>5248.5362163108548</v>
      </c>
      <c r="AE14" s="229"/>
      <c r="AF14" s="230"/>
      <c r="AG14" s="179">
        <v>886.8558356566399</v>
      </c>
      <c r="AH14" s="68">
        <v>60810.227371883448</v>
      </c>
      <c r="AI14" s="69">
        <f t="shared" si="0"/>
        <v>60810.227371883448</v>
      </c>
      <c r="AJ14" s="205"/>
      <c r="AK14" s="213">
        <f>AI14+AI15</f>
        <v>112320.22737188345</v>
      </c>
      <c r="AL14" s="211"/>
    </row>
    <row r="15" spans="1:39" s="7" customFormat="1" ht="15.75" customHeight="1" thickBot="1">
      <c r="A15" s="217"/>
      <c r="B15" s="70"/>
      <c r="C15" s="71"/>
      <c r="D15" s="72"/>
      <c r="E15" s="58" t="s">
        <v>81</v>
      </c>
      <c r="F15" s="171">
        <v>26666</v>
      </c>
      <c r="G15" s="169" t="s">
        <v>15</v>
      </c>
      <c r="H15" s="170" t="s">
        <v>15</v>
      </c>
      <c r="I15" s="220"/>
      <c r="J15" s="223"/>
      <c r="K15" s="226"/>
      <c r="L15" s="22">
        <v>841.43958327219389</v>
      </c>
      <c r="M15" s="23"/>
      <c r="N15" s="23">
        <v>17034</v>
      </c>
      <c r="O15" s="24">
        <v>25755</v>
      </c>
      <c r="P15" s="60"/>
      <c r="Q15" s="60"/>
      <c r="R15" s="22"/>
      <c r="S15" s="22"/>
      <c r="T15" s="22"/>
      <c r="U15" s="22"/>
      <c r="V15" s="22"/>
      <c r="W15" s="22">
        <v>202.16839911958917</v>
      </c>
      <c r="X15" s="59">
        <v>3764</v>
      </c>
      <c r="Y15" s="23">
        <v>55.286862509170945</v>
      </c>
      <c r="Z15" s="24">
        <v>1029.3554412966782</v>
      </c>
      <c r="AA15" s="60"/>
      <c r="AB15" s="60"/>
      <c r="AC15" s="22">
        <v>284.49595069699194</v>
      </c>
      <c r="AD15" s="157">
        <v>5296.647188441043</v>
      </c>
      <c r="AE15" s="231"/>
      <c r="AF15" s="232"/>
      <c r="AG15" s="180">
        <v>841.43958327219389</v>
      </c>
      <c r="AH15" s="24">
        <v>51510</v>
      </c>
      <c r="AI15" s="73">
        <f t="shared" si="0"/>
        <v>51510</v>
      </c>
      <c r="AJ15" s="206"/>
      <c r="AK15" s="214"/>
      <c r="AL15" s="212"/>
    </row>
    <row r="16" spans="1:39" s="7" customFormat="1" ht="12.75">
      <c r="A16" s="1"/>
      <c r="B16" s="1"/>
      <c r="C16" s="2"/>
      <c r="D16" s="8"/>
      <c r="E16" s="8"/>
      <c r="F16" s="74"/>
      <c r="G16" s="3"/>
      <c r="H16" s="3"/>
      <c r="I16" s="3"/>
      <c r="J16" s="4"/>
      <c r="K16" s="4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6"/>
      <c r="AC16" s="75"/>
      <c r="AD16" s="36"/>
      <c r="AE16" s="6"/>
      <c r="AF16" s="36"/>
      <c r="AG16" s="6"/>
      <c r="AH16" s="36"/>
      <c r="AI16" s="36"/>
      <c r="AJ16" s="6"/>
      <c r="AK16" s="36"/>
    </row>
    <row r="17" spans="12:30" s="89" customFormat="1" ht="11.25"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</row>
    <row r="18" spans="12:30" s="89" customFormat="1" ht="11.25">
      <c r="Y18" s="188"/>
    </row>
    <row r="19" spans="12:30" s="89" customFormat="1" ht="11.25">
      <c r="M19" s="187"/>
      <c r="Y19" s="188"/>
    </row>
    <row r="20" spans="12:30" s="89" customFormat="1" ht="11.25">
      <c r="M20" s="188"/>
    </row>
    <row r="21" spans="12:30" s="89" customFormat="1" ht="11.25">
      <c r="M21" s="187"/>
    </row>
    <row r="22" spans="12:30" s="89" customFormat="1" ht="11.25">
      <c r="Y22" s="187"/>
    </row>
    <row r="23" spans="12:30">
      <c r="M23" s="187"/>
    </row>
  </sheetData>
  <mergeCells count="9">
    <mergeCell ref="AJ10:AJ15"/>
    <mergeCell ref="AK10:AK13"/>
    <mergeCell ref="AL10:AL15"/>
    <mergeCell ref="AK14:AK15"/>
    <mergeCell ref="A10:A15"/>
    <mergeCell ref="I10:I15"/>
    <mergeCell ref="J10:J15"/>
    <mergeCell ref="K10:K15"/>
    <mergeCell ref="AE10:AF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26"/>
  <sheetViews>
    <sheetView workbookViewId="0">
      <selection activeCell="J8" sqref="J8:J11"/>
    </sheetView>
  </sheetViews>
  <sheetFormatPr defaultRowHeight="15"/>
  <cols>
    <col min="1" max="1" width="6.33203125" bestFit="1" customWidth="1"/>
    <col min="2" max="2" width="8.44140625" bestFit="1" customWidth="1"/>
    <col min="3" max="3" width="7.88671875" bestFit="1" customWidth="1"/>
    <col min="4" max="4" width="30.88671875" bestFit="1" customWidth="1"/>
    <col min="5" max="5" width="15.77734375" customWidth="1"/>
    <col min="6" max="6" width="13.5546875" customWidth="1"/>
    <col min="7" max="7" width="10" bestFit="1" customWidth="1"/>
    <col min="8" max="9" width="10" customWidth="1"/>
    <col min="10" max="10" width="16" bestFit="1" customWidth="1"/>
    <col min="11" max="11" width="9.44140625" bestFit="1" customWidth="1"/>
    <col min="12" max="12" width="12" customWidth="1"/>
    <col min="13" max="13" width="10" customWidth="1"/>
    <col min="14" max="14" width="9.21875" bestFit="1" customWidth="1"/>
    <col min="15" max="15" width="11.5546875" customWidth="1"/>
    <col min="16" max="16" width="9.21875" bestFit="1" customWidth="1"/>
    <col min="17" max="18" width="9.21875" customWidth="1"/>
    <col min="19" max="19" width="11.6640625" bestFit="1" customWidth="1"/>
    <col min="20" max="20" width="8.44140625" bestFit="1" customWidth="1"/>
    <col min="21" max="21" width="9.5546875" customWidth="1"/>
    <col min="22" max="22" width="9.21875" bestFit="1" customWidth="1"/>
    <col min="23" max="29" width="9.21875" customWidth="1"/>
    <col min="30" max="30" width="9.21875" bestFit="1" customWidth="1"/>
    <col min="31" max="31" width="8.44140625" customWidth="1"/>
    <col min="32" max="32" width="9.21875" bestFit="1" customWidth="1"/>
    <col min="33" max="34" width="9.33203125" bestFit="1" customWidth="1"/>
    <col min="35" max="35" width="9.6640625" bestFit="1" customWidth="1"/>
    <col min="36" max="36" width="57.6640625" bestFit="1" customWidth="1"/>
    <col min="37" max="37" width="47" bestFit="1" customWidth="1"/>
  </cols>
  <sheetData>
    <row r="1" spans="1:37" s="17" customFormat="1" ht="36.75" thickBot="1">
      <c r="A1" s="9" t="s">
        <v>0</v>
      </c>
      <c r="B1" s="9" t="s">
        <v>1</v>
      </c>
      <c r="C1" s="10" t="s">
        <v>44</v>
      </c>
      <c r="D1" s="12" t="s">
        <v>45</v>
      </c>
      <c r="E1" s="12" t="s">
        <v>46</v>
      </c>
      <c r="F1" s="12" t="s">
        <v>47</v>
      </c>
      <c r="G1" s="12" t="s">
        <v>48</v>
      </c>
      <c r="H1" s="77" t="s">
        <v>2</v>
      </c>
      <c r="I1" s="77" t="s">
        <v>49</v>
      </c>
      <c r="J1" s="12" t="s">
        <v>3</v>
      </c>
      <c r="K1" s="12" t="s">
        <v>4</v>
      </c>
      <c r="L1" s="11" t="s">
        <v>32</v>
      </c>
      <c r="M1" s="79" t="s">
        <v>16</v>
      </c>
      <c r="N1" s="25" t="s">
        <v>17</v>
      </c>
      <c r="O1" s="13" t="s">
        <v>50</v>
      </c>
      <c r="P1" s="80" t="s">
        <v>5</v>
      </c>
      <c r="Q1" s="13" t="s">
        <v>6</v>
      </c>
      <c r="R1" s="95" t="s">
        <v>5</v>
      </c>
      <c r="S1" s="26" t="s">
        <v>51</v>
      </c>
      <c r="T1" s="14" t="s">
        <v>52</v>
      </c>
      <c r="U1" s="81" t="s">
        <v>53</v>
      </c>
      <c r="V1" s="80" t="s">
        <v>5</v>
      </c>
      <c r="W1" s="13" t="s">
        <v>54</v>
      </c>
      <c r="X1" s="95" t="s">
        <v>5</v>
      </c>
      <c r="Y1" s="14" t="s">
        <v>55</v>
      </c>
      <c r="Z1" s="95" t="s">
        <v>5</v>
      </c>
      <c r="AA1" s="14" t="s">
        <v>7</v>
      </c>
      <c r="AB1" s="80" t="s">
        <v>5</v>
      </c>
      <c r="AC1" s="9" t="s">
        <v>8</v>
      </c>
      <c r="AD1" s="96" t="s">
        <v>5</v>
      </c>
      <c r="AE1" s="16" t="s">
        <v>9</v>
      </c>
      <c r="AF1" s="80" t="s">
        <v>5</v>
      </c>
      <c r="AG1" s="84" t="s">
        <v>10</v>
      </c>
      <c r="AH1" s="84" t="s">
        <v>10</v>
      </c>
      <c r="AI1" s="97" t="s">
        <v>11</v>
      </c>
      <c r="AJ1"/>
    </row>
    <row r="7" spans="1:37" s="7" customFormat="1" ht="13.5" thickBot="1">
      <c r="A7" s="1"/>
      <c r="B7" s="1"/>
      <c r="C7" s="2"/>
      <c r="D7" s="4"/>
      <c r="E7" s="4"/>
      <c r="F7" s="4"/>
      <c r="G7" s="3"/>
      <c r="H7" s="3"/>
      <c r="I7" s="3"/>
      <c r="J7" s="98"/>
      <c r="K7" s="4"/>
      <c r="L7" s="8"/>
      <c r="M7" s="5"/>
      <c r="N7" s="6"/>
      <c r="O7" s="5"/>
      <c r="P7" s="35"/>
      <c r="Q7" s="5"/>
      <c r="R7" s="5"/>
      <c r="S7" s="5"/>
      <c r="T7" s="5"/>
      <c r="U7" s="6"/>
      <c r="V7" s="36"/>
      <c r="W7" s="6"/>
      <c r="X7" s="6"/>
      <c r="Y7" s="6"/>
      <c r="Z7" s="6"/>
      <c r="AA7" s="6"/>
      <c r="AB7" s="36"/>
      <c r="AC7" s="6"/>
      <c r="AD7" s="6"/>
      <c r="AE7" s="6"/>
      <c r="AF7" s="36"/>
      <c r="AG7" s="36"/>
      <c r="AI7" s="99"/>
      <c r="AJ7" s="99"/>
    </row>
    <row r="8" spans="1:37" s="7" customFormat="1" ht="12.75" customHeight="1">
      <c r="A8" s="238" t="s">
        <v>19</v>
      </c>
      <c r="B8" s="100" t="s">
        <v>87</v>
      </c>
      <c r="C8" s="101">
        <v>38681</v>
      </c>
      <c r="D8" s="40" t="s">
        <v>56</v>
      </c>
      <c r="E8" s="40" t="s">
        <v>57</v>
      </c>
      <c r="F8" s="40" t="s">
        <v>57</v>
      </c>
      <c r="G8" s="102">
        <v>45000</v>
      </c>
      <c r="H8" s="102">
        <v>45000</v>
      </c>
      <c r="I8" s="102">
        <v>45000</v>
      </c>
      <c r="J8" s="241" t="s">
        <v>108</v>
      </c>
      <c r="K8" s="241" t="s">
        <v>22</v>
      </c>
      <c r="L8" s="244" t="s">
        <v>19</v>
      </c>
      <c r="M8" s="27">
        <v>908.26328000000012</v>
      </c>
      <c r="N8" s="28">
        <v>615.77</v>
      </c>
      <c r="O8" s="28">
        <v>292.49328000000014</v>
      </c>
      <c r="P8" s="29">
        <v>2955.6839762448044</v>
      </c>
      <c r="Q8" s="103"/>
      <c r="R8" s="103"/>
      <c r="S8" s="27"/>
      <c r="T8" s="27"/>
      <c r="U8" s="28">
        <v>25.800292000000013</v>
      </c>
      <c r="V8" s="29">
        <v>261</v>
      </c>
      <c r="W8" s="103"/>
      <c r="X8" s="103"/>
      <c r="Y8" s="103"/>
      <c r="Z8" s="103"/>
      <c r="AA8" s="28">
        <v>113.03731200000007</v>
      </c>
      <c r="AB8" s="29">
        <v>1142.2700666559022</v>
      </c>
      <c r="AC8" s="247" t="s">
        <v>50</v>
      </c>
      <c r="AD8" s="248"/>
      <c r="AE8" s="28">
        <v>292.49328000000014</v>
      </c>
      <c r="AF8" s="29">
        <v>5911</v>
      </c>
      <c r="AG8" s="104">
        <f>AD8+AF8</f>
        <v>5911</v>
      </c>
      <c r="AH8" s="233">
        <f>AG8+AG9</f>
        <v>11328</v>
      </c>
      <c r="AI8" s="235">
        <v>46000</v>
      </c>
      <c r="AJ8" s="99"/>
    </row>
    <row r="9" spans="1:37" s="7" customFormat="1" ht="13.5" customHeight="1" thickBot="1">
      <c r="A9" s="239"/>
      <c r="B9" s="105" t="s">
        <v>88</v>
      </c>
      <c r="C9" s="57">
        <v>38681</v>
      </c>
      <c r="D9" s="58" t="s">
        <v>56</v>
      </c>
      <c r="E9" s="58" t="s">
        <v>57</v>
      </c>
      <c r="F9" s="58" t="s">
        <v>57</v>
      </c>
      <c r="G9" s="106">
        <v>45000</v>
      </c>
      <c r="H9" s="106">
        <v>45000</v>
      </c>
      <c r="I9" s="106">
        <v>45000</v>
      </c>
      <c r="J9" s="242"/>
      <c r="K9" s="242"/>
      <c r="L9" s="245"/>
      <c r="M9" s="22">
        <v>883.7832800000001</v>
      </c>
      <c r="N9" s="23">
        <v>615.77</v>
      </c>
      <c r="O9" s="23">
        <v>268.01328000000012</v>
      </c>
      <c r="P9" s="24">
        <v>2708</v>
      </c>
      <c r="Q9" s="107"/>
      <c r="R9" s="107"/>
      <c r="S9" s="108"/>
      <c r="T9" s="22"/>
      <c r="U9" s="23">
        <v>25.800292000000013</v>
      </c>
      <c r="V9" s="24">
        <v>261</v>
      </c>
      <c r="W9" s="107"/>
      <c r="X9" s="107"/>
      <c r="Y9" s="107"/>
      <c r="Z9" s="107"/>
      <c r="AA9" s="23">
        <v>103.24531200000008</v>
      </c>
      <c r="AB9" s="24">
        <v>1043</v>
      </c>
      <c r="AC9" s="249"/>
      <c r="AD9" s="250"/>
      <c r="AE9" s="23">
        <v>268.01328000000012</v>
      </c>
      <c r="AF9" s="24">
        <v>5417</v>
      </c>
      <c r="AG9" s="109">
        <f t="shared" ref="AG9" si="0">AD9+AF9</f>
        <v>5417</v>
      </c>
      <c r="AH9" s="234"/>
      <c r="AI9" s="236"/>
      <c r="AJ9" s="110" t="s">
        <v>76</v>
      </c>
    </row>
    <row r="10" spans="1:37" s="7" customFormat="1" ht="12.75" customHeight="1">
      <c r="A10" s="239"/>
      <c r="B10" s="111" t="s">
        <v>89</v>
      </c>
      <c r="C10" s="101" t="s">
        <v>98</v>
      </c>
      <c r="D10" s="40" t="s">
        <v>59</v>
      </c>
      <c r="E10" s="40" t="s">
        <v>57</v>
      </c>
      <c r="F10" s="112"/>
      <c r="G10" s="102">
        <v>80000</v>
      </c>
      <c r="H10" s="102">
        <v>80000</v>
      </c>
      <c r="I10" s="112"/>
      <c r="J10" s="242"/>
      <c r="K10" s="242"/>
      <c r="L10" s="245"/>
      <c r="M10" s="27">
        <v>2292.3040000000001</v>
      </c>
      <c r="N10" s="28">
        <v>600</v>
      </c>
      <c r="O10" s="28">
        <v>1692.3040000000001</v>
      </c>
      <c r="P10" s="29">
        <v>5519.950254740922</v>
      </c>
      <c r="Q10" s="103"/>
      <c r="R10" s="103"/>
      <c r="S10" s="103"/>
      <c r="T10" s="103"/>
      <c r="U10" s="28"/>
      <c r="V10" s="29"/>
      <c r="W10" s="28">
        <v>307.70399999999995</v>
      </c>
      <c r="X10" s="29">
        <v>1003.6569718039233</v>
      </c>
      <c r="Y10" s="103"/>
      <c r="Z10" s="103"/>
      <c r="AA10" s="28">
        <v>623.06999999999994</v>
      </c>
      <c r="AB10" s="29">
        <v>2032.3319773216483</v>
      </c>
      <c r="AC10" s="249"/>
      <c r="AD10" s="250"/>
      <c r="AE10" s="28">
        <v>1692.3040000000001</v>
      </c>
      <c r="AF10" s="29">
        <v>11040</v>
      </c>
      <c r="AG10" s="104">
        <f>AD10+AF10</f>
        <v>11040</v>
      </c>
      <c r="AH10" s="233">
        <f>AG10+AG11</f>
        <v>14886</v>
      </c>
      <c r="AI10" s="236"/>
      <c r="AJ10" s="99"/>
    </row>
    <row r="11" spans="1:37" s="7" customFormat="1" ht="13.5" customHeight="1" thickBot="1">
      <c r="A11" s="240"/>
      <c r="B11" s="113"/>
      <c r="C11" s="57"/>
      <c r="D11" s="58" t="s">
        <v>60</v>
      </c>
      <c r="E11" s="114" t="s">
        <v>15</v>
      </c>
      <c r="F11" s="115"/>
      <c r="G11" s="106">
        <v>5450.58</v>
      </c>
      <c r="H11" s="114" t="s">
        <v>15</v>
      </c>
      <c r="I11" s="115"/>
      <c r="J11" s="243"/>
      <c r="K11" s="243"/>
      <c r="L11" s="246"/>
      <c r="M11" s="22">
        <v>589.5</v>
      </c>
      <c r="N11" s="23">
        <v>0</v>
      </c>
      <c r="O11" s="23">
        <v>589.5</v>
      </c>
      <c r="P11" s="24">
        <v>1922.8332300240925</v>
      </c>
      <c r="Q11" s="107"/>
      <c r="R11" s="107"/>
      <c r="S11" s="107"/>
      <c r="T11" s="107"/>
      <c r="U11" s="23">
        <v>0.5</v>
      </c>
      <c r="V11" s="24">
        <v>2</v>
      </c>
      <c r="W11" s="23">
        <v>114</v>
      </c>
      <c r="X11" s="24">
        <v>371.84561191305602</v>
      </c>
      <c r="Y11" s="107"/>
      <c r="Z11" s="107"/>
      <c r="AA11" s="23">
        <v>213.75</v>
      </c>
      <c r="AB11" s="24">
        <v>697.21052233698026</v>
      </c>
      <c r="AC11" s="251"/>
      <c r="AD11" s="252"/>
      <c r="AE11" s="23">
        <v>589.5</v>
      </c>
      <c r="AF11" s="24">
        <v>3846</v>
      </c>
      <c r="AG11" s="109">
        <f t="shared" ref="AG11" si="1">AD11+AF11</f>
        <v>3846</v>
      </c>
      <c r="AH11" s="234"/>
      <c r="AI11" s="237"/>
      <c r="AJ11" s="110" t="s">
        <v>77</v>
      </c>
      <c r="AK11" s="7" t="s">
        <v>78</v>
      </c>
    </row>
    <row r="12" spans="1:37" s="7" customFormat="1" ht="12.75">
      <c r="A12" s="1"/>
      <c r="B12" s="1"/>
      <c r="C12" s="2"/>
      <c r="D12" s="4"/>
      <c r="E12" s="4"/>
      <c r="F12" s="4"/>
      <c r="G12" s="3"/>
      <c r="H12" s="3"/>
      <c r="I12" s="3"/>
      <c r="J12" s="98"/>
      <c r="K12" s="4"/>
      <c r="L12" s="8"/>
      <c r="M12" s="5"/>
      <c r="N12" s="6"/>
      <c r="O12" s="5"/>
      <c r="P12" s="35"/>
      <c r="Q12" s="5"/>
      <c r="R12" s="5"/>
      <c r="S12" s="5"/>
      <c r="T12" s="5"/>
      <c r="U12" s="6"/>
      <c r="V12" s="36"/>
      <c r="W12" s="6"/>
      <c r="X12" s="6"/>
      <c r="Y12" s="6"/>
      <c r="Z12" s="6"/>
      <c r="AA12" s="6"/>
      <c r="AB12" s="36"/>
      <c r="AC12" s="6"/>
      <c r="AD12" s="6"/>
      <c r="AE12" s="6"/>
      <c r="AF12" s="36"/>
      <c r="AG12" s="36"/>
      <c r="AI12" s="99"/>
      <c r="AJ12" s="99"/>
    </row>
    <row r="14" spans="1:37" s="89" customFormat="1" ht="11.25"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>
        <f t="shared" ref="Z14" si="2">SUM(Z8:Z13)</f>
        <v>0</v>
      </c>
    </row>
    <row r="15" spans="1:37" s="89" customFormat="1" ht="11.25"/>
    <row r="16" spans="1:37" s="89" customFormat="1" ht="11.25">
      <c r="N16" s="187"/>
      <c r="W16" s="187"/>
    </row>
    <row r="17" s="89" customFormat="1" ht="11.25"/>
    <row r="18" s="89" customFormat="1" ht="11.25"/>
    <row r="19" s="89" customFormat="1" ht="11.25"/>
    <row r="20" s="89" customFormat="1" ht="11.25"/>
    <row r="21" s="89" customFormat="1" ht="11.25"/>
    <row r="22" s="89" customFormat="1" ht="11.25"/>
    <row r="23" s="89" customFormat="1" ht="11.25"/>
    <row r="24" s="89" customFormat="1" ht="11.25"/>
    <row r="25" s="89" customFormat="1" ht="11.25"/>
    <row r="26" s="89" customFormat="1" ht="11.25"/>
  </sheetData>
  <mergeCells count="8">
    <mergeCell ref="AH8:AH9"/>
    <mergeCell ref="AI8:AI11"/>
    <mergeCell ref="AH10:AH11"/>
    <mergeCell ref="A8:A11"/>
    <mergeCell ref="J8:J11"/>
    <mergeCell ref="K8:K11"/>
    <mergeCell ref="L8:L11"/>
    <mergeCell ref="AC8:A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31"/>
  <sheetViews>
    <sheetView workbookViewId="0">
      <selection activeCell="D34" sqref="D34"/>
    </sheetView>
  </sheetViews>
  <sheetFormatPr defaultRowHeight="15"/>
  <cols>
    <col min="1" max="1" width="6" bestFit="1" customWidth="1"/>
    <col min="2" max="2" width="7.21875" bestFit="1" customWidth="1"/>
    <col min="3" max="3" width="7.88671875" bestFit="1" customWidth="1"/>
    <col min="4" max="4" width="35.109375" bestFit="1" customWidth="1"/>
    <col min="5" max="5" width="12.21875" bestFit="1" customWidth="1"/>
    <col min="6" max="6" width="9.44140625" bestFit="1" customWidth="1"/>
    <col min="7" max="7" width="12" customWidth="1"/>
    <col min="8" max="8" width="10" customWidth="1"/>
    <col min="9" max="9" width="8.44140625" customWidth="1"/>
    <col min="10" max="10" width="11.5546875" customWidth="1"/>
    <col min="11" max="17" width="8.44140625" customWidth="1"/>
    <col min="18" max="18" width="11.77734375" customWidth="1"/>
    <col min="19" max="21" width="9.109375" customWidth="1"/>
    <col min="22" max="25" width="8.44140625" customWidth="1"/>
    <col min="26" max="27" width="8.5546875" customWidth="1"/>
    <col min="28" max="28" width="9.33203125" customWidth="1"/>
    <col min="29" max="29" width="9.21875" customWidth="1"/>
    <col min="30" max="30" width="10" bestFit="1" customWidth="1"/>
    <col min="31" max="31" width="9.21875" customWidth="1"/>
    <col min="32" max="32" width="10.33203125" customWidth="1"/>
    <col min="33" max="33" width="14.6640625" bestFit="1" customWidth="1"/>
    <col min="34" max="34" width="56.6640625" bestFit="1" customWidth="1"/>
    <col min="35" max="35" width="14.109375" customWidth="1"/>
    <col min="36" max="36" width="42.21875" bestFit="1" customWidth="1"/>
  </cols>
  <sheetData>
    <row r="1" spans="1:35" s="17" customFormat="1" ht="32.25" thickBot="1">
      <c r="A1" s="9" t="s">
        <v>0</v>
      </c>
      <c r="B1" s="9" t="s">
        <v>1</v>
      </c>
      <c r="C1" s="10" t="s">
        <v>44</v>
      </c>
      <c r="D1" s="78" t="s">
        <v>45</v>
      </c>
      <c r="E1" s="12" t="s">
        <v>3</v>
      </c>
      <c r="F1" s="12" t="s">
        <v>4</v>
      </c>
      <c r="G1" s="11" t="s">
        <v>32</v>
      </c>
      <c r="H1" s="15" t="s">
        <v>16</v>
      </c>
      <c r="I1" s="116" t="s">
        <v>17</v>
      </c>
      <c r="J1" s="13" t="s">
        <v>33</v>
      </c>
      <c r="K1" s="95" t="s">
        <v>5</v>
      </c>
      <c r="L1" s="13" t="s">
        <v>6</v>
      </c>
      <c r="M1" s="95" t="s">
        <v>5</v>
      </c>
      <c r="N1" s="14" t="s">
        <v>61</v>
      </c>
      <c r="O1" s="14" t="s">
        <v>62</v>
      </c>
      <c r="P1" s="81" t="s">
        <v>63</v>
      </c>
      <c r="Q1" s="95" t="s">
        <v>5</v>
      </c>
      <c r="R1" s="16" t="s">
        <v>51</v>
      </c>
      <c r="S1" s="14" t="s">
        <v>52</v>
      </c>
      <c r="T1" s="14" t="s">
        <v>64</v>
      </c>
      <c r="U1" s="95" t="s">
        <v>5</v>
      </c>
      <c r="V1" s="26" t="s">
        <v>41</v>
      </c>
      <c r="W1" s="95" t="s">
        <v>5</v>
      </c>
      <c r="X1" s="14" t="s">
        <v>65</v>
      </c>
      <c r="Y1" s="95" t="s">
        <v>5</v>
      </c>
      <c r="Z1" s="15" t="s">
        <v>8</v>
      </c>
      <c r="AA1" s="96" t="s">
        <v>5</v>
      </c>
      <c r="AB1" s="16" t="s">
        <v>9</v>
      </c>
      <c r="AC1" s="95" t="s">
        <v>5</v>
      </c>
      <c r="AD1" s="12" t="s">
        <v>10</v>
      </c>
      <c r="AE1" s="77" t="s">
        <v>11</v>
      </c>
      <c r="AF1" s="12" t="s">
        <v>10</v>
      </c>
      <c r="AG1" s="12" t="s">
        <v>10</v>
      </c>
      <c r="AH1" s="89"/>
      <c r="AI1" s="89"/>
    </row>
    <row r="7" spans="1:35" s="7" customFormat="1" ht="13.5" thickBot="1">
      <c r="A7" s="1"/>
      <c r="B7" s="117"/>
      <c r="C7" s="118"/>
      <c r="D7" s="119"/>
      <c r="E7" s="119"/>
      <c r="F7" s="119"/>
      <c r="G7" s="120"/>
      <c r="H7" s="121"/>
      <c r="I7" s="122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2"/>
      <c r="W7" s="122"/>
      <c r="X7" s="122"/>
      <c r="Y7" s="122"/>
      <c r="Z7" s="122"/>
      <c r="AA7" s="122"/>
      <c r="AB7" s="122"/>
      <c r="AC7" s="122"/>
      <c r="AD7" s="122"/>
      <c r="AE7" s="6"/>
      <c r="AG7" s="99"/>
      <c r="AH7" s="99"/>
      <c r="AI7" s="99"/>
    </row>
    <row r="8" spans="1:35" s="7" customFormat="1" ht="15.75" customHeight="1" thickBot="1">
      <c r="A8" s="258" t="s">
        <v>19</v>
      </c>
      <c r="B8" s="123" t="s">
        <v>90</v>
      </c>
      <c r="C8" s="124" t="s">
        <v>98</v>
      </c>
      <c r="D8" s="125" t="s">
        <v>66</v>
      </c>
      <c r="E8" s="261" t="s">
        <v>67</v>
      </c>
      <c r="F8" s="264" t="s">
        <v>22</v>
      </c>
      <c r="G8" s="267" t="s">
        <v>19</v>
      </c>
      <c r="H8" s="126">
        <v>73.116</v>
      </c>
      <c r="I8" s="127">
        <v>20.2</v>
      </c>
      <c r="J8" s="127">
        <v>52.915999999999997</v>
      </c>
      <c r="K8" s="128">
        <v>173</v>
      </c>
      <c r="L8" s="129"/>
      <c r="M8" s="129"/>
      <c r="N8" s="129"/>
      <c r="O8" s="129"/>
      <c r="P8" s="129"/>
      <c r="Q8" s="129"/>
      <c r="R8" s="129"/>
      <c r="S8" s="129"/>
      <c r="T8" s="127"/>
      <c r="U8" s="128"/>
      <c r="V8" s="127">
        <v>0.216</v>
      </c>
      <c r="W8" s="128">
        <v>1</v>
      </c>
      <c r="X8" s="127">
        <v>23.715</v>
      </c>
      <c r="Y8" s="128">
        <v>77</v>
      </c>
      <c r="Z8" s="247" t="s">
        <v>50</v>
      </c>
      <c r="AA8" s="248"/>
      <c r="AB8" s="127">
        <v>52.915999999999997</v>
      </c>
      <c r="AC8" s="128">
        <v>345</v>
      </c>
      <c r="AD8" s="130">
        <f>AA8+AC8</f>
        <v>345</v>
      </c>
      <c r="AE8" s="204">
        <v>46000</v>
      </c>
      <c r="AF8" s="131">
        <f>AD8</f>
        <v>345</v>
      </c>
      <c r="AG8" s="253">
        <f>AF8+AF9+AF11+AF12+AF14+AF15+AF17+AF18</f>
        <v>19576</v>
      </c>
      <c r="AH8" s="99"/>
      <c r="AI8" s="99"/>
    </row>
    <row r="9" spans="1:35" s="7" customFormat="1" ht="15" customHeight="1">
      <c r="A9" s="259"/>
      <c r="B9" s="132" t="s">
        <v>91</v>
      </c>
      <c r="C9" s="195" t="s">
        <v>98</v>
      </c>
      <c r="D9" s="133" t="s">
        <v>104</v>
      </c>
      <c r="E9" s="262"/>
      <c r="F9" s="265"/>
      <c r="G9" s="268"/>
      <c r="H9" s="134">
        <v>328.97200000000004</v>
      </c>
      <c r="I9" s="135">
        <v>45</v>
      </c>
      <c r="J9" s="136">
        <v>283.97200000000004</v>
      </c>
      <c r="K9" s="137">
        <v>900</v>
      </c>
      <c r="L9" s="138"/>
      <c r="M9" s="138"/>
      <c r="N9" s="138"/>
      <c r="O9" s="138"/>
      <c r="P9" s="138"/>
      <c r="Q9" s="138"/>
      <c r="R9" s="138"/>
      <c r="S9" s="138"/>
      <c r="T9" s="136"/>
      <c r="U9" s="137"/>
      <c r="V9" s="136">
        <v>54.671999999999997</v>
      </c>
      <c r="W9" s="137">
        <v>173</v>
      </c>
      <c r="X9" s="136">
        <v>103.185</v>
      </c>
      <c r="Y9" s="137">
        <v>327</v>
      </c>
      <c r="Z9" s="249"/>
      <c r="AA9" s="250"/>
      <c r="AB9" s="136">
        <v>283.97200000000004</v>
      </c>
      <c r="AC9" s="137">
        <v>1799</v>
      </c>
      <c r="AD9" s="139">
        <f>AA9+AC9</f>
        <v>1799</v>
      </c>
      <c r="AE9" s="205"/>
      <c r="AF9" s="256">
        <f>AD9+AD10</f>
        <v>2613</v>
      </c>
      <c r="AG9" s="254"/>
      <c r="AH9" s="99"/>
      <c r="AI9" s="99"/>
    </row>
    <row r="10" spans="1:35" s="7" customFormat="1" ht="15" customHeight="1" thickBot="1">
      <c r="A10" s="259"/>
      <c r="B10" s="113"/>
      <c r="C10" s="194"/>
      <c r="D10" s="58" t="s">
        <v>106</v>
      </c>
      <c r="E10" s="262"/>
      <c r="F10" s="265"/>
      <c r="G10" s="268"/>
      <c r="H10" s="140">
        <v>128.47999999999999</v>
      </c>
      <c r="I10" s="141" t="s">
        <v>15</v>
      </c>
      <c r="J10" s="142">
        <v>128.47999999999999</v>
      </c>
      <c r="K10" s="143">
        <v>407</v>
      </c>
      <c r="L10" s="144"/>
      <c r="M10" s="144"/>
      <c r="N10" s="144"/>
      <c r="O10" s="144"/>
      <c r="P10" s="144"/>
      <c r="Q10" s="144"/>
      <c r="R10" s="144"/>
      <c r="S10" s="144"/>
      <c r="T10" s="142">
        <v>0.5</v>
      </c>
      <c r="U10" s="143">
        <v>2</v>
      </c>
      <c r="V10" s="142">
        <v>24.479999999999997</v>
      </c>
      <c r="W10" s="143">
        <v>78</v>
      </c>
      <c r="X10" s="142">
        <v>46.575000000000003</v>
      </c>
      <c r="Y10" s="143">
        <v>148</v>
      </c>
      <c r="Z10" s="249"/>
      <c r="AA10" s="250"/>
      <c r="AB10" s="142">
        <v>128.47999999999999</v>
      </c>
      <c r="AC10" s="142">
        <v>814</v>
      </c>
      <c r="AD10" s="145">
        <f t="shared" ref="AD10:AD18" si="0">AA10+AC10</f>
        <v>814</v>
      </c>
      <c r="AE10" s="205"/>
      <c r="AF10" s="257"/>
      <c r="AG10" s="254"/>
      <c r="AH10" s="99"/>
      <c r="AI10" s="99"/>
    </row>
    <row r="11" spans="1:35" s="7" customFormat="1" ht="15" customHeight="1" thickBot="1">
      <c r="A11" s="259"/>
      <c r="B11" s="146" t="s">
        <v>92</v>
      </c>
      <c r="C11" s="124" t="s">
        <v>98</v>
      </c>
      <c r="D11" s="147" t="s">
        <v>105</v>
      </c>
      <c r="E11" s="262"/>
      <c r="F11" s="265"/>
      <c r="G11" s="268"/>
      <c r="H11" s="126">
        <v>388.49199999999996</v>
      </c>
      <c r="I11" s="127">
        <v>45</v>
      </c>
      <c r="J11" s="148">
        <v>343.49199999999996</v>
      </c>
      <c r="K11" s="149">
        <v>1088</v>
      </c>
      <c r="L11" s="129"/>
      <c r="M11" s="129"/>
      <c r="N11" s="129"/>
      <c r="O11" s="129"/>
      <c r="P11" s="129"/>
      <c r="Q11" s="129"/>
      <c r="R11" s="129"/>
      <c r="S11" s="129"/>
      <c r="T11" s="148"/>
      <c r="U11" s="149"/>
      <c r="V11" s="148">
        <v>66.191999999999993</v>
      </c>
      <c r="W11" s="149">
        <v>210</v>
      </c>
      <c r="X11" s="148">
        <v>124.78500000000001</v>
      </c>
      <c r="Y11" s="149">
        <v>395</v>
      </c>
      <c r="Z11" s="249"/>
      <c r="AA11" s="250"/>
      <c r="AB11" s="148">
        <v>343.49199999999996</v>
      </c>
      <c r="AC11" s="148">
        <v>2176</v>
      </c>
      <c r="AD11" s="150">
        <f t="shared" si="0"/>
        <v>2176</v>
      </c>
      <c r="AE11" s="205"/>
      <c r="AF11" s="131">
        <f>AD11</f>
        <v>2176</v>
      </c>
      <c r="AG11" s="254"/>
      <c r="AH11" s="99"/>
      <c r="AI11" s="99"/>
    </row>
    <row r="12" spans="1:35" s="7" customFormat="1" ht="15" customHeight="1">
      <c r="A12" s="259"/>
      <c r="B12" s="151" t="s">
        <v>93</v>
      </c>
      <c r="C12" s="195" t="s">
        <v>98</v>
      </c>
      <c r="D12" s="152" t="s">
        <v>104</v>
      </c>
      <c r="E12" s="262"/>
      <c r="F12" s="265"/>
      <c r="G12" s="268"/>
      <c r="H12" s="134">
        <v>382.17200000000003</v>
      </c>
      <c r="I12" s="135">
        <v>30.000000000000004</v>
      </c>
      <c r="J12" s="136">
        <v>352.17200000000003</v>
      </c>
      <c r="K12" s="137">
        <v>1109.2686815656591</v>
      </c>
      <c r="L12" s="138"/>
      <c r="M12" s="138"/>
      <c r="N12" s="138"/>
      <c r="O12" s="138"/>
      <c r="P12" s="138"/>
      <c r="Q12" s="138"/>
      <c r="R12" s="138"/>
      <c r="S12" s="138"/>
      <c r="T12" s="136"/>
      <c r="U12" s="137"/>
      <c r="V12" s="136">
        <v>67.872</v>
      </c>
      <c r="W12" s="137">
        <v>213.77762278973583</v>
      </c>
      <c r="X12" s="136">
        <v>127.935</v>
      </c>
      <c r="Y12" s="137">
        <v>402.98672550049832</v>
      </c>
      <c r="Z12" s="249"/>
      <c r="AA12" s="250"/>
      <c r="AB12" s="136">
        <v>352.17200000000003</v>
      </c>
      <c r="AC12" s="136">
        <v>2219</v>
      </c>
      <c r="AD12" s="139">
        <f t="shared" si="0"/>
        <v>2219</v>
      </c>
      <c r="AE12" s="205"/>
      <c r="AF12" s="256">
        <f>AD12+AD13</f>
        <v>2716</v>
      </c>
      <c r="AG12" s="254"/>
      <c r="AH12" s="99" t="s">
        <v>68</v>
      </c>
      <c r="AI12" s="99"/>
    </row>
    <row r="13" spans="1:35" s="7" customFormat="1" ht="15" customHeight="1" thickBot="1">
      <c r="A13" s="259"/>
      <c r="B13" s="113"/>
      <c r="C13" s="194"/>
      <c r="D13" s="58" t="s">
        <v>103</v>
      </c>
      <c r="E13" s="262"/>
      <c r="F13" s="265"/>
      <c r="G13" s="268"/>
      <c r="H13" s="140">
        <v>78.88</v>
      </c>
      <c r="I13" s="141" t="s">
        <v>15</v>
      </c>
      <c r="J13" s="142">
        <v>78.88</v>
      </c>
      <c r="K13" s="143">
        <v>248.45703382428707</v>
      </c>
      <c r="L13" s="144"/>
      <c r="M13" s="144"/>
      <c r="N13" s="144"/>
      <c r="O13" s="144"/>
      <c r="P13" s="144"/>
      <c r="Q13" s="144"/>
      <c r="R13" s="144"/>
      <c r="S13" s="144"/>
      <c r="T13" s="142">
        <v>0.5</v>
      </c>
      <c r="U13" s="143">
        <v>2</v>
      </c>
      <c r="V13" s="142">
        <v>14.879999999999999</v>
      </c>
      <c r="W13" s="143">
        <v>46.869176766041988</v>
      </c>
      <c r="X13" s="142">
        <v>28.574999999999999</v>
      </c>
      <c r="Y13" s="143">
        <v>90.021577417572516</v>
      </c>
      <c r="Z13" s="249"/>
      <c r="AA13" s="250"/>
      <c r="AB13" s="142">
        <v>78.88</v>
      </c>
      <c r="AC13" s="142">
        <v>497</v>
      </c>
      <c r="AD13" s="145">
        <f t="shared" si="0"/>
        <v>497</v>
      </c>
      <c r="AE13" s="205"/>
      <c r="AF13" s="257"/>
      <c r="AG13" s="254"/>
      <c r="AH13" s="99"/>
      <c r="AI13" s="99"/>
    </row>
    <row r="14" spans="1:35" s="7" customFormat="1" ht="15" customHeight="1" thickBot="1">
      <c r="A14" s="259"/>
      <c r="B14" s="146" t="s">
        <v>94</v>
      </c>
      <c r="C14" s="124" t="s">
        <v>98</v>
      </c>
      <c r="D14" s="147" t="s">
        <v>69</v>
      </c>
      <c r="E14" s="262"/>
      <c r="F14" s="265"/>
      <c r="G14" s="268"/>
      <c r="H14" s="126">
        <v>576.10400000000004</v>
      </c>
      <c r="I14" s="127">
        <v>45</v>
      </c>
      <c r="J14" s="148">
        <v>531.10400000000004</v>
      </c>
      <c r="K14" s="149">
        <v>1672.8642325567814</v>
      </c>
      <c r="L14" s="129"/>
      <c r="M14" s="129"/>
      <c r="N14" s="129"/>
      <c r="O14" s="129"/>
      <c r="P14" s="129"/>
      <c r="Q14" s="129"/>
      <c r="R14" s="129"/>
      <c r="S14" s="129"/>
      <c r="T14" s="148"/>
      <c r="U14" s="149"/>
      <c r="V14" s="148">
        <v>102.504</v>
      </c>
      <c r="W14" s="149">
        <v>322.8555523198458</v>
      </c>
      <c r="X14" s="148">
        <v>192.87</v>
      </c>
      <c r="Y14" s="149">
        <v>607.50390610662112</v>
      </c>
      <c r="Z14" s="249"/>
      <c r="AA14" s="250"/>
      <c r="AB14" s="148">
        <v>531.10400000000004</v>
      </c>
      <c r="AC14" s="148">
        <v>3346</v>
      </c>
      <c r="AD14" s="150">
        <f t="shared" si="0"/>
        <v>3346</v>
      </c>
      <c r="AE14" s="205"/>
      <c r="AF14" s="131">
        <f>AD14</f>
        <v>3346</v>
      </c>
      <c r="AG14" s="254"/>
      <c r="AH14" s="99"/>
      <c r="AI14" s="99"/>
    </row>
    <row r="15" spans="1:35" s="7" customFormat="1" ht="15" customHeight="1">
      <c r="A15" s="259"/>
      <c r="B15" s="151" t="s">
        <v>95</v>
      </c>
      <c r="C15" s="195" t="s">
        <v>98</v>
      </c>
      <c r="D15" s="152" t="s">
        <v>101</v>
      </c>
      <c r="E15" s="262"/>
      <c r="F15" s="265"/>
      <c r="G15" s="268"/>
      <c r="H15" s="134">
        <v>485.21199999999999</v>
      </c>
      <c r="I15" s="135">
        <v>45</v>
      </c>
      <c r="J15" s="136">
        <v>440.21199999999999</v>
      </c>
      <c r="K15" s="137">
        <v>1386.5779774314078</v>
      </c>
      <c r="L15" s="138"/>
      <c r="M15" s="138"/>
      <c r="N15" s="138"/>
      <c r="O15" s="138"/>
      <c r="P15" s="138"/>
      <c r="Q15" s="138"/>
      <c r="R15" s="138"/>
      <c r="S15" s="138"/>
      <c r="T15" s="136"/>
      <c r="U15" s="137"/>
      <c r="V15" s="136">
        <v>84.911999999999992</v>
      </c>
      <c r="W15" s="137">
        <v>267.45038973149366</v>
      </c>
      <c r="X15" s="136">
        <v>159.88500000000002</v>
      </c>
      <c r="Y15" s="137">
        <v>503.62316351629374</v>
      </c>
      <c r="Z15" s="249"/>
      <c r="AA15" s="250"/>
      <c r="AB15" s="136">
        <v>440.21199999999999</v>
      </c>
      <c r="AC15" s="136">
        <v>2773</v>
      </c>
      <c r="AD15" s="139">
        <f t="shared" si="0"/>
        <v>2773</v>
      </c>
      <c r="AE15" s="205"/>
      <c r="AF15" s="256">
        <f>AD15+AD16</f>
        <v>3317</v>
      </c>
      <c r="AG15" s="254"/>
      <c r="AH15" s="99"/>
      <c r="AI15" s="99"/>
    </row>
    <row r="16" spans="1:35" s="7" customFormat="1" ht="15" customHeight="1" thickBot="1">
      <c r="A16" s="259"/>
      <c r="B16" s="113"/>
      <c r="C16" s="194"/>
      <c r="D16" s="58" t="s">
        <v>102</v>
      </c>
      <c r="E16" s="262"/>
      <c r="F16" s="265"/>
      <c r="G16" s="268"/>
      <c r="H16" s="140">
        <v>86.32</v>
      </c>
      <c r="I16" s="141" t="s">
        <v>15</v>
      </c>
      <c r="J16" s="142">
        <v>86.32</v>
      </c>
      <c r="K16" s="143">
        <v>271.8916222073081</v>
      </c>
      <c r="L16" s="144"/>
      <c r="M16" s="144"/>
      <c r="N16" s="144"/>
      <c r="O16" s="144"/>
      <c r="P16" s="144"/>
      <c r="Q16" s="144"/>
      <c r="R16" s="144"/>
      <c r="S16" s="144"/>
      <c r="T16" s="142">
        <v>0.5</v>
      </c>
      <c r="U16" s="143">
        <v>2</v>
      </c>
      <c r="V16" s="142">
        <v>16.32</v>
      </c>
      <c r="W16" s="143">
        <v>51.404903549852513</v>
      </c>
      <c r="X16" s="142">
        <v>31.275000000000002</v>
      </c>
      <c r="Y16" s="143">
        <v>98.52606513721733</v>
      </c>
      <c r="Z16" s="249"/>
      <c r="AA16" s="250"/>
      <c r="AB16" s="142">
        <v>86.32</v>
      </c>
      <c r="AC16" s="142">
        <v>544</v>
      </c>
      <c r="AD16" s="145">
        <f t="shared" si="0"/>
        <v>544</v>
      </c>
      <c r="AE16" s="205"/>
      <c r="AF16" s="257"/>
      <c r="AG16" s="254"/>
      <c r="AH16" s="99"/>
      <c r="AI16" s="99"/>
    </row>
    <row r="17" spans="1:35" s="7" customFormat="1" ht="15" customHeight="1">
      <c r="A17" s="259"/>
      <c r="B17" s="153" t="s">
        <v>96</v>
      </c>
      <c r="C17" s="195" t="s">
        <v>98</v>
      </c>
      <c r="D17" s="152" t="s">
        <v>100</v>
      </c>
      <c r="E17" s="262"/>
      <c r="F17" s="265"/>
      <c r="G17" s="268"/>
      <c r="H17" s="134">
        <v>491.41199999999998</v>
      </c>
      <c r="I17" s="135">
        <v>45</v>
      </c>
      <c r="J17" s="136">
        <v>446.41199999999998</v>
      </c>
      <c r="K17" s="137">
        <v>1406.1068010839249</v>
      </c>
      <c r="L17" s="138"/>
      <c r="M17" s="138"/>
      <c r="N17" s="138"/>
      <c r="O17" s="138"/>
      <c r="P17" s="138"/>
      <c r="Q17" s="138"/>
      <c r="R17" s="138"/>
      <c r="S17" s="138"/>
      <c r="T17" s="136"/>
      <c r="U17" s="137"/>
      <c r="V17" s="136">
        <v>86.111999999999995</v>
      </c>
      <c r="W17" s="137">
        <v>271.23016205133581</v>
      </c>
      <c r="X17" s="136">
        <v>162.13500000000002</v>
      </c>
      <c r="Y17" s="137">
        <v>510.7102366159977</v>
      </c>
      <c r="Z17" s="249"/>
      <c r="AA17" s="250"/>
      <c r="AB17" s="136">
        <v>446.41199999999998</v>
      </c>
      <c r="AC17" s="136">
        <v>2818</v>
      </c>
      <c r="AD17" s="139">
        <f t="shared" si="0"/>
        <v>2818</v>
      </c>
      <c r="AE17" s="205"/>
      <c r="AF17" s="154">
        <f t="shared" ref="AF17:AF18" si="1">AD17</f>
        <v>2818</v>
      </c>
      <c r="AG17" s="254"/>
      <c r="AH17" s="99"/>
      <c r="AI17" s="99"/>
    </row>
    <row r="18" spans="1:35" s="7" customFormat="1" ht="15.75" customHeight="1" thickBot="1">
      <c r="A18" s="260"/>
      <c r="B18" s="105" t="s">
        <v>97</v>
      </c>
      <c r="C18" s="196" t="s">
        <v>98</v>
      </c>
      <c r="D18" s="58" t="s">
        <v>99</v>
      </c>
      <c r="E18" s="263"/>
      <c r="F18" s="266"/>
      <c r="G18" s="269"/>
      <c r="H18" s="155">
        <v>472.10400000000004</v>
      </c>
      <c r="I18" s="32">
        <v>69.44</v>
      </c>
      <c r="J18" s="32">
        <v>402.66400000000004</v>
      </c>
      <c r="K18" s="33">
        <v>1122</v>
      </c>
      <c r="L18" s="156"/>
      <c r="M18" s="156"/>
      <c r="N18" s="156"/>
      <c r="O18" s="156"/>
      <c r="P18" s="156"/>
      <c r="Q18" s="156"/>
      <c r="R18" s="156"/>
      <c r="S18" s="156"/>
      <c r="T18" s="32"/>
      <c r="U18" s="33"/>
      <c r="V18" s="32">
        <v>72.504000000000005</v>
      </c>
      <c r="W18" s="33">
        <v>202</v>
      </c>
      <c r="X18" s="32">
        <v>147.67200000000003</v>
      </c>
      <c r="Y18" s="33">
        <v>412</v>
      </c>
      <c r="Z18" s="251"/>
      <c r="AA18" s="252"/>
      <c r="AB18" s="32">
        <v>402.66400000000004</v>
      </c>
      <c r="AC18" s="32">
        <v>2245</v>
      </c>
      <c r="AD18" s="157">
        <f t="shared" si="0"/>
        <v>2245</v>
      </c>
      <c r="AE18" s="206"/>
      <c r="AF18" s="158">
        <f t="shared" si="1"/>
        <v>2245</v>
      </c>
      <c r="AG18" s="255"/>
      <c r="AH18" s="99"/>
      <c r="AI18" s="99"/>
    </row>
    <row r="19" spans="1:35" s="7" customFormat="1" ht="12.75">
      <c r="A19" s="1"/>
      <c r="B19" s="1"/>
      <c r="C19" s="2"/>
      <c r="D19" s="4"/>
      <c r="E19" s="4"/>
      <c r="F19" s="4"/>
      <c r="G19" s="8"/>
      <c r="H19" s="5"/>
      <c r="I19" s="6"/>
      <c r="J19" s="5"/>
      <c r="K19" s="5"/>
      <c r="L19" s="35"/>
      <c r="M19" s="5"/>
      <c r="N19" s="5"/>
      <c r="O19" s="5"/>
      <c r="P19" s="5"/>
      <c r="Q19" s="5"/>
      <c r="R19" s="5"/>
      <c r="S19" s="5"/>
      <c r="T19" s="5"/>
      <c r="U19" s="5"/>
      <c r="V19" s="6"/>
      <c r="W19" s="6"/>
      <c r="X19" s="6"/>
      <c r="Y19" s="6"/>
      <c r="Z19" s="6"/>
      <c r="AA19" s="6"/>
      <c r="AB19" s="6"/>
      <c r="AC19" s="6"/>
      <c r="AD19" s="6"/>
      <c r="AE19" s="6"/>
      <c r="AG19" s="99"/>
      <c r="AH19" s="99"/>
      <c r="AI19" s="99"/>
    </row>
    <row r="20" spans="1:35" s="89" customFormat="1" ht="11.25"/>
    <row r="21" spans="1:35" s="89" customFormat="1" ht="11.25"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</row>
    <row r="22" spans="1:35" s="89" customFormat="1" ht="11.25"/>
    <row r="23" spans="1:35" s="89" customFormat="1" ht="11.25">
      <c r="I23" s="187"/>
      <c r="V23" s="187"/>
    </row>
    <row r="24" spans="1:35" s="89" customFormat="1" ht="11.25"/>
    <row r="25" spans="1:35" s="89" customFormat="1" ht="11.25"/>
    <row r="26" spans="1:35" s="89" customFormat="1" ht="11.25"/>
    <row r="27" spans="1:35" s="89" customFormat="1" ht="11.25"/>
    <row r="28" spans="1:35" s="89" customFormat="1" ht="11.25"/>
    <row r="29" spans="1:35" s="89" customFormat="1" ht="11.25"/>
    <row r="30" spans="1:35" s="89" customFormat="1" ht="11.25"/>
    <row r="31" spans="1:35" s="89" customFormat="1" ht="11.25"/>
  </sheetData>
  <mergeCells count="10">
    <mergeCell ref="AG8:AG18"/>
    <mergeCell ref="AF9:AF10"/>
    <mergeCell ref="AF12:AF13"/>
    <mergeCell ref="AF15:AF16"/>
    <mergeCell ref="A8:A18"/>
    <mergeCell ref="E8:E18"/>
    <mergeCell ref="F8:F18"/>
    <mergeCell ref="G8:G18"/>
    <mergeCell ref="Z8:AA18"/>
    <mergeCell ref="AE8:A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219-118</vt:lpstr>
      <vt:lpstr>219γ6</vt:lpstr>
      <vt:lpstr>219δ1</vt:lpstr>
      <vt:lpstr>219δ2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2026-02-01T07:00:13Z</dcterms:modified>
</cp:coreProperties>
</file>