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18" sheetId="1" r:id="rId1"/>
    <sheet name="219γ2β" sheetId="16" r:id="rId2"/>
    <sheet name="219γ5" sheetId="14" r:id="rId3"/>
    <sheet name="219γ6" sheetId="11" r:id="rId4"/>
    <sheet name="219δ2" sheetId="15" r:id="rId5"/>
  </sheets>
  <calcPr calcId="125725"/>
</workbook>
</file>

<file path=xl/calcChain.xml><?xml version="1.0" encoding="utf-8"?>
<calcChain xmlns="http://schemas.openxmlformats.org/spreadsheetml/2006/main">
  <c r="P16" i="1"/>
  <c r="O16"/>
  <c r="N16"/>
  <c r="AI15" i="11"/>
  <c r="AK14" s="1"/>
  <c r="AL13" s="1"/>
  <c r="AI14"/>
  <c r="AK13"/>
  <c r="AI13"/>
  <c r="AK13" i="16"/>
  <c r="AK12"/>
  <c r="AK11"/>
  <c r="AK10"/>
  <c r="AM10" s="1"/>
  <c r="AD13" i="15"/>
  <c r="AD12"/>
  <c r="AD11"/>
  <c r="AD10"/>
  <c r="AI14" i="14"/>
  <c r="AI13"/>
  <c r="AI12"/>
  <c r="AK11" s="1"/>
  <c r="AI11"/>
  <c r="AI10"/>
  <c r="AI9"/>
  <c r="AI8"/>
  <c r="AK7"/>
  <c r="AI7"/>
  <c r="J16" i="1"/>
  <c r="I16"/>
  <c r="H16"/>
  <c r="AF10" i="15" l="1"/>
  <c r="AL7" i="14"/>
  <c r="E16" i="1"/>
</calcChain>
</file>

<file path=xl/sharedStrings.xml><?xml version="1.0" encoding="utf-8"?>
<sst xmlns="http://schemas.openxmlformats.org/spreadsheetml/2006/main" count="278" uniqueCount="111">
  <si>
    <t>αΑ</t>
  </si>
  <si>
    <t>αρ. συμβολ</t>
  </si>
  <si>
    <t>ποσό πράξης βάσει ΑΓΑΠΕ</t>
  </si>
  <si>
    <t>υπόλογος</t>
  </si>
  <si>
    <t>περιοχή</t>
  </si>
  <si>
    <t>με ΖΗΛ π.χ.-1</t>
  </si>
  <si>
    <t>ΔΟΛΟΣ</t>
  </si>
  <si>
    <t>διαφυγών φόρος εισοδήματος</t>
  </si>
  <si>
    <t>ηθικώς πρέπει</t>
  </si>
  <si>
    <t>…. ΥΠΟ ΧΡΕΩΤΙΚΑ</t>
  </si>
  <si>
    <t>σύνολα</t>
  </si>
  <si>
    <t>ημερομηνία απαίτησης</t>
  </si>
  <si>
    <t>συμβόλαια</t>
  </si>
  <si>
    <t>ποσό</t>
  </si>
  <si>
    <t>απαίτηση</t>
  </si>
  <si>
    <t>έπρεπε να χρεώσει</t>
  </si>
  <si>
    <t>χρέωσε</t>
  </si>
  <si>
    <t>ημερομηνία</t>
  </si>
  <si>
    <t>πράξη βάσει ΑΓΑΠΕ &amp; έλέγχου ΤΑΝ</t>
  </si>
  <si>
    <t>πράξη βάσει zηλ</t>
  </si>
  <si>
    <t>ποσό πράξης βάσει zηλ</t>
  </si>
  <si>
    <t xml:space="preserve">ποσό πράξης βάσει ελέγχου ΤΑΝ </t>
  </si>
  <si>
    <t>θέση στο 219</t>
  </si>
  <si>
    <t>ΤΟΓΚΑΣ καθεστώς</t>
  </si>
  <si>
    <t>κ-15= 0,65% ελέγχου ΤΑΝ</t>
  </si>
  <si>
    <t>κ-15 βάσει zηλ</t>
  </si>
  <si>
    <t xml:space="preserve">κ-17= 0,125% ελέγχου ΤΑΝ </t>
  </si>
  <si>
    <t>κ-17 βάσει zηλ</t>
  </si>
  <si>
    <t>σύνολον</t>
  </si>
  <si>
    <t>διαφυγόντα ή απλήρωτα κ-15-17</t>
  </si>
  <si>
    <t>διαφυγόντα ΤΑΝ-κ-18 &amp; ΤΑΣ &amp; χαρτ</t>
  </si>
  <si>
    <t>ΦΠΑ</t>
  </si>
  <si>
    <t>ΜΕΤΑΓΡΑΦΕΣ</t>
  </si>
  <si>
    <t>ημερο μηνία</t>
  </si>
  <si>
    <t>πράξη</t>
  </si>
  <si>
    <t>πράξη βάσει ΑΓΑΠΕ</t>
  </si>
  <si>
    <t>πράξη βάσει ΤΑΝ</t>
  </si>
  <si>
    <t>ποσό πράξης βάσει ΤΑΝ</t>
  </si>
  <si>
    <t>κ-15 βάσει  zηλ</t>
  </si>
  <si>
    <t>κ-17 βάσει  zηλ</t>
  </si>
  <si>
    <t>ΤΑΝ-κ-18 &amp; ΤΑΣ &amp; χαρτ</t>
  </si>
  <si>
    <t>ΑΝ όχι σε καθεστώς ΤΟΓΚΑΣ</t>
  </si>
  <si>
    <t>υποχρεωτικά</t>
  </si>
  <si>
    <t>ποσό πράξης ΒΑΣΕΙ zηλ</t>
  </si>
  <si>
    <t>θέση στο 219γ</t>
  </si>
  <si>
    <t>κ-15 ελέγχου ΤΑΝ</t>
  </si>
  <si>
    <t>κ-17 ελέγχου ΤΑΝ</t>
  </si>
  <si>
    <t>σύνολον διαφυγόντων κ-15-17</t>
  </si>
  <si>
    <t>δαιφυγών ΦΠΑ</t>
  </si>
  <si>
    <t>219γ5</t>
  </si>
  <si>
    <t>219-104</t>
  </si>
  <si>
    <t>κληρονομιάς ΑΠΟΔΟΧΗ</t>
  </si>
  <si>
    <t>Λιμενάρια</t>
  </si>
  <si>
    <t>ΤΟΓΚΑ</t>
  </si>
  <si>
    <t>ΔΕΝ</t>
  </si>
  <si>
    <t>χρησικτησία αγροτεμάχιο 193 = 1975 ΑΝΑΔΑΣΜΟΣ εκούσιος</t>
  </si>
  <si>
    <t>ΑΝ όχι ΤΟΓΚΑ  , απαίτηση = 10.186€ {υποχρεωτικά = 6.382€ &amp; ηθικώς πρέπει = 3.804€}</t>
  </si>
  <si>
    <t>χρησικτησία αγροτεμάχιο 279 = 1975 ΑΝΑΔΑΣΜΟΣ εκούσιος</t>
  </si>
  <si>
    <t>χρησικτησία οικοπεδου &amp; οικίας &amp; αποθήκης = 27/7/87 πατρός ΚΛΗΡΟΝΟΜΙΑ άτυπος</t>
  </si>
  <si>
    <t>χρησικτησία αγροτεμάχιο 193 = 27/7/87 πατρός ΚΛΗΡΟΝΟΜΙΑ άτυπος</t>
  </si>
  <si>
    <t>ΑΝ όχι σε καθεστώς ΤΟΓΚΑΣ  , απαίτηση = 12.437€ {υποχρεωτικά = 8.497€ &amp; ηθικώς πρέπει = 3.939€}</t>
  </si>
  <si>
    <t>χρησικτησία αγροτεμάχιο 279 = 27/7/87 πατρός ΚΛΗΡΟΝΟΜΙΑ άτυπος</t>
  </si>
  <si>
    <t>διαφυγώντα κ-15-17</t>
  </si>
  <si>
    <t>κ-18 ελέγχου ΤΑΝ</t>
  </si>
  <si>
    <t>κ-18 βάσει  zηλ</t>
  </si>
  <si>
    <t>φόρος εισοδήματος</t>
  </si>
  <si>
    <t>κάθετος ΣΥΣΤΑΣΗ</t>
  </si>
  <si>
    <t>αν ΌΧΙ σε καθεστώς ΤΟΓΚΑΣ απαίτηση = 4.503€ {''υποχρεωτικά'' = 2.800 &amp; ''ηθικώς πρέπει'' = 1.702€</t>
  </si>
  <si>
    <t>πληρεξούσιο</t>
  </si>
  <si>
    <r>
      <t>αν ΌΧΙ σε καθεστώς ΤΟΓΚΑΣ απαίτηση =</t>
    </r>
    <r>
      <rPr>
        <sz val="8"/>
        <color rgb="FFFF0000"/>
        <rFont val="Arial"/>
        <family val="2"/>
        <charset val="161"/>
      </rPr>
      <t xml:space="preserve"> -4</t>
    </r>
    <r>
      <rPr>
        <sz val="8"/>
        <color theme="1"/>
        <rFont val="Arial"/>
        <family val="2"/>
        <charset val="161"/>
      </rPr>
      <t xml:space="preserve">€ {''υποχρεωτικά'' = 9 &amp; ''ηθικώς πρέπει'' = </t>
    </r>
    <r>
      <rPr>
        <sz val="8"/>
        <color rgb="FFFF0000"/>
        <rFont val="Arial"/>
        <family val="2"/>
        <charset val="161"/>
      </rPr>
      <t>-13</t>
    </r>
    <r>
      <rPr>
        <sz val="8"/>
        <color theme="1"/>
        <rFont val="Arial"/>
        <family val="2"/>
        <charset val="161"/>
      </rPr>
      <t>€</t>
    </r>
  </si>
  <si>
    <r>
      <t>αν ΌΧΙ σε καθεστώς ΤΟΓΚΑΣ απαίτηση = 13€ {''υποχρεωτικά'' = 25 &amp; ''ηθικώς πρέπει'' =</t>
    </r>
    <r>
      <rPr>
        <sz val="8"/>
        <color rgb="FFFF0000"/>
        <rFont val="Arial"/>
        <family val="2"/>
        <charset val="161"/>
      </rPr>
      <t xml:space="preserve"> -6</t>
    </r>
    <r>
      <rPr>
        <sz val="8"/>
        <color theme="1"/>
        <rFont val="Arial"/>
        <family val="2"/>
        <charset val="161"/>
      </rPr>
      <t>€</t>
    </r>
  </si>
  <si>
    <t>αν ΌΧΙ σε καθεστώς ΤΟΓΚΑΣ απαίτηση = 800€ {''υποχρεωτικά'' = 559 &amp; ''ηθικώς πρέπει'' = 240€</t>
  </si>
  <si>
    <t>ποσό πράξης</t>
  </si>
  <si>
    <t xml:space="preserve">ποσό πράξης από έλεγχο ΤΑΝ </t>
  </si>
  <si>
    <t>ΜΗ χρεωθέντα κ-15-17</t>
  </si>
  <si>
    <t>ΜΗ χρεωθέντα ταμεία</t>
  </si>
  <si>
    <t>ΜΗ χρεωθέν ΦΠΑ</t>
  </si>
  <si>
    <t>ΜΗ χρεωθέντα ταμεία-ΦΠΑ</t>
  </si>
  <si>
    <t>ημερομηνία απίτησης</t>
  </si>
  <si>
    <t xml:space="preserve">παρατηρήσεις </t>
  </si>
  <si>
    <t>μίσθωση αγροτεμαχίων 15 έτη { έως 19/1/2019 }</t>
  </si>
  <si>
    <t>μίσθωση</t>
  </si>
  <si>
    <t>ΧΡΗΣΙΚΤΗΣΙΑ αγροτεμαχίων 2'-3' = 19?? ΑΝΑΔΑΣΜΟΣ</t>
  </si>
  <si>
    <t>αν ΌΧΙ σε καθεστώς ΤΟΓΚΑΣ απαίτηση = 8.388€ {''υποχρεωτικά'' = 6.572 &amp; ''ηθικώς πρέπει'' = 1.816€</t>
  </si>
  <si>
    <t>ΧΡΗΣΙΚΤΗΣΙΑ αγροτεμαχίων υπόλοιπων 12 = πατρός 19?? ΔΩΡΕΕΣ &amp; ΚΛΗΡΟΝΟΜΙΕΣ άτυπες</t>
  </si>
  <si>
    <t>μίσθωση = ΠΑΓΙΑ ως νέος αγρότης</t>
  </si>
  <si>
    <t>γονική ΨΙΛΗΣ ΚΥΡΙΟΤΗΤΑΣ</t>
  </si>
  <si>
    <t>219 -104</t>
  </si>
  <si>
    <t>ΑΝ όχι ΤΟΓΚΑ  , απαίτηση = 3.336€ {υποχρεωτικά = 2.062€ &amp; ηθικώς πρέπει = 1.274€}</t>
  </si>
  <si>
    <t>γονική</t>
  </si>
  <si>
    <t>ΑΝ όχι ΤΟΓΚΑ  , απαίτηση = 5.026€ {υποχρεωτικά = 3.121€ &amp; ηθικώς πρέπει = 1.905€}</t>
  </si>
  <si>
    <t>219δ2</t>
  </si>
  <si>
    <t>219γ6</t>
  </si>
  <si>
    <t>219γ2β</t>
  </si>
  <si>
    <t>219-104 = ;;;???</t>
  </si>
  <si>
    <t>*καθετου συστάσεως 3ου  ΔΙΟΡΘΩΣΗ</t>
  </si>
  <si>
    <t>*γονικής 4ου ΔΙΟΡΘΩΣΗ</t>
  </si>
  <si>
    <t>3ο</t>
  </si>
  <si>
    <t>5ο</t>
  </si>
  <si>
    <t>7ο</t>
  </si>
  <si>
    <t>8ο</t>
  </si>
  <si>
    <t>4ο</t>
  </si>
  <si>
    <t>9ο</t>
  </si>
  <si>
    <t>1ο</t>
  </si>
  <si>
    <t>2ο</t>
  </si>
  <si>
    <t>6ο</t>
  </si>
  <si>
    <t>ΧΡΗΣΙΚΤΗΣΙΑ οικοπέδου ΄΄;;;???'' 52,50μ2 = 1970 πατήρ ΔΩΡΕΑ άτυπη</t>
  </si>
  <si>
    <t>χρησικτησία οικοπεδου = 194? ;;;??? ΑΓΟΡΑΠΩΛΗΣΙΑ (ως αγροτεμάχιο) άτυπος</t>
  </si>
  <si>
    <t>καθεστώς πληρωμής κ-15-17 από ΑΓΑΠΕ</t>
  </si>
  <si>
    <t>ζημία</t>
  </si>
  <si>
    <t>καθεστώς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</si>
</sst>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26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b/>
      <u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color indexed="8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0"/>
      <color rgb="FF0070C0"/>
      <name val="Arial"/>
      <family val="2"/>
      <charset val="161"/>
    </font>
    <font>
      <sz val="10"/>
      <color rgb="FFFF0000"/>
      <name val="Arial"/>
      <family val="2"/>
      <charset val="161"/>
    </font>
    <font>
      <sz val="8"/>
      <color rgb="FFFF0000"/>
      <name val="Arial"/>
      <family val="2"/>
      <charset val="161"/>
    </font>
    <font>
      <sz val="10"/>
      <color rgb="FF0070C0"/>
      <name val="Arial"/>
      <family val="2"/>
      <charset val="16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01">
    <xf numFmtId="0" fontId="0" fillId="0" borderId="0" xfId="0"/>
    <xf numFmtId="0" fontId="3" fillId="0" borderId="0" xfId="0" applyFont="1" applyFill="1" applyBorder="1"/>
    <xf numFmtId="0" fontId="4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8" fillId="0" borderId="0" xfId="0" applyFont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7" fillId="3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left" wrapText="1"/>
    </xf>
    <xf numFmtId="0" fontId="2" fillId="2" borderId="2" xfId="0" applyFont="1" applyFill="1" applyBorder="1" applyAlignment="1">
      <alignment horizontal="center" wrapText="1"/>
    </xf>
    <xf numFmtId="164" fontId="4" fillId="5" borderId="2" xfId="1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164" fontId="5" fillId="5" borderId="2" xfId="1" applyNumberFormat="1" applyFont="1" applyFill="1" applyBorder="1" applyAlignment="1">
      <alignment horizontal="center" wrapText="1"/>
    </xf>
    <xf numFmtId="164" fontId="5" fillId="3" borderId="2" xfId="1" applyNumberFormat="1" applyFont="1" applyFill="1" applyBorder="1" applyAlignment="1">
      <alignment horizontal="center" wrapText="1"/>
    </xf>
    <xf numFmtId="164" fontId="7" fillId="0" borderId="2" xfId="1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" fillId="0" borderId="4" xfId="0" applyFont="1" applyBorder="1" applyAlignment="1"/>
    <xf numFmtId="164" fontId="11" fillId="0" borderId="0" xfId="2" applyNumberFormat="1" applyFont="1"/>
    <xf numFmtId="14" fontId="11" fillId="0" borderId="0" xfId="2" applyNumberFormat="1" applyFont="1"/>
    <xf numFmtId="0" fontId="11" fillId="0" borderId="0" xfId="0" applyFont="1"/>
    <xf numFmtId="0" fontId="0" fillId="0" borderId="0" xfId="0" applyFont="1"/>
    <xf numFmtId="14" fontId="12" fillId="0" borderId="0" xfId="2" applyNumberFormat="1" applyFont="1"/>
    <xf numFmtId="0" fontId="4" fillId="3" borderId="2" xfId="0" applyFont="1" applyFill="1" applyBorder="1" applyAlignment="1">
      <alignment horizontal="center" wrapText="1"/>
    </xf>
    <xf numFmtId="164" fontId="10" fillId="0" borderId="0" xfId="1" applyNumberFormat="1" applyFont="1" applyFill="1" applyAlignment="1"/>
    <xf numFmtId="14" fontId="0" fillId="0" borderId="0" xfId="0" applyNumberFormat="1"/>
    <xf numFmtId="14" fontId="0" fillId="0" borderId="0" xfId="1" applyNumberFormat="1" applyFont="1"/>
    <xf numFmtId="164" fontId="0" fillId="0" borderId="0" xfId="0" applyNumberFormat="1"/>
    <xf numFmtId="164" fontId="15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164" fontId="0" fillId="0" borderId="0" xfId="1" applyNumberFormat="1" applyFont="1" applyAlignment="1">
      <alignment horizontal="left"/>
    </xf>
    <xf numFmtId="43" fontId="11" fillId="0" borderId="0" xfId="0" applyNumberFormat="1" applyFont="1"/>
    <xf numFmtId="43" fontId="11" fillId="0" borderId="0" xfId="1" applyFont="1"/>
    <xf numFmtId="14" fontId="16" fillId="0" borderId="0" xfId="0" applyNumberFormat="1" applyFont="1"/>
    <xf numFmtId="0" fontId="0" fillId="0" borderId="0" xfId="0" applyFill="1"/>
    <xf numFmtId="14" fontId="17" fillId="0" borderId="0" xfId="0" applyNumberFormat="1" applyFont="1"/>
    <xf numFmtId="164" fontId="18" fillId="0" borderId="0" xfId="1" applyNumberFormat="1" applyFont="1" applyFill="1" applyBorder="1" applyAlignment="1">
      <alignment horizontal="center" vertical="center"/>
    </xf>
    <xf numFmtId="164" fontId="18" fillId="0" borderId="1" xfId="1" applyNumberFormat="1" applyFon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43" fontId="18" fillId="0" borderId="1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 wrapText="1"/>
    </xf>
    <xf numFmtId="43" fontId="3" fillId="0" borderId="0" xfId="1" applyFont="1" applyFill="1" applyBorder="1"/>
    <xf numFmtId="164" fontId="3" fillId="0" borderId="0" xfId="1" applyNumberFormat="1" applyFont="1" applyFill="1" applyBorder="1"/>
    <xf numFmtId="164" fontId="3" fillId="0" borderId="1" xfId="1" applyNumberFormat="1" applyFont="1" applyFill="1" applyBorder="1"/>
    <xf numFmtId="164" fontId="20" fillId="7" borderId="6" xfId="4" applyNumberFormat="1" applyFont="1" applyFill="1" applyBorder="1" applyAlignment="1">
      <alignment horizontal="center" vertical="center"/>
    </xf>
    <xf numFmtId="14" fontId="18" fillId="0" borderId="7" xfId="4" applyNumberFormat="1" applyFont="1" applyFill="1" applyBorder="1" applyAlignment="1">
      <alignment horizontal="center" vertical="center"/>
    </xf>
    <xf numFmtId="0" fontId="18" fillId="0" borderId="7" xfId="0" applyFont="1" applyFill="1" applyBorder="1"/>
    <xf numFmtId="164" fontId="3" fillId="0" borderId="7" xfId="4" applyNumberFormat="1" applyFont="1" applyFill="1" applyBorder="1" applyAlignment="1">
      <alignment horizontal="left" vertical="center"/>
    </xf>
    <xf numFmtId="43" fontId="18" fillId="0" borderId="7" xfId="4" applyFont="1" applyFill="1" applyBorder="1"/>
    <xf numFmtId="43" fontId="18" fillId="0" borderId="8" xfId="1" applyFont="1" applyFill="1" applyBorder="1" applyAlignment="1">
      <alignment horizontal="right" vertical="center"/>
    </xf>
    <xf numFmtId="43" fontId="3" fillId="0" borderId="9" xfId="1" applyFont="1" applyFill="1" applyBorder="1"/>
    <xf numFmtId="43" fontId="3" fillId="0" borderId="10" xfId="1" applyFont="1" applyFill="1" applyBorder="1"/>
    <xf numFmtId="43" fontId="3" fillId="0" borderId="10" xfId="1" applyFont="1" applyFill="1" applyBorder="1" applyAlignment="1">
      <alignment horizontal="center"/>
    </xf>
    <xf numFmtId="164" fontId="3" fillId="0" borderId="10" xfId="1" applyNumberFormat="1" applyFont="1" applyFill="1" applyBorder="1" applyAlignment="1">
      <alignment horizontal="center"/>
    </xf>
    <xf numFmtId="43" fontId="3" fillId="8" borderId="10" xfId="1" applyFont="1" applyFill="1" applyBorder="1" applyAlignment="1">
      <alignment horizontal="center"/>
    </xf>
    <xf numFmtId="43" fontId="18" fillId="0" borderId="10" xfId="1" applyFont="1" applyFill="1" applyBorder="1" applyAlignment="1">
      <alignment horizontal="right" vertical="center"/>
    </xf>
    <xf numFmtId="164" fontId="3" fillId="0" borderId="10" xfId="1" applyNumberFormat="1" applyFont="1" applyFill="1" applyBorder="1"/>
    <xf numFmtId="164" fontId="3" fillId="0" borderId="11" xfId="1" applyNumberFormat="1" applyFont="1" applyFill="1" applyBorder="1"/>
    <xf numFmtId="164" fontId="3" fillId="0" borderId="14" xfId="1" applyNumberFormat="1" applyFont="1" applyFill="1" applyBorder="1"/>
    <xf numFmtId="164" fontId="3" fillId="0" borderId="8" xfId="1" applyNumberFormat="1" applyFont="1" applyFill="1" applyBorder="1"/>
    <xf numFmtId="14" fontId="18" fillId="0" borderId="16" xfId="4" applyNumberFormat="1" applyFont="1" applyFill="1" applyBorder="1" applyAlignment="1">
      <alignment horizontal="center" vertical="center"/>
    </xf>
    <xf numFmtId="14" fontId="3" fillId="6" borderId="16" xfId="0" applyNumberFormat="1" applyFont="1" applyFill="1" applyBorder="1" applyAlignment="1">
      <alignment horizontal="center" wrapText="1"/>
    </xf>
    <xf numFmtId="14" fontId="23" fillId="0" borderId="16" xfId="0" applyNumberFormat="1" applyFont="1" applyFill="1" applyBorder="1" applyAlignment="1">
      <alignment horizontal="center" wrapText="1"/>
    </xf>
    <xf numFmtId="43" fontId="18" fillId="3" borderId="16" xfId="4" applyFont="1" applyFill="1" applyBorder="1"/>
    <xf numFmtId="14" fontId="23" fillId="0" borderId="4" xfId="0" applyNumberFormat="1" applyFont="1" applyFill="1" applyBorder="1" applyAlignment="1">
      <alignment horizontal="center" wrapText="1"/>
    </xf>
    <xf numFmtId="43" fontId="3" fillId="0" borderId="17" xfId="1" applyFont="1" applyFill="1" applyBorder="1" applyAlignment="1">
      <alignment horizontal="center"/>
    </xf>
    <xf numFmtId="43" fontId="3" fillId="0" borderId="16" xfId="1" applyFont="1" applyFill="1" applyBorder="1" applyAlignment="1">
      <alignment horizontal="center"/>
    </xf>
    <xf numFmtId="164" fontId="3" fillId="0" borderId="16" xfId="1" applyNumberFormat="1" applyFont="1" applyFill="1" applyBorder="1" applyAlignment="1">
      <alignment horizontal="center"/>
    </xf>
    <xf numFmtId="43" fontId="3" fillId="8" borderId="16" xfId="1" applyFont="1" applyFill="1" applyBorder="1" applyAlignment="1">
      <alignment horizontal="center"/>
    </xf>
    <xf numFmtId="43" fontId="3" fillId="0" borderId="16" xfId="1" applyFont="1" applyFill="1" applyBorder="1"/>
    <xf numFmtId="164" fontId="3" fillId="0" borderId="16" xfId="1" applyNumberFormat="1" applyFont="1" applyFill="1" applyBorder="1"/>
    <xf numFmtId="164" fontId="3" fillId="0" borderId="4" xfId="1" applyNumberFormat="1" applyFont="1" applyFill="1" applyBorder="1"/>
    <xf numFmtId="43" fontId="3" fillId="0" borderId="17" xfId="1" applyFont="1" applyFill="1" applyBorder="1"/>
    <xf numFmtId="0" fontId="18" fillId="0" borderId="16" xfId="0" applyFont="1" applyFill="1" applyBorder="1"/>
    <xf numFmtId="43" fontId="18" fillId="0" borderId="16" xfId="1" applyFont="1" applyFill="1" applyBorder="1" applyAlignment="1">
      <alignment horizontal="right" vertical="center"/>
    </xf>
    <xf numFmtId="164" fontId="20" fillId="7" borderId="20" xfId="4" applyNumberFormat="1" applyFont="1" applyFill="1" applyBorder="1" applyAlignment="1">
      <alignment horizontal="center" vertical="center"/>
    </xf>
    <xf numFmtId="14" fontId="18" fillId="0" borderId="2" xfId="4" applyNumberFormat="1" applyFont="1" applyFill="1" applyBorder="1" applyAlignment="1">
      <alignment horizontal="center" vertical="center"/>
    </xf>
    <xf numFmtId="0" fontId="18" fillId="0" borderId="2" xfId="0" applyFont="1" applyFill="1" applyBorder="1"/>
    <xf numFmtId="14" fontId="3" fillId="6" borderId="3" xfId="0" applyNumberFormat="1" applyFont="1" applyFill="1" applyBorder="1" applyAlignment="1">
      <alignment horizontal="center" wrapText="1"/>
    </xf>
    <xf numFmtId="14" fontId="23" fillId="0" borderId="2" xfId="0" applyNumberFormat="1" applyFont="1" applyFill="1" applyBorder="1" applyAlignment="1">
      <alignment horizontal="center" wrapText="1"/>
    </xf>
    <xf numFmtId="43" fontId="3" fillId="3" borderId="2" xfId="4" applyFont="1" applyFill="1" applyBorder="1" applyAlignment="1">
      <alignment horizontal="right" vertical="center"/>
    </xf>
    <xf numFmtId="14" fontId="23" fillId="0" borderId="21" xfId="0" applyNumberFormat="1" applyFont="1" applyFill="1" applyBorder="1" applyAlignment="1">
      <alignment horizontal="center" wrapText="1"/>
    </xf>
    <xf numFmtId="43" fontId="3" fillId="0" borderId="2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43" fontId="3" fillId="8" borderId="2" xfId="1" applyFont="1" applyFill="1" applyBorder="1" applyAlignment="1">
      <alignment horizontal="center"/>
    </xf>
    <xf numFmtId="43" fontId="3" fillId="0" borderId="2" xfId="1" applyFont="1" applyFill="1" applyBorder="1"/>
    <xf numFmtId="164" fontId="3" fillId="0" borderId="2" xfId="1" applyNumberFormat="1" applyFont="1" applyFill="1" applyBorder="1"/>
    <xf numFmtId="164" fontId="3" fillId="0" borderId="21" xfId="1" applyNumberFormat="1" applyFont="1" applyFill="1" applyBorder="1"/>
    <xf numFmtId="43" fontId="3" fillId="0" borderId="22" xfId="1" applyFont="1" applyFill="1" applyBorder="1"/>
    <xf numFmtId="164" fontId="20" fillId="9" borderId="6" xfId="4" applyNumberFormat="1" applyFont="1" applyFill="1" applyBorder="1" applyAlignment="1">
      <alignment horizontal="center" vertical="center"/>
    </xf>
    <xf numFmtId="43" fontId="3" fillId="0" borderId="7" xfId="4" applyFont="1" applyFill="1" applyBorder="1" applyAlignment="1">
      <alignment horizontal="right" vertical="center"/>
    </xf>
    <xf numFmtId="43" fontId="3" fillId="0" borderId="24" xfId="1" applyFont="1" applyFill="1" applyBorder="1"/>
    <xf numFmtId="43" fontId="3" fillId="0" borderId="7" xfId="1" applyFont="1" applyFill="1" applyBorder="1"/>
    <xf numFmtId="43" fontId="3" fillId="0" borderId="7" xfId="1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/>
    </xf>
    <xf numFmtId="43" fontId="3" fillId="8" borderId="7" xfId="1" applyFont="1" applyFill="1" applyBorder="1" applyAlignment="1">
      <alignment horizontal="center"/>
    </xf>
    <xf numFmtId="43" fontId="18" fillId="0" borderId="7" xfId="1" applyFont="1" applyFill="1" applyBorder="1" applyAlignment="1">
      <alignment horizontal="right" vertical="center"/>
    </xf>
    <xf numFmtId="164" fontId="3" fillId="0" borderId="7" xfId="1" applyNumberFormat="1" applyFont="1" applyFill="1" applyBorder="1"/>
    <xf numFmtId="164" fontId="20" fillId="9" borderId="25" xfId="4" applyNumberFormat="1" applyFont="1" applyFill="1" applyBorder="1" applyAlignment="1">
      <alignment horizontal="center" vertical="center"/>
    </xf>
    <xf numFmtId="164" fontId="20" fillId="9" borderId="20" xfId="4" applyNumberFormat="1" applyFont="1" applyFill="1" applyBorder="1" applyAlignment="1">
      <alignment horizontal="center" vertical="center"/>
    </xf>
    <xf numFmtId="43" fontId="3" fillId="0" borderId="3" xfId="1" applyFont="1" applyFill="1" applyBorder="1"/>
    <xf numFmtId="164" fontId="3" fillId="0" borderId="26" xfId="1" applyNumberFormat="1" applyFont="1" applyFill="1" applyBorder="1"/>
    <xf numFmtId="43" fontId="3" fillId="0" borderId="29" xfId="1" applyFont="1" applyFill="1" applyBorder="1"/>
    <xf numFmtId="14" fontId="18" fillId="0" borderId="0" xfId="0" applyNumberFormat="1" applyFont="1" applyFill="1" applyBorder="1" applyAlignment="1">
      <alignment horizontal="center" vertical="center"/>
    </xf>
    <xf numFmtId="43" fontId="18" fillId="0" borderId="0" xfId="1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43" fontId="3" fillId="0" borderId="0" xfId="1" applyFont="1" applyFill="1" applyBorder="1" applyAlignment="1">
      <alignment horizontal="center"/>
    </xf>
    <xf numFmtId="0" fontId="11" fillId="0" borderId="0" xfId="0" applyFont="1" applyFill="1" applyBorder="1"/>
    <xf numFmtId="164" fontId="18" fillId="0" borderId="10" xfId="1" applyNumberFormat="1" applyFont="1" applyFill="1" applyBorder="1" applyAlignment="1">
      <alignment horizontal="center" vertical="center"/>
    </xf>
    <xf numFmtId="14" fontId="18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wrapText="1"/>
    </xf>
    <xf numFmtId="43" fontId="18" fillId="0" borderId="31" xfId="1" applyFont="1" applyFill="1" applyBorder="1" applyAlignment="1">
      <alignment horizontal="right" vertical="center"/>
    </xf>
    <xf numFmtId="164" fontId="3" fillId="0" borderId="31" xfId="1" applyNumberFormat="1" applyFont="1" applyFill="1" applyBorder="1"/>
    <xf numFmtId="43" fontId="3" fillId="10" borderId="10" xfId="1" applyFont="1" applyFill="1" applyBorder="1"/>
    <xf numFmtId="164" fontId="3" fillId="0" borderId="33" xfId="1" applyNumberFormat="1" applyFont="1" applyFill="1" applyBorder="1"/>
    <xf numFmtId="164" fontId="18" fillId="0" borderId="16" xfId="1" applyNumberFormat="1" applyFont="1" applyFill="1" applyBorder="1" applyAlignment="1">
      <alignment horizontal="center" vertical="center"/>
    </xf>
    <xf numFmtId="14" fontId="18" fillId="0" borderId="16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wrapText="1"/>
    </xf>
    <xf numFmtId="43" fontId="3" fillId="10" borderId="16" xfId="1" applyFont="1" applyFill="1" applyBorder="1"/>
    <xf numFmtId="43" fontId="23" fillId="0" borderId="16" xfId="1" applyFont="1" applyFill="1" applyBorder="1" applyAlignment="1">
      <alignment horizontal="right" vertical="center"/>
    </xf>
    <xf numFmtId="164" fontId="23" fillId="0" borderId="16" xfId="1" applyNumberFormat="1" applyFont="1" applyFill="1" applyBorder="1"/>
    <xf numFmtId="164" fontId="23" fillId="0" borderId="37" xfId="1" applyNumberFormat="1" applyFont="1" applyFill="1" applyBorder="1"/>
    <xf numFmtId="164" fontId="3" fillId="0" borderId="37" xfId="1" applyNumberFormat="1" applyFont="1" applyFill="1" applyBorder="1"/>
    <xf numFmtId="164" fontId="18" fillId="0" borderId="2" xfId="1" applyNumberFormat="1" applyFont="1" applyFill="1" applyBorder="1" applyAlignment="1">
      <alignment horizontal="center" vertical="center"/>
    </xf>
    <xf numFmtId="14" fontId="18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wrapText="1"/>
    </xf>
    <xf numFmtId="43" fontId="18" fillId="0" borderId="2" xfId="1" applyFont="1" applyFill="1" applyBorder="1" applyAlignment="1">
      <alignment horizontal="right" vertical="center"/>
    </xf>
    <xf numFmtId="43" fontId="3" fillId="10" borderId="2" xfId="1" applyFont="1" applyFill="1" applyBorder="1"/>
    <xf numFmtId="164" fontId="3" fillId="0" borderId="38" xfId="1" applyNumberFormat="1" applyFont="1" applyFill="1" applyBorder="1"/>
    <xf numFmtId="0" fontId="2" fillId="7" borderId="2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0" fontId="2" fillId="11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12" borderId="2" xfId="0" applyFont="1" applyFill="1" applyBorder="1" applyAlignment="1">
      <alignment horizontal="center" wrapText="1"/>
    </xf>
    <xf numFmtId="43" fontId="7" fillId="3" borderId="2" xfId="1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164" fontId="2" fillId="5" borderId="2" xfId="1" applyNumberFormat="1" applyFont="1" applyFill="1" applyBorder="1" applyAlignment="1">
      <alignment horizontal="center" wrapText="1"/>
    </xf>
    <xf numFmtId="0" fontId="8" fillId="0" borderId="39" xfId="0" applyFont="1" applyBorder="1" applyAlignment="1">
      <alignment wrapText="1"/>
    </xf>
    <xf numFmtId="0" fontId="8" fillId="0" borderId="0" xfId="0" applyFont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43" fontId="3" fillId="0" borderId="1" xfId="1" applyFont="1" applyFill="1" applyBorder="1" applyAlignment="1">
      <alignment horizontal="center"/>
    </xf>
    <xf numFmtId="43" fontId="3" fillId="0" borderId="1" xfId="1" applyFont="1" applyFill="1" applyBorder="1"/>
    <xf numFmtId="0" fontId="3" fillId="0" borderId="0" xfId="0" applyFont="1" applyFill="1" applyBorder="1" applyAlignment="1">
      <alignment wrapText="1"/>
    </xf>
    <xf numFmtId="164" fontId="20" fillId="7" borderId="7" xfId="3" applyNumberFormat="1" applyFont="1" applyFill="1" applyBorder="1" applyAlignment="1">
      <alignment horizontal="center" vertical="center"/>
    </xf>
    <xf numFmtId="14" fontId="18" fillId="0" borderId="7" xfId="3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wrapText="1"/>
    </xf>
    <xf numFmtId="43" fontId="18" fillId="0" borderId="7" xfId="3" applyFont="1" applyFill="1" applyBorder="1"/>
    <xf numFmtId="43" fontId="3" fillId="0" borderId="24" xfId="1" applyFont="1" applyFill="1" applyBorder="1" applyAlignment="1">
      <alignment horizontal="center"/>
    </xf>
    <xf numFmtId="164" fontId="3" fillId="13" borderId="7" xfId="1" applyNumberFormat="1" applyFont="1" applyFill="1" applyBorder="1"/>
    <xf numFmtId="43" fontId="3" fillId="13" borderId="7" xfId="1" applyFont="1" applyFill="1" applyBorder="1"/>
    <xf numFmtId="164" fontId="3" fillId="0" borderId="7" xfId="3" applyNumberFormat="1" applyFont="1" applyFill="1" applyBorder="1"/>
    <xf numFmtId="164" fontId="3" fillId="0" borderId="35" xfId="1" applyNumberFormat="1" applyFont="1" applyFill="1" applyBorder="1"/>
    <xf numFmtId="164" fontId="20" fillId="7" borderId="16" xfId="3" applyNumberFormat="1" applyFont="1" applyFill="1" applyBorder="1" applyAlignment="1">
      <alignment horizontal="center" vertical="center"/>
    </xf>
    <xf numFmtId="14" fontId="18" fillId="0" borderId="16" xfId="3" applyNumberFormat="1" applyFont="1" applyFill="1" applyBorder="1" applyAlignment="1">
      <alignment horizontal="center" vertical="center"/>
    </xf>
    <xf numFmtId="43" fontId="18" fillId="3" borderId="16" xfId="3" applyFont="1" applyFill="1" applyBorder="1"/>
    <xf numFmtId="43" fontId="23" fillId="0" borderId="16" xfId="1" applyFont="1" applyFill="1" applyBorder="1" applyAlignment="1">
      <alignment horizontal="center" vertical="center"/>
    </xf>
    <xf numFmtId="43" fontId="25" fillId="0" borderId="16" xfId="1" applyFont="1" applyFill="1" applyBorder="1" applyAlignment="1">
      <alignment horizontal="center" vertical="center"/>
    </xf>
    <xf numFmtId="43" fontId="18" fillId="0" borderId="17" xfId="1" applyFont="1" applyFill="1" applyBorder="1" applyAlignment="1">
      <alignment horizontal="right" vertical="center"/>
    </xf>
    <xf numFmtId="43" fontId="3" fillId="13" borderId="16" xfId="1" applyFont="1" applyFill="1" applyBorder="1"/>
    <xf numFmtId="164" fontId="3" fillId="13" borderId="16" xfId="1" applyNumberFormat="1" applyFont="1" applyFill="1" applyBorder="1"/>
    <xf numFmtId="164" fontId="3" fillId="0" borderId="16" xfId="3" applyNumberFormat="1" applyFont="1" applyFill="1" applyBorder="1"/>
    <xf numFmtId="164" fontId="3" fillId="0" borderId="42" xfId="1" applyNumberFormat="1" applyFont="1" applyFill="1" applyBorder="1"/>
    <xf numFmtId="43" fontId="18" fillId="0" borderId="24" xfId="1" applyFont="1" applyFill="1" applyBorder="1" applyAlignment="1">
      <alignment horizontal="right" vertical="center"/>
    </xf>
    <xf numFmtId="164" fontId="20" fillId="7" borderId="2" xfId="3" applyNumberFormat="1" applyFont="1" applyFill="1" applyBorder="1" applyAlignment="1">
      <alignment horizontal="center" vertical="center"/>
    </xf>
    <xf numFmtId="14" fontId="18" fillId="0" borderId="2" xfId="3" applyNumberFormat="1" applyFont="1" applyFill="1" applyBorder="1" applyAlignment="1">
      <alignment horizontal="center" vertical="center"/>
    </xf>
    <xf numFmtId="43" fontId="18" fillId="3" borderId="2" xfId="3" applyFont="1" applyFill="1" applyBorder="1"/>
    <xf numFmtId="43" fontId="23" fillId="0" borderId="2" xfId="1" applyFont="1" applyFill="1" applyBorder="1" applyAlignment="1">
      <alignment horizontal="center" vertical="center"/>
    </xf>
    <xf numFmtId="43" fontId="25" fillId="0" borderId="2" xfId="1" applyFont="1" applyFill="1" applyBorder="1" applyAlignment="1">
      <alignment horizontal="center" vertical="center"/>
    </xf>
    <xf numFmtId="43" fontId="18" fillId="0" borderId="22" xfId="1" applyFont="1" applyFill="1" applyBorder="1" applyAlignment="1">
      <alignment horizontal="right" vertical="center"/>
    </xf>
    <xf numFmtId="43" fontId="3" fillId="13" borderId="2" xfId="1" applyFont="1" applyFill="1" applyBorder="1"/>
    <xf numFmtId="164" fontId="3" fillId="13" borderId="2" xfId="1" applyNumberFormat="1" applyFont="1" applyFill="1" applyBorder="1"/>
    <xf numFmtId="164" fontId="3" fillId="0" borderId="2" xfId="3" applyNumberFormat="1" applyFont="1" applyFill="1" applyBorder="1"/>
    <xf numFmtId="164" fontId="3" fillId="0" borderId="0" xfId="1" applyNumberFormat="1" applyFont="1" applyFill="1" applyBorder="1" applyAlignment="1">
      <alignment horizontal="center"/>
    </xf>
    <xf numFmtId="164" fontId="20" fillId="0" borderId="45" xfId="1" applyNumberFormat="1" applyFont="1" applyFill="1" applyBorder="1" applyAlignment="1">
      <alignment horizontal="center" vertical="center"/>
    </xf>
    <xf numFmtId="14" fontId="18" fillId="0" borderId="45" xfId="1" applyNumberFormat="1" applyFont="1" applyFill="1" applyBorder="1" applyAlignment="1">
      <alignment horizontal="center" vertical="center"/>
    </xf>
    <xf numFmtId="0" fontId="18" fillId="0" borderId="45" xfId="0" applyFont="1" applyFill="1" applyBorder="1"/>
    <xf numFmtId="43" fontId="18" fillId="0" borderId="45" xfId="1" applyFont="1" applyFill="1" applyBorder="1"/>
    <xf numFmtId="43" fontId="3" fillId="0" borderId="45" xfId="1" applyFont="1" applyFill="1" applyBorder="1" applyAlignment="1">
      <alignment horizontal="center"/>
    </xf>
    <xf numFmtId="43" fontId="3" fillId="0" borderId="45" xfId="1" applyFont="1" applyFill="1" applyBorder="1"/>
    <xf numFmtId="164" fontId="3" fillId="0" borderId="45" xfId="1" applyNumberFormat="1" applyFont="1" applyFill="1" applyBorder="1" applyAlignment="1">
      <alignment horizontal="center"/>
    </xf>
    <xf numFmtId="43" fontId="3" fillId="8" borderId="45" xfId="1" applyFont="1" applyFill="1" applyBorder="1" applyAlignment="1">
      <alignment horizontal="center"/>
    </xf>
    <xf numFmtId="164" fontId="3" fillId="8" borderId="45" xfId="1" applyNumberFormat="1" applyFont="1" applyFill="1" applyBorder="1" applyAlignment="1">
      <alignment horizontal="center"/>
    </xf>
    <xf numFmtId="164" fontId="3" fillId="0" borderId="46" xfId="1" applyNumberFormat="1" applyFont="1" applyFill="1" applyBorder="1" applyAlignment="1">
      <alignment horizontal="center"/>
    </xf>
    <xf numFmtId="43" fontId="3" fillId="0" borderId="47" xfId="1" applyFont="1" applyFill="1" applyBorder="1" applyAlignment="1">
      <alignment horizontal="center"/>
    </xf>
    <xf numFmtId="164" fontId="18" fillId="0" borderId="48" xfId="1" applyNumberFormat="1" applyFont="1" applyFill="1" applyBorder="1"/>
    <xf numFmtId="164" fontId="21" fillId="2" borderId="49" xfId="1" applyNumberFormat="1" applyFont="1" applyFill="1" applyBorder="1" applyAlignment="1"/>
    <xf numFmtId="164" fontId="20" fillId="7" borderId="7" xfId="1" applyNumberFormat="1" applyFont="1" applyFill="1" applyBorder="1" applyAlignment="1">
      <alignment horizontal="center" vertical="center"/>
    </xf>
    <xf numFmtId="14" fontId="18" fillId="0" borderId="7" xfId="1" applyNumberFormat="1" applyFont="1" applyFill="1" applyBorder="1" applyAlignment="1">
      <alignment horizontal="center" vertical="center"/>
    </xf>
    <xf numFmtId="43" fontId="18" fillId="0" borderId="7" xfId="1" applyFont="1" applyFill="1" applyBorder="1"/>
    <xf numFmtId="164" fontId="3" fillId="8" borderId="7" xfId="1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/>
    </xf>
    <xf numFmtId="164" fontId="18" fillId="0" borderId="8" xfId="1" applyNumberFormat="1" applyFont="1" applyFill="1" applyBorder="1"/>
    <xf numFmtId="164" fontId="20" fillId="7" borderId="2" xfId="1" applyNumberFormat="1" applyFont="1" applyFill="1" applyBorder="1" applyAlignment="1">
      <alignment horizontal="center" vertical="center"/>
    </xf>
    <xf numFmtId="14" fontId="18" fillId="0" borderId="2" xfId="1" applyNumberFormat="1" applyFont="1" applyFill="1" applyBorder="1" applyAlignment="1">
      <alignment horizontal="center" vertical="center"/>
    </xf>
    <xf numFmtId="14" fontId="23" fillId="0" borderId="3" xfId="0" applyNumberFormat="1" applyFont="1" applyFill="1" applyBorder="1" applyAlignment="1">
      <alignment horizontal="center" wrapText="1"/>
    </xf>
    <xf numFmtId="43" fontId="18" fillId="3" borderId="2" xfId="1" applyFont="1" applyFill="1" applyBorder="1"/>
    <xf numFmtId="0" fontId="23" fillId="0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43" fontId="23" fillId="0" borderId="2" xfId="1" applyFont="1" applyFill="1" applyBorder="1" applyAlignment="1">
      <alignment horizontal="center"/>
    </xf>
    <xf numFmtId="164" fontId="3" fillId="8" borderId="2" xfId="1" applyNumberFormat="1" applyFont="1" applyFill="1" applyBorder="1" applyAlignment="1">
      <alignment horizontal="center"/>
    </xf>
    <xf numFmtId="43" fontId="25" fillId="0" borderId="2" xfId="1" applyFont="1" applyFill="1" applyBorder="1" applyAlignment="1">
      <alignment horizontal="center"/>
    </xf>
    <xf numFmtId="164" fontId="3" fillId="0" borderId="21" xfId="1" applyNumberFormat="1" applyFont="1" applyFill="1" applyBorder="1" applyAlignment="1">
      <alignment horizontal="center"/>
    </xf>
    <xf numFmtId="164" fontId="18" fillId="0" borderId="21" xfId="1" applyNumberFormat="1" applyFont="1" applyFill="1" applyBorder="1"/>
    <xf numFmtId="164" fontId="14" fillId="0" borderId="0" xfId="1" applyNumberFormat="1" applyFont="1" applyFill="1" applyAlignment="1"/>
    <xf numFmtId="164" fontId="13" fillId="0" borderId="0" xfId="1" applyNumberFormat="1" applyFont="1" applyAlignment="1">
      <alignment horizontal="left"/>
    </xf>
    <xf numFmtId="14" fontId="17" fillId="13" borderId="0" xfId="0" applyNumberFormat="1" applyFont="1" applyFill="1"/>
    <xf numFmtId="14" fontId="0" fillId="2" borderId="0" xfId="1" applyNumberFormat="1" applyFont="1" applyFill="1" applyAlignment="1">
      <alignment horizontal="center"/>
    </xf>
    <xf numFmtId="0" fontId="14" fillId="0" borderId="1" xfId="0" applyFont="1" applyBorder="1" applyAlignment="1">
      <alignment horizontal="center"/>
    </xf>
    <xf numFmtId="14" fontId="0" fillId="2" borderId="0" xfId="0" applyNumberFormat="1" applyFill="1" applyAlignment="1">
      <alignment horizontal="center"/>
    </xf>
    <xf numFmtId="164" fontId="21" fillId="2" borderId="5" xfId="1" applyNumberFormat="1" applyFont="1" applyFill="1" applyBorder="1" applyAlignment="1">
      <alignment horizontal="center"/>
    </xf>
    <xf numFmtId="164" fontId="21" fillId="2" borderId="15" xfId="1" applyNumberFormat="1" applyFont="1" applyFill="1" applyBorder="1" applyAlignment="1">
      <alignment horizontal="center"/>
    </xf>
    <xf numFmtId="164" fontId="21" fillId="2" borderId="23" xfId="1" applyNumberFormat="1" applyFont="1" applyFill="1" applyBorder="1" applyAlignment="1">
      <alignment horizontal="center"/>
    </xf>
    <xf numFmtId="164" fontId="19" fillId="6" borderId="5" xfId="1" applyNumberFormat="1" applyFont="1" applyFill="1" applyBorder="1" applyAlignment="1">
      <alignment horizontal="center" vertical="center"/>
    </xf>
    <xf numFmtId="164" fontId="19" fillId="6" borderId="15" xfId="1" applyNumberFormat="1" applyFont="1" applyFill="1" applyBorder="1" applyAlignment="1">
      <alignment horizontal="center" vertical="center"/>
    </xf>
    <xf numFmtId="164" fontId="19" fillId="6" borderId="23" xfId="1" applyNumberFormat="1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43" xfId="0" applyFont="1" applyFill="1" applyBorder="1" applyAlignment="1">
      <alignment horizontal="center" wrapText="1"/>
    </xf>
    <xf numFmtId="43" fontId="18" fillId="0" borderId="5" xfId="1" applyFont="1" applyFill="1" applyBorder="1" applyAlignment="1">
      <alignment horizontal="center" vertical="center"/>
    </xf>
    <xf numFmtId="43" fontId="18" fillId="0" borderId="15" xfId="1" applyFont="1" applyFill="1" applyBorder="1" applyAlignment="1">
      <alignment horizontal="center" vertical="center"/>
    </xf>
    <xf numFmtId="43" fontId="18" fillId="0" borderId="23" xfId="1" applyFont="1" applyFill="1" applyBorder="1" applyAlignment="1">
      <alignment horizontal="center" vertical="center"/>
    </xf>
    <xf numFmtId="164" fontId="18" fillId="6" borderId="5" xfId="1" applyNumberFormat="1" applyFont="1" applyFill="1" applyBorder="1" applyAlignment="1">
      <alignment horizontal="center" vertical="center"/>
    </xf>
    <xf numFmtId="164" fontId="18" fillId="6" borderId="15" xfId="1" applyNumberFormat="1" applyFont="1" applyFill="1" applyBorder="1" applyAlignment="1">
      <alignment horizontal="center" vertical="center"/>
    </xf>
    <xf numFmtId="164" fontId="18" fillId="6" borderId="23" xfId="1" applyNumberFormat="1" applyFont="1" applyFill="1" applyBorder="1" applyAlignment="1">
      <alignment horizontal="center" vertical="center"/>
    </xf>
    <xf numFmtId="43" fontId="21" fillId="2" borderId="12" xfId="1" applyFont="1" applyFill="1" applyBorder="1" applyAlignment="1">
      <alignment horizontal="center"/>
    </xf>
    <xf numFmtId="43" fontId="21" fillId="2" borderId="13" xfId="1" applyFont="1" applyFill="1" applyBorder="1" applyAlignment="1">
      <alignment horizontal="center"/>
    </xf>
    <xf numFmtId="43" fontId="21" fillId="2" borderId="18" xfId="1" applyFont="1" applyFill="1" applyBorder="1" applyAlignment="1">
      <alignment horizontal="center"/>
    </xf>
    <xf numFmtId="43" fontId="21" fillId="2" borderId="19" xfId="1" applyFont="1" applyFill="1" applyBorder="1" applyAlignment="1">
      <alignment horizontal="center"/>
    </xf>
    <xf numFmtId="43" fontId="21" fillId="2" borderId="27" xfId="1" applyFont="1" applyFill="1" applyBorder="1" applyAlignment="1">
      <alignment horizontal="center"/>
    </xf>
    <xf numFmtId="43" fontId="21" fillId="2" borderId="28" xfId="1" applyFont="1" applyFill="1" applyBorder="1" applyAlignment="1">
      <alignment horizontal="center"/>
    </xf>
    <xf numFmtId="14" fontId="22" fillId="0" borderId="5" xfId="1" applyNumberFormat="1" applyFont="1" applyFill="1" applyBorder="1" applyAlignment="1">
      <alignment horizontal="center"/>
    </xf>
    <xf numFmtId="14" fontId="22" fillId="0" borderId="15" xfId="1" applyNumberFormat="1" applyFont="1" applyFill="1" applyBorder="1" applyAlignment="1">
      <alignment horizontal="center"/>
    </xf>
    <xf numFmtId="14" fontId="22" fillId="0" borderId="23" xfId="1" applyNumberFormat="1" applyFont="1" applyFill="1" applyBorder="1" applyAlignment="1">
      <alignment horizontal="center"/>
    </xf>
    <xf numFmtId="164" fontId="21" fillId="2" borderId="5" xfId="1" applyNumberFormat="1" applyFont="1" applyFill="1" applyBorder="1" applyAlignment="1">
      <alignment horizontal="center" textRotation="63"/>
    </xf>
    <xf numFmtId="164" fontId="21" fillId="2" borderId="15" xfId="1" applyNumberFormat="1" applyFont="1" applyFill="1" applyBorder="1" applyAlignment="1">
      <alignment horizontal="center" textRotation="63"/>
    </xf>
    <xf numFmtId="164" fontId="21" fillId="2" borderId="23" xfId="1" applyNumberFormat="1" applyFont="1" applyFill="1" applyBorder="1" applyAlignment="1">
      <alignment horizontal="center" textRotation="63"/>
    </xf>
    <xf numFmtId="164" fontId="21" fillId="3" borderId="5" xfId="1" applyNumberFormat="1" applyFont="1" applyFill="1" applyBorder="1" applyAlignment="1">
      <alignment horizontal="center"/>
    </xf>
    <xf numFmtId="164" fontId="21" fillId="3" borderId="15" xfId="1" applyNumberFormat="1" applyFont="1" applyFill="1" applyBorder="1" applyAlignment="1">
      <alignment horizontal="center"/>
    </xf>
    <xf numFmtId="164" fontId="21" fillId="3" borderId="23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wrapText="1"/>
    </xf>
    <xf numFmtId="0" fontId="3" fillId="6" borderId="15" xfId="0" applyFont="1" applyFill="1" applyBorder="1" applyAlignment="1">
      <alignment horizontal="center" wrapText="1"/>
    </xf>
    <xf numFmtId="0" fontId="3" fillId="6" borderId="23" xfId="0" applyFont="1" applyFill="1" applyBorder="1" applyAlignment="1">
      <alignment horizontal="center" wrapText="1"/>
    </xf>
    <xf numFmtId="164" fontId="14" fillId="3" borderId="5" xfId="1" applyNumberFormat="1" applyFont="1" applyFill="1" applyBorder="1" applyAlignment="1">
      <alignment horizontal="center"/>
    </xf>
    <xf numFmtId="164" fontId="14" fillId="3" borderId="15" xfId="1" applyNumberFormat="1" applyFont="1" applyFill="1" applyBorder="1" applyAlignment="1">
      <alignment horizontal="center"/>
    </xf>
    <xf numFmtId="164" fontId="14" fillId="3" borderId="23" xfId="1" applyNumberFormat="1" applyFont="1" applyFill="1" applyBorder="1" applyAlignment="1">
      <alignment horizontal="center"/>
    </xf>
    <xf numFmtId="164" fontId="19" fillId="6" borderId="44" xfId="1" applyNumberFormat="1" applyFont="1" applyFill="1" applyBorder="1" applyAlignment="1">
      <alignment horizontal="center" vertical="center"/>
    </xf>
    <xf numFmtId="164" fontId="19" fillId="6" borderId="50" xfId="1" applyNumberFormat="1" applyFont="1" applyFill="1" applyBorder="1" applyAlignment="1">
      <alignment horizontal="center" vertical="center"/>
    </xf>
    <xf numFmtId="164" fontId="19" fillId="6" borderId="51" xfId="1" applyNumberFormat="1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wrapText="1"/>
    </xf>
    <xf numFmtId="0" fontId="11" fillId="0" borderId="34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center" textRotation="18" wrapText="1"/>
    </xf>
    <xf numFmtId="0" fontId="3" fillId="0" borderId="34" xfId="0" applyFont="1" applyFill="1" applyBorder="1" applyAlignment="1">
      <alignment horizontal="center" textRotation="18" wrapText="1"/>
    </xf>
    <xf numFmtId="0" fontId="3" fillId="0" borderId="3" xfId="0" applyFont="1" applyFill="1" applyBorder="1" applyAlignment="1">
      <alignment horizontal="center" textRotation="18" wrapText="1"/>
    </xf>
    <xf numFmtId="0" fontId="3" fillId="6" borderId="31" xfId="0" applyFont="1" applyFill="1" applyBorder="1" applyAlignment="1">
      <alignment horizontal="center" wrapText="1"/>
    </xf>
    <xf numFmtId="0" fontId="3" fillId="6" borderId="34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164" fontId="21" fillId="2" borderId="5" xfId="1" applyNumberFormat="1" applyFont="1" applyFill="1" applyBorder="1" applyAlignment="1">
      <alignment horizontal="center" textRotation="69"/>
    </xf>
    <xf numFmtId="164" fontId="0" fillId="0" borderId="15" xfId="0" applyNumberFormat="1" applyBorder="1"/>
    <xf numFmtId="164" fontId="0" fillId="0" borderId="23" xfId="0" applyNumberFormat="1" applyBorder="1"/>
    <xf numFmtId="164" fontId="19" fillId="6" borderId="30" xfId="1" applyNumberFormat="1" applyFont="1" applyFill="1" applyBorder="1" applyAlignment="1">
      <alignment horizontal="center" vertical="center"/>
    </xf>
    <xf numFmtId="164" fontId="19" fillId="6" borderId="25" xfId="1" applyNumberFormat="1" applyFont="1" applyFill="1" applyBorder="1" applyAlignment="1">
      <alignment horizontal="center" vertical="center"/>
    </xf>
    <xf numFmtId="164" fontId="19" fillId="6" borderId="20" xfId="1" applyNumberFormat="1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center" textRotation="45" wrapText="1"/>
    </xf>
    <xf numFmtId="0" fontId="3" fillId="0" borderId="34" xfId="0" applyFont="1" applyFill="1" applyBorder="1" applyAlignment="1">
      <alignment horizontal="center" textRotation="45" wrapText="1"/>
    </xf>
    <xf numFmtId="0" fontId="3" fillId="0" borderId="3" xfId="0" applyFont="1" applyFill="1" applyBorder="1" applyAlignment="1">
      <alignment horizontal="center" textRotation="45" wrapText="1"/>
    </xf>
    <xf numFmtId="0" fontId="3" fillId="6" borderId="31" xfId="0" applyFont="1" applyFill="1" applyBorder="1" applyAlignment="1">
      <alignment horizontal="center" textRotation="61" wrapText="1"/>
    </xf>
    <xf numFmtId="0" fontId="3" fillId="6" borderId="34" xfId="0" applyFont="1" applyFill="1" applyBorder="1" applyAlignment="1">
      <alignment horizontal="center" textRotation="61" wrapText="1"/>
    </xf>
    <xf numFmtId="0" fontId="3" fillId="6" borderId="3" xfId="0" applyFont="1" applyFill="1" applyBorder="1" applyAlignment="1">
      <alignment horizontal="center" textRotation="61" wrapText="1"/>
    </xf>
    <xf numFmtId="43" fontId="21" fillId="2" borderId="14" xfId="1" applyFont="1" applyFill="1" applyBorder="1" applyAlignment="1">
      <alignment horizontal="center"/>
    </xf>
    <xf numFmtId="43" fontId="21" fillId="2" borderId="32" xfId="1" applyFont="1" applyFill="1" applyBorder="1" applyAlignment="1">
      <alignment horizontal="center"/>
    </xf>
    <xf numFmtId="43" fontId="21" fillId="2" borderId="35" xfId="1" applyFont="1" applyFill="1" applyBorder="1" applyAlignment="1">
      <alignment horizontal="center"/>
    </xf>
    <xf numFmtId="43" fontId="21" fillId="2" borderId="36" xfId="1" applyFont="1" applyFill="1" applyBorder="1" applyAlignment="1">
      <alignment horizontal="center"/>
    </xf>
    <xf numFmtId="43" fontId="21" fillId="2" borderId="26" xfId="1" applyFont="1" applyFill="1" applyBorder="1" applyAlignment="1">
      <alignment horizontal="center"/>
    </xf>
    <xf numFmtId="43" fontId="21" fillId="2" borderId="29" xfId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3" fontId="0" fillId="0" borderId="0" xfId="1" applyFont="1"/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29"/>
  <sheetViews>
    <sheetView tabSelected="1" workbookViewId="0">
      <selection activeCell="E25" sqref="E25"/>
    </sheetView>
  </sheetViews>
  <sheetFormatPr defaultRowHeight="15"/>
  <cols>
    <col min="1" max="1" width="3.88671875" customWidth="1"/>
    <col min="2" max="2" width="6.88671875" bestFit="1" customWidth="1"/>
    <col min="3" max="3" width="11.44140625" bestFit="1" customWidth="1"/>
    <col min="4" max="4" width="9.88671875" style="12" bestFit="1" customWidth="1"/>
    <col min="5" max="5" width="11.44140625" bestFit="1" customWidth="1"/>
    <col min="6" max="6" width="9.88671875" bestFit="1" customWidth="1"/>
    <col min="7" max="7" width="4.21875" customWidth="1"/>
    <col min="8" max="8" width="9.77734375" customWidth="1"/>
    <col min="9" max="9" width="11" customWidth="1"/>
    <col min="10" max="10" width="10" bestFit="1" customWidth="1"/>
    <col min="11" max="11" width="4.77734375" customWidth="1"/>
    <col min="12" max="12" width="9.88671875" bestFit="1" customWidth="1"/>
    <col min="13" max="13" width="4.6640625" customWidth="1"/>
    <col min="14" max="14" width="11.44140625" bestFit="1" customWidth="1"/>
  </cols>
  <sheetData>
    <row r="2" spans="2:16" ht="16.5" thickBot="1">
      <c r="H2" s="225" t="s">
        <v>41</v>
      </c>
      <c r="I2" s="225"/>
      <c r="J2" s="225"/>
      <c r="N2" s="299" t="s">
        <v>108</v>
      </c>
      <c r="O2" s="299"/>
      <c r="P2" s="299"/>
    </row>
    <row r="3" spans="2:16" ht="15.75">
      <c r="C3" s="11" t="s">
        <v>12</v>
      </c>
      <c r="D3" s="13"/>
      <c r="E3" s="11" t="s">
        <v>13</v>
      </c>
      <c r="F3" s="11" t="s">
        <v>14</v>
      </c>
      <c r="G3" s="11"/>
      <c r="H3" s="11"/>
      <c r="I3" s="39" t="s">
        <v>42</v>
      </c>
      <c r="J3" s="39" t="s">
        <v>8</v>
      </c>
      <c r="L3" s="31" t="s">
        <v>32</v>
      </c>
      <c r="N3" t="s">
        <v>13</v>
      </c>
      <c r="O3" t="s">
        <v>109</v>
      </c>
      <c r="P3" t="s">
        <v>110</v>
      </c>
    </row>
    <row r="4" spans="2:16" ht="15" customHeight="1">
      <c r="B4" s="44" t="s">
        <v>49</v>
      </c>
      <c r="C4" s="12">
        <v>2537</v>
      </c>
      <c r="D4" s="224">
        <v>37581</v>
      </c>
      <c r="E4" s="33">
        <v>27219</v>
      </c>
      <c r="F4" s="226">
        <v>46013</v>
      </c>
      <c r="G4" s="38"/>
      <c r="H4" s="40">
        <v>10186</v>
      </c>
      <c r="I4" s="40">
        <v>6382</v>
      </c>
      <c r="J4" s="40">
        <v>3804</v>
      </c>
      <c r="L4" s="45">
        <v>37746</v>
      </c>
      <c r="N4" s="300"/>
      <c r="O4" s="300"/>
    </row>
    <row r="5" spans="2:16" ht="15.75" customHeight="1">
      <c r="B5" s="44" t="s">
        <v>49</v>
      </c>
      <c r="C5" s="12">
        <v>2538</v>
      </c>
      <c r="D5" s="224"/>
      <c r="E5" s="33">
        <v>27949</v>
      </c>
      <c r="F5" s="226"/>
      <c r="G5" s="38"/>
      <c r="H5" s="40">
        <v>12437</v>
      </c>
      <c r="I5" s="40">
        <v>8497</v>
      </c>
      <c r="J5" s="40">
        <v>3939</v>
      </c>
      <c r="L5" s="45">
        <v>37746</v>
      </c>
      <c r="M5" s="1"/>
      <c r="N5" s="300">
        <v>87.7</v>
      </c>
      <c r="O5" s="300">
        <v>227.61</v>
      </c>
      <c r="P5">
        <v>972</v>
      </c>
    </row>
    <row r="6" spans="2:16" ht="15" customHeight="1">
      <c r="B6" s="44" t="s">
        <v>91</v>
      </c>
      <c r="C6" s="12">
        <v>2539</v>
      </c>
      <c r="D6" s="224"/>
      <c r="E6" s="33">
        <v>17805</v>
      </c>
      <c r="F6" s="226"/>
      <c r="G6" s="38"/>
      <c r="H6" s="40">
        <v>4503</v>
      </c>
      <c r="I6" s="40">
        <v>2800</v>
      </c>
      <c r="J6" s="40">
        <v>1702</v>
      </c>
      <c r="L6" s="43">
        <v>39643</v>
      </c>
      <c r="M6" s="16"/>
      <c r="N6" s="300"/>
      <c r="O6" s="300"/>
    </row>
    <row r="7" spans="2:16" ht="15.75">
      <c r="B7" s="44" t="s">
        <v>92</v>
      </c>
      <c r="C7" s="12">
        <v>2540</v>
      </c>
      <c r="D7" s="224"/>
      <c r="E7" s="33">
        <v>14416</v>
      </c>
      <c r="F7" s="226"/>
      <c r="G7" s="38"/>
      <c r="H7" s="40">
        <v>3336</v>
      </c>
      <c r="I7" s="40">
        <v>2062</v>
      </c>
      <c r="J7" s="40">
        <v>1274</v>
      </c>
      <c r="L7" s="43">
        <v>39643</v>
      </c>
      <c r="M7" s="1"/>
      <c r="N7" s="300">
        <v>149.36000000000001</v>
      </c>
      <c r="O7" s="300">
        <v>387.65</v>
      </c>
      <c r="P7">
        <v>1655</v>
      </c>
    </row>
    <row r="8" spans="2:16" ht="15.75">
      <c r="B8" s="44" t="s">
        <v>91</v>
      </c>
      <c r="C8" s="12">
        <v>3302</v>
      </c>
      <c r="D8" s="35">
        <v>37895</v>
      </c>
      <c r="E8" s="221">
        <v>-22</v>
      </c>
      <c r="F8" s="226"/>
      <c r="G8" s="38"/>
      <c r="H8" s="222">
        <v>-4</v>
      </c>
      <c r="I8" s="40">
        <v>9</v>
      </c>
      <c r="J8" s="222">
        <v>-13</v>
      </c>
      <c r="L8" s="223"/>
      <c r="M8" s="16"/>
      <c r="N8" s="300"/>
      <c r="O8" s="300"/>
    </row>
    <row r="9" spans="2:16" ht="15.75" customHeight="1">
      <c r="B9" s="44" t="s">
        <v>93</v>
      </c>
      <c r="C9" s="12">
        <v>3602</v>
      </c>
      <c r="D9" s="35">
        <v>38005</v>
      </c>
      <c r="E9" s="33">
        <v>20349</v>
      </c>
      <c r="F9" s="226"/>
      <c r="G9" s="38"/>
      <c r="H9" s="40">
        <v>8388</v>
      </c>
      <c r="I9" s="40">
        <v>6572</v>
      </c>
      <c r="J9" s="40">
        <v>1816</v>
      </c>
      <c r="L9" s="45">
        <v>38005</v>
      </c>
      <c r="M9" s="1"/>
      <c r="N9" s="300"/>
      <c r="O9" s="300"/>
    </row>
    <row r="10" spans="2:16" ht="15" customHeight="1">
      <c r="B10" s="44" t="s">
        <v>91</v>
      </c>
      <c r="C10" s="12">
        <v>4679</v>
      </c>
      <c r="D10" s="224">
        <v>38437</v>
      </c>
      <c r="E10" s="33">
        <v>39</v>
      </c>
      <c r="F10" s="226"/>
      <c r="G10" s="38"/>
      <c r="H10" s="40">
        <v>19</v>
      </c>
      <c r="I10" s="40">
        <v>25</v>
      </c>
      <c r="J10" s="222">
        <v>-6</v>
      </c>
      <c r="L10" s="45">
        <v>38440</v>
      </c>
      <c r="M10" s="16"/>
      <c r="N10" s="300"/>
      <c r="O10" s="300"/>
    </row>
    <row r="11" spans="2:16" ht="15.75">
      <c r="B11" s="44" t="s">
        <v>91</v>
      </c>
      <c r="C11" s="12">
        <v>4680</v>
      </c>
      <c r="D11" s="224"/>
      <c r="E11" s="33">
        <v>3108</v>
      </c>
      <c r="F11" s="226"/>
      <c r="G11" s="38"/>
      <c r="H11" s="40">
        <v>800</v>
      </c>
      <c r="I11" s="40">
        <v>559</v>
      </c>
      <c r="J11" s="40">
        <v>240</v>
      </c>
      <c r="L11" s="45">
        <v>38440</v>
      </c>
      <c r="M11" s="1"/>
      <c r="N11" s="300"/>
      <c r="O11" s="300"/>
    </row>
    <row r="12" spans="2:16" ht="15" customHeight="1">
      <c r="B12" s="44" t="s">
        <v>92</v>
      </c>
      <c r="C12" s="12">
        <v>4683</v>
      </c>
      <c r="D12" s="224"/>
      <c r="E12" s="33">
        <v>13800</v>
      </c>
      <c r="F12" s="226"/>
      <c r="G12" s="38"/>
      <c r="H12" s="40">
        <v>5026</v>
      </c>
      <c r="I12" s="40">
        <v>3121</v>
      </c>
      <c r="J12" s="40">
        <v>1905</v>
      </c>
      <c r="L12" s="45">
        <v>38440</v>
      </c>
      <c r="M12" s="1"/>
      <c r="N12" s="300"/>
      <c r="O12" s="300"/>
    </row>
    <row r="13" spans="2:16" ht="15" customHeight="1">
      <c r="B13" s="44"/>
      <c r="C13" s="12"/>
      <c r="D13" s="35"/>
      <c r="E13" s="33"/>
      <c r="F13" s="34"/>
      <c r="G13" s="38"/>
      <c r="H13" s="40"/>
      <c r="I13" s="40"/>
      <c r="J13" s="40"/>
      <c r="M13" s="1"/>
      <c r="N13" s="300"/>
      <c r="O13" s="300"/>
    </row>
    <row r="14" spans="2:16" ht="15.75">
      <c r="B14" s="44"/>
      <c r="C14" s="12"/>
      <c r="D14" s="35"/>
      <c r="E14" s="33"/>
      <c r="F14" s="34"/>
      <c r="G14" s="38"/>
      <c r="H14" s="40"/>
      <c r="I14" s="40"/>
      <c r="J14" s="40"/>
      <c r="M14" s="1"/>
      <c r="N14" s="300"/>
      <c r="O14" s="300"/>
    </row>
    <row r="15" spans="2:16" ht="15.75">
      <c r="B15" s="44"/>
      <c r="C15" s="12"/>
      <c r="D15" s="35"/>
      <c r="E15" s="33"/>
      <c r="G15" s="38"/>
      <c r="H15" s="40"/>
      <c r="I15" s="40"/>
      <c r="J15" s="40"/>
      <c r="M15" s="1"/>
      <c r="N15" s="300"/>
      <c r="O15" s="300"/>
    </row>
    <row r="16" spans="2:16" ht="20.25">
      <c r="E16" s="37">
        <f>SUM(E4:E15)</f>
        <v>124663</v>
      </c>
      <c r="H16" s="37">
        <f>SUM(H4:H15)</f>
        <v>44691</v>
      </c>
      <c r="I16" s="36">
        <f>SUM(I4:I15)</f>
        <v>30027</v>
      </c>
      <c r="J16" s="36">
        <f>SUM(J4:J15)</f>
        <v>14661</v>
      </c>
      <c r="N16" s="300">
        <f t="shared" ref="N16:P16" si="0">SUM(N4:N15)</f>
        <v>237.06</v>
      </c>
      <c r="O16" s="300">
        <f t="shared" si="0"/>
        <v>615.26</v>
      </c>
      <c r="P16" s="37">
        <f t="shared" si="0"/>
        <v>2627</v>
      </c>
    </row>
    <row r="17" spans="3:13" ht="15" customHeight="1">
      <c r="M17" s="1"/>
    </row>
    <row r="18" spans="3:13" ht="15" customHeight="1">
      <c r="M18" s="1"/>
    </row>
    <row r="19" spans="3:13" ht="15" customHeight="1">
      <c r="M19" s="1"/>
    </row>
    <row r="20" spans="3:13">
      <c r="M20" s="1"/>
    </row>
    <row r="21" spans="3:13">
      <c r="C21" s="12"/>
      <c r="D21" s="35"/>
      <c r="M21" s="1"/>
    </row>
    <row r="22" spans="3:13">
      <c r="C22" s="12"/>
      <c r="D22" s="35"/>
      <c r="E22" s="30"/>
      <c r="F22" s="30"/>
      <c r="G22" s="30"/>
      <c r="H22" s="30"/>
      <c r="I22" s="30"/>
      <c r="J22" s="30"/>
      <c r="M22" s="122"/>
    </row>
    <row r="23" spans="3:13">
      <c r="C23" s="12"/>
      <c r="D23" s="35"/>
      <c r="E23" s="27"/>
      <c r="F23" s="28"/>
      <c r="G23" s="29"/>
      <c r="H23" s="29"/>
      <c r="I23" s="29"/>
      <c r="J23" s="29"/>
    </row>
    <row r="24" spans="3:13">
      <c r="C24" s="12"/>
      <c r="D24" s="35"/>
    </row>
    <row r="25" spans="3:13">
      <c r="C25" s="12"/>
      <c r="D25" s="35"/>
    </row>
    <row r="26" spans="3:13">
      <c r="C26" s="12"/>
      <c r="D26" s="35"/>
    </row>
    <row r="27" spans="3:13">
      <c r="C27" s="12"/>
      <c r="D27" s="35"/>
    </row>
    <row r="28" spans="3:13">
      <c r="C28" s="12"/>
      <c r="D28" s="35"/>
    </row>
    <row r="29" spans="3:13">
      <c r="C29" s="12"/>
      <c r="D29" s="35"/>
    </row>
  </sheetData>
  <mergeCells count="5">
    <mergeCell ref="D4:D7"/>
    <mergeCell ref="D10:D12"/>
    <mergeCell ref="H2:J2"/>
    <mergeCell ref="F4:F12"/>
    <mergeCell ref="N2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O14"/>
  <sheetViews>
    <sheetView workbookViewId="0">
      <selection activeCell="D10" sqref="D10"/>
    </sheetView>
  </sheetViews>
  <sheetFormatPr defaultRowHeight="15"/>
  <cols>
    <col min="1" max="1" width="8.33203125" customWidth="1"/>
    <col min="2" max="2" width="7" customWidth="1"/>
    <col min="3" max="3" width="7.88671875" bestFit="1" customWidth="1"/>
    <col min="4" max="4" width="63.88671875" bestFit="1" customWidth="1"/>
    <col min="5" max="6" width="11.6640625" bestFit="1" customWidth="1"/>
    <col min="7" max="7" width="12.44140625" customWidth="1"/>
    <col min="8" max="8" width="10" customWidth="1"/>
    <col min="9" max="9" width="13.6640625" customWidth="1"/>
    <col min="10" max="10" width="18" bestFit="1" customWidth="1"/>
    <col min="11" max="11" width="9.44140625" bestFit="1" customWidth="1"/>
    <col min="12" max="12" width="10.44140625" customWidth="1"/>
    <col min="13" max="13" width="11.44140625" customWidth="1"/>
    <col min="14" max="14" width="10.44140625" customWidth="1"/>
    <col min="15" max="15" width="11.5546875" customWidth="1"/>
    <col min="16" max="18" width="10" customWidth="1"/>
    <col min="19" max="19" width="9.77734375" bestFit="1" customWidth="1"/>
    <col min="20" max="20" width="7.88671875" bestFit="1" customWidth="1"/>
    <col min="21" max="21" width="11.44140625" customWidth="1"/>
    <col min="22" max="22" width="9.33203125" customWidth="1"/>
    <col min="23" max="23" width="11.44140625" customWidth="1"/>
    <col min="24" max="24" width="9.21875" customWidth="1"/>
    <col min="25" max="25" width="10.44140625" customWidth="1"/>
    <col min="26" max="32" width="9.21875" customWidth="1"/>
    <col min="33" max="34" width="8.5546875" customWidth="1"/>
    <col min="35" max="35" width="9.109375" customWidth="1"/>
    <col min="36" max="36" width="9.21875" customWidth="1"/>
    <col min="37" max="37" width="17" customWidth="1"/>
    <col min="38" max="38" width="13.109375" customWidth="1"/>
    <col min="39" max="39" width="16.77734375" customWidth="1"/>
    <col min="40" max="40" width="56.6640625" bestFit="1" customWidth="1"/>
    <col min="41" max="41" width="7.6640625" customWidth="1"/>
    <col min="42" max="42" width="6.77734375" customWidth="1"/>
  </cols>
  <sheetData>
    <row r="1" spans="1:41" s="10" customFormat="1" ht="39.75" thickBot="1">
      <c r="A1" s="2" t="s">
        <v>0</v>
      </c>
      <c r="B1" s="2" t="s">
        <v>1</v>
      </c>
      <c r="C1" s="3" t="s">
        <v>33</v>
      </c>
      <c r="D1" s="144" t="s">
        <v>34</v>
      </c>
      <c r="E1" s="145" t="s">
        <v>35</v>
      </c>
      <c r="F1" s="146" t="s">
        <v>36</v>
      </c>
      <c r="G1" s="147" t="s">
        <v>72</v>
      </c>
      <c r="H1" s="148" t="s">
        <v>2</v>
      </c>
      <c r="I1" s="149" t="s">
        <v>73</v>
      </c>
      <c r="J1" s="5" t="s">
        <v>3</v>
      </c>
      <c r="K1" s="5" t="s">
        <v>4</v>
      </c>
      <c r="L1" s="4" t="s">
        <v>22</v>
      </c>
      <c r="M1" s="19" t="s">
        <v>15</v>
      </c>
      <c r="N1" s="150" t="s">
        <v>16</v>
      </c>
      <c r="O1" s="6" t="s">
        <v>53</v>
      </c>
      <c r="P1" s="151" t="s">
        <v>5</v>
      </c>
      <c r="Q1" s="6" t="s">
        <v>6</v>
      </c>
      <c r="R1" s="151" t="s">
        <v>5</v>
      </c>
      <c r="S1" s="9" t="s">
        <v>45</v>
      </c>
      <c r="T1" s="9" t="s">
        <v>38</v>
      </c>
      <c r="U1" s="9" t="s">
        <v>46</v>
      </c>
      <c r="V1" s="9" t="s">
        <v>39</v>
      </c>
      <c r="W1" s="152" t="s">
        <v>74</v>
      </c>
      <c r="X1" s="153" t="s">
        <v>5</v>
      </c>
      <c r="Y1" s="9" t="s">
        <v>75</v>
      </c>
      <c r="Z1" s="153" t="s">
        <v>5</v>
      </c>
      <c r="AA1" s="9" t="s">
        <v>76</v>
      </c>
      <c r="AB1" s="151" t="s">
        <v>5</v>
      </c>
      <c r="AC1" s="9" t="s">
        <v>77</v>
      </c>
      <c r="AD1" s="153" t="s">
        <v>5</v>
      </c>
      <c r="AE1" s="7" t="s">
        <v>7</v>
      </c>
      <c r="AF1" s="153" t="s">
        <v>5</v>
      </c>
      <c r="AG1" s="8" t="s">
        <v>8</v>
      </c>
      <c r="AH1" s="119" t="s">
        <v>5</v>
      </c>
      <c r="AI1" s="9" t="s">
        <v>9</v>
      </c>
      <c r="AJ1" s="153" t="s">
        <v>5</v>
      </c>
      <c r="AK1" s="5" t="s">
        <v>10</v>
      </c>
      <c r="AL1" s="3" t="s">
        <v>78</v>
      </c>
      <c r="AM1" s="5" t="s">
        <v>10</v>
      </c>
      <c r="AN1" s="154" t="s">
        <v>79</v>
      </c>
      <c r="AO1" s="155"/>
    </row>
    <row r="9" spans="1:41" s="1" customFormat="1" ht="13.5" thickBot="1">
      <c r="A9" s="46"/>
      <c r="B9" s="47"/>
      <c r="C9" s="48"/>
      <c r="D9" s="156"/>
      <c r="E9" s="157"/>
      <c r="F9" s="157"/>
      <c r="G9" s="50"/>
      <c r="H9" s="50"/>
      <c r="I9" s="50"/>
      <c r="J9" s="118"/>
      <c r="K9" s="118"/>
      <c r="L9" s="118"/>
      <c r="M9" s="50"/>
      <c r="N9" s="50"/>
      <c r="O9" s="50"/>
      <c r="P9" s="158"/>
      <c r="Q9" s="158"/>
      <c r="R9" s="158"/>
      <c r="S9" s="158"/>
      <c r="T9" s="158"/>
      <c r="U9" s="158"/>
      <c r="V9" s="158"/>
      <c r="W9" s="158"/>
      <c r="X9" s="56"/>
      <c r="Y9" s="159"/>
      <c r="Z9" s="56"/>
      <c r="AA9" s="159"/>
      <c r="AB9" s="159"/>
      <c r="AC9" s="159"/>
      <c r="AD9" s="56"/>
      <c r="AE9" s="159"/>
      <c r="AF9" s="56"/>
      <c r="AG9" s="159"/>
      <c r="AH9" s="159"/>
      <c r="AI9" s="159"/>
      <c r="AJ9" s="56"/>
      <c r="AK9" s="159"/>
      <c r="AL9" s="54"/>
      <c r="AN9" s="160"/>
      <c r="AO9" s="51"/>
    </row>
    <row r="10" spans="1:41" s="1" customFormat="1" ht="15" customHeight="1">
      <c r="A10" s="230" t="s">
        <v>50</v>
      </c>
      <c r="B10" s="161" t="s">
        <v>105</v>
      </c>
      <c r="C10" s="162">
        <v>38005</v>
      </c>
      <c r="D10" s="59" t="s">
        <v>80</v>
      </c>
      <c r="E10" s="163" t="s">
        <v>81</v>
      </c>
      <c r="F10" s="163" t="s">
        <v>81</v>
      </c>
      <c r="G10" s="164">
        <v>8109</v>
      </c>
      <c r="H10" s="164">
        <v>8109</v>
      </c>
      <c r="I10" s="164">
        <v>8109</v>
      </c>
      <c r="J10" s="233" t="s">
        <v>94</v>
      </c>
      <c r="K10" s="236" t="s">
        <v>52</v>
      </c>
      <c r="L10" s="239" t="s">
        <v>50</v>
      </c>
      <c r="M10" s="165">
        <v>489.77499999999998</v>
      </c>
      <c r="N10" s="106">
        <v>152.97</v>
      </c>
      <c r="O10" s="106">
        <v>336.80499999999995</v>
      </c>
      <c r="P10" s="111">
        <v>4611.5038829802661</v>
      </c>
      <c r="Q10" s="166"/>
      <c r="R10" s="166"/>
      <c r="S10" s="107">
        <v>105.41</v>
      </c>
      <c r="T10" s="107">
        <v>105.41</v>
      </c>
      <c r="U10" s="107"/>
      <c r="V10" s="111"/>
      <c r="W10" s="106">
        <v>47.567000000000014</v>
      </c>
      <c r="X10" s="111">
        <v>651.28310209682786</v>
      </c>
      <c r="Y10" s="106">
        <v>28.516099999999998</v>
      </c>
      <c r="Z10" s="111">
        <v>390.43988621740669</v>
      </c>
      <c r="AA10" s="167"/>
      <c r="AB10" s="166"/>
      <c r="AC10" s="167"/>
      <c r="AD10" s="166"/>
      <c r="AE10" s="106">
        <v>106.37520000000001</v>
      </c>
      <c r="AF10" s="72">
        <v>1456.4797074057781</v>
      </c>
      <c r="AG10" s="242" t="s">
        <v>53</v>
      </c>
      <c r="AH10" s="243"/>
      <c r="AI10" s="105">
        <v>336.80499999999995</v>
      </c>
      <c r="AJ10" s="168">
        <v>9223.0077659605322</v>
      </c>
      <c r="AK10" s="169">
        <f>AH10+AJ10</f>
        <v>9223.0077659605322</v>
      </c>
      <c r="AL10" s="248">
        <v>46013</v>
      </c>
      <c r="AM10" s="227">
        <f>AK10+AK11+AK12+AK13</f>
        <v>20348.623821965404</v>
      </c>
      <c r="AO10" s="51"/>
    </row>
    <row r="11" spans="1:41" s="1" customFormat="1" ht="15" customHeight="1">
      <c r="A11" s="231"/>
      <c r="B11" s="170"/>
      <c r="C11" s="171"/>
      <c r="D11" s="86" t="s">
        <v>82</v>
      </c>
      <c r="E11" s="132"/>
      <c r="F11" s="132"/>
      <c r="G11" s="172">
        <v>444.44</v>
      </c>
      <c r="H11" s="173" t="s">
        <v>54</v>
      </c>
      <c r="I11" s="174" t="s">
        <v>54</v>
      </c>
      <c r="J11" s="234"/>
      <c r="K11" s="237"/>
      <c r="L11" s="240"/>
      <c r="M11" s="175">
        <v>34.057690000000001</v>
      </c>
      <c r="N11" s="173" t="s">
        <v>54</v>
      </c>
      <c r="O11" s="79">
        <v>34.057690000000001</v>
      </c>
      <c r="P11" s="83">
        <v>466.31483998259574</v>
      </c>
      <c r="Q11" s="176"/>
      <c r="R11" s="176"/>
      <c r="S11" s="79"/>
      <c r="T11" s="79"/>
      <c r="U11" s="79"/>
      <c r="V11" s="79"/>
      <c r="W11" s="79">
        <v>3.4444100000000004</v>
      </c>
      <c r="X11" s="83">
        <v>47.160553108107301</v>
      </c>
      <c r="Y11" s="82">
        <v>5.7062920000000004</v>
      </c>
      <c r="Z11" s="83">
        <v>78.130038792236533</v>
      </c>
      <c r="AA11" s="176"/>
      <c r="AB11" s="176"/>
      <c r="AC11" s="176"/>
      <c r="AD11" s="177"/>
      <c r="AE11" s="82">
        <v>11.045312000000001</v>
      </c>
      <c r="AF11" s="84">
        <v>151.23142226727211</v>
      </c>
      <c r="AG11" s="244"/>
      <c r="AH11" s="245"/>
      <c r="AI11" s="85">
        <v>34.057690000000001</v>
      </c>
      <c r="AJ11" s="178">
        <v>932.62967996519149</v>
      </c>
      <c r="AK11" s="179">
        <f t="shared" ref="AK11:AK13" si="0">AJ11</f>
        <v>932.62967996519149</v>
      </c>
      <c r="AL11" s="249"/>
      <c r="AM11" s="228"/>
      <c r="AN11" s="122" t="s">
        <v>83</v>
      </c>
      <c r="AO11" s="51"/>
    </row>
    <row r="12" spans="1:41" s="1" customFormat="1" ht="15" customHeight="1">
      <c r="A12" s="231"/>
      <c r="B12" s="170"/>
      <c r="C12" s="171"/>
      <c r="D12" s="86" t="s">
        <v>84</v>
      </c>
      <c r="E12" s="132"/>
      <c r="F12" s="132"/>
      <c r="G12" s="172">
        <v>2222.2199999999998</v>
      </c>
      <c r="H12" s="173" t="s">
        <v>54</v>
      </c>
      <c r="I12" s="174" t="s">
        <v>54</v>
      </c>
      <c r="J12" s="234"/>
      <c r="K12" s="237"/>
      <c r="L12" s="240"/>
      <c r="M12" s="180">
        <v>69.16884499999999</v>
      </c>
      <c r="N12" s="173" t="s">
        <v>54</v>
      </c>
      <c r="O12" s="79">
        <v>69.16884499999999</v>
      </c>
      <c r="P12" s="83">
        <v>947.05362835694211</v>
      </c>
      <c r="Q12" s="176"/>
      <c r="R12" s="176"/>
      <c r="S12" s="79"/>
      <c r="T12" s="79"/>
      <c r="U12" s="79"/>
      <c r="V12" s="79"/>
      <c r="W12" s="79">
        <v>17.222204999999999</v>
      </c>
      <c r="X12" s="83">
        <v>235.80488778664892</v>
      </c>
      <c r="Y12" s="82">
        <v>8.9062959999999993</v>
      </c>
      <c r="Z12" s="83">
        <v>121.94420684660749</v>
      </c>
      <c r="AA12" s="176"/>
      <c r="AB12" s="176"/>
      <c r="AC12" s="176"/>
      <c r="AD12" s="177"/>
      <c r="AE12" s="82">
        <v>19.578655999999999</v>
      </c>
      <c r="AF12" s="84">
        <v>268.06920374559417</v>
      </c>
      <c r="AG12" s="244"/>
      <c r="AH12" s="245"/>
      <c r="AI12" s="85">
        <v>69.16884499999999</v>
      </c>
      <c r="AJ12" s="178">
        <v>1894.1072567138842</v>
      </c>
      <c r="AK12" s="179">
        <f t="shared" si="0"/>
        <v>1894.1072567138842</v>
      </c>
      <c r="AL12" s="249"/>
      <c r="AM12" s="228"/>
      <c r="AN12" s="160"/>
      <c r="AO12" s="51"/>
    </row>
    <row r="13" spans="1:41" s="1" customFormat="1" ht="15" customHeight="1" thickBot="1">
      <c r="A13" s="232"/>
      <c r="B13" s="181"/>
      <c r="C13" s="182"/>
      <c r="D13" s="90" t="s">
        <v>85</v>
      </c>
      <c r="E13" s="140"/>
      <c r="F13" s="140"/>
      <c r="G13" s="183">
        <v>11111.11</v>
      </c>
      <c r="H13" s="184" t="s">
        <v>54</v>
      </c>
      <c r="I13" s="185" t="s">
        <v>54</v>
      </c>
      <c r="J13" s="235"/>
      <c r="K13" s="238"/>
      <c r="L13" s="241"/>
      <c r="M13" s="186">
        <v>303.05775000000006</v>
      </c>
      <c r="N13" s="184" t="s">
        <v>54</v>
      </c>
      <c r="O13" s="96">
        <v>303.05775000000006</v>
      </c>
      <c r="P13" s="100">
        <v>4149.4395596628992</v>
      </c>
      <c r="Q13" s="187"/>
      <c r="R13" s="187"/>
      <c r="S13" s="96"/>
      <c r="T13" s="96"/>
      <c r="U13" s="96"/>
      <c r="V13" s="96"/>
      <c r="W13" s="96">
        <v>144.44443000000001</v>
      </c>
      <c r="X13" s="100">
        <v>1977.7201936428239</v>
      </c>
      <c r="Y13" s="99">
        <v>24.906298</v>
      </c>
      <c r="Z13" s="100">
        <v>341.01480066407453</v>
      </c>
      <c r="AA13" s="187"/>
      <c r="AB13" s="187"/>
      <c r="AC13" s="187"/>
      <c r="AD13" s="188"/>
      <c r="AE13" s="99">
        <v>62.245328000000008</v>
      </c>
      <c r="AF13" s="101">
        <v>852.25745392550618</v>
      </c>
      <c r="AG13" s="246"/>
      <c r="AH13" s="247"/>
      <c r="AI13" s="102">
        <v>303.05775000000006</v>
      </c>
      <c r="AJ13" s="189">
        <v>8298.8791193257985</v>
      </c>
      <c r="AK13" s="143">
        <f t="shared" si="0"/>
        <v>8298.8791193257985</v>
      </c>
      <c r="AL13" s="250"/>
      <c r="AM13" s="229"/>
      <c r="AN13" s="160"/>
      <c r="AO13" s="51"/>
    </row>
    <row r="14" spans="1:41" s="1" customFormat="1" ht="12.75">
      <c r="A14" s="46"/>
      <c r="B14" s="46"/>
      <c r="C14" s="117"/>
      <c r="D14" s="157"/>
      <c r="E14" s="157"/>
      <c r="F14" s="157"/>
      <c r="G14" s="118"/>
      <c r="H14" s="118"/>
      <c r="I14" s="118"/>
      <c r="J14" s="118"/>
      <c r="K14" s="118"/>
      <c r="L14" s="118"/>
      <c r="M14" s="118"/>
      <c r="N14" s="118"/>
      <c r="O14" s="118"/>
      <c r="P14" s="121"/>
      <c r="Q14" s="121"/>
      <c r="R14" s="121"/>
      <c r="S14" s="121"/>
      <c r="T14" s="121"/>
      <c r="U14" s="121"/>
      <c r="V14" s="121"/>
      <c r="W14" s="121"/>
      <c r="X14" s="55"/>
      <c r="Y14" s="54"/>
      <c r="Z14" s="55"/>
      <c r="AA14" s="54"/>
      <c r="AB14" s="54"/>
      <c r="AC14" s="54"/>
      <c r="AD14" s="55"/>
      <c r="AE14" s="54"/>
      <c r="AF14" s="55"/>
      <c r="AG14" s="54"/>
      <c r="AH14" s="54"/>
      <c r="AI14" s="54"/>
      <c r="AJ14" s="55"/>
      <c r="AK14" s="54"/>
      <c r="AL14" s="54"/>
      <c r="AN14" s="160"/>
      <c r="AO14" s="51"/>
    </row>
  </sheetData>
  <mergeCells count="7">
    <mergeCell ref="AM10:AM13"/>
    <mergeCell ref="A10:A13"/>
    <mergeCell ref="J10:J13"/>
    <mergeCell ref="K10:K13"/>
    <mergeCell ref="L10:L13"/>
    <mergeCell ref="AG10:AH13"/>
    <mergeCell ref="AL10:AL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15"/>
  <sheetViews>
    <sheetView topLeftCell="B1" workbookViewId="0">
      <selection activeCell="D14" sqref="D14"/>
    </sheetView>
  </sheetViews>
  <sheetFormatPr defaultRowHeight="15"/>
  <cols>
    <col min="1" max="1" width="7.6640625" customWidth="1"/>
    <col min="2" max="2" width="7" customWidth="1"/>
    <col min="3" max="3" width="8.44140625" bestFit="1" customWidth="1"/>
    <col min="4" max="4" width="63.109375" bestFit="1" customWidth="1"/>
    <col min="5" max="5" width="13.88671875" bestFit="1" customWidth="1"/>
    <col min="6" max="6" width="17.21875" bestFit="1" customWidth="1"/>
    <col min="7" max="9" width="12.44140625" customWidth="1"/>
    <col min="10" max="10" width="18.44140625" bestFit="1" customWidth="1"/>
    <col min="11" max="11" width="9.44140625" bestFit="1" customWidth="1"/>
    <col min="12" max="12" width="12" customWidth="1"/>
    <col min="13" max="13" width="10" customWidth="1"/>
    <col min="14" max="14" width="8.44140625" customWidth="1"/>
    <col min="15" max="15" width="9.21875" bestFit="1" customWidth="1"/>
    <col min="16" max="16" width="8.33203125" customWidth="1"/>
    <col min="17" max="17" width="8.44140625" bestFit="1" customWidth="1"/>
    <col min="18" max="18" width="8.109375" customWidth="1"/>
    <col min="19" max="19" width="11.77734375" customWidth="1"/>
    <col min="20" max="20" width="8.88671875" customWidth="1"/>
    <col min="21" max="21" width="11.77734375" customWidth="1"/>
    <col min="22" max="23" width="8.88671875" customWidth="1"/>
    <col min="24" max="24" width="7.6640625" customWidth="1"/>
    <col min="25" max="30" width="8.44140625" customWidth="1"/>
    <col min="31" max="32" width="8.5546875" customWidth="1"/>
    <col min="33" max="33" width="8.44140625" bestFit="1" customWidth="1"/>
    <col min="34" max="34" width="8.33203125" customWidth="1"/>
    <col min="35" max="35" width="9.33203125" bestFit="1" customWidth="1"/>
    <col min="36" max="36" width="9.21875" customWidth="1"/>
    <col min="37" max="37" width="10.33203125" customWidth="1"/>
    <col min="38" max="38" width="14.21875" customWidth="1"/>
    <col min="39" max="39" width="69.109375" bestFit="1" customWidth="1"/>
    <col min="40" max="40" width="27.6640625" bestFit="1" customWidth="1"/>
    <col min="41" max="41" width="13.44140625" bestFit="1" customWidth="1"/>
  </cols>
  <sheetData>
    <row r="1" spans="1:39" s="10" customFormat="1" ht="49.5" thickBot="1">
      <c r="A1" s="2" t="s">
        <v>0</v>
      </c>
      <c r="B1" s="2" t="s">
        <v>1</v>
      </c>
      <c r="C1" s="3" t="s">
        <v>33</v>
      </c>
      <c r="D1" s="5" t="s">
        <v>34</v>
      </c>
      <c r="E1" s="5" t="s">
        <v>36</v>
      </c>
      <c r="F1" s="5" t="s">
        <v>35</v>
      </c>
      <c r="G1" s="8" t="s">
        <v>43</v>
      </c>
      <c r="H1" s="8" t="s">
        <v>37</v>
      </c>
      <c r="I1" s="8" t="s">
        <v>2</v>
      </c>
      <c r="J1" s="5" t="s">
        <v>3</v>
      </c>
      <c r="K1" s="5" t="s">
        <v>4</v>
      </c>
      <c r="L1" s="4" t="s">
        <v>44</v>
      </c>
      <c r="M1" s="19" t="s">
        <v>15</v>
      </c>
      <c r="N1" s="32" t="s">
        <v>16</v>
      </c>
      <c r="O1" s="6" t="s">
        <v>23</v>
      </c>
      <c r="P1" s="20" t="s">
        <v>5</v>
      </c>
      <c r="Q1" s="6" t="s">
        <v>6</v>
      </c>
      <c r="R1" s="20" t="s">
        <v>5</v>
      </c>
      <c r="S1" s="15" t="s">
        <v>45</v>
      </c>
      <c r="T1" s="7" t="s">
        <v>38</v>
      </c>
      <c r="U1" s="15" t="s">
        <v>46</v>
      </c>
      <c r="V1" s="7" t="s">
        <v>39</v>
      </c>
      <c r="W1" s="21" t="s">
        <v>47</v>
      </c>
      <c r="X1" s="20" t="s">
        <v>5</v>
      </c>
      <c r="Y1" s="6" t="s">
        <v>40</v>
      </c>
      <c r="Z1" s="20" t="s">
        <v>5</v>
      </c>
      <c r="AA1" s="9" t="s">
        <v>48</v>
      </c>
      <c r="AB1" s="20" t="s">
        <v>5</v>
      </c>
      <c r="AC1" s="6" t="s">
        <v>7</v>
      </c>
      <c r="AD1" s="20" t="s">
        <v>5</v>
      </c>
      <c r="AE1" s="2" t="s">
        <v>8</v>
      </c>
      <c r="AF1" s="20" t="s">
        <v>5</v>
      </c>
      <c r="AG1" s="9" t="s">
        <v>9</v>
      </c>
      <c r="AH1" s="20" t="s">
        <v>5</v>
      </c>
      <c r="AI1" s="24" t="s">
        <v>10</v>
      </c>
      <c r="AJ1" s="2" t="s">
        <v>11</v>
      </c>
      <c r="AK1" s="24" t="s">
        <v>10</v>
      </c>
      <c r="AL1" s="24" t="s">
        <v>10</v>
      </c>
    </row>
    <row r="5" spans="1:39" s="29" customFormat="1" ht="11.25"/>
    <row r="6" spans="1:39" s="1" customFormat="1" ht="13.5" thickBot="1">
      <c r="A6" s="46"/>
      <c r="B6" s="47"/>
      <c r="C6" s="48"/>
      <c r="D6" s="49"/>
      <c r="E6" s="49"/>
      <c r="F6" s="49"/>
      <c r="G6" s="50"/>
      <c r="H6" s="50"/>
      <c r="I6" s="50"/>
      <c r="J6" s="51"/>
      <c r="K6" s="51"/>
      <c r="L6" s="52"/>
      <c r="M6" s="52"/>
      <c r="N6" s="52"/>
      <c r="O6" s="52"/>
      <c r="P6" s="53"/>
      <c r="Q6" s="52"/>
      <c r="R6" s="53"/>
      <c r="S6" s="52"/>
      <c r="T6" s="52"/>
      <c r="U6" s="52"/>
      <c r="V6" s="52"/>
      <c r="W6" s="52"/>
      <c r="X6" s="53"/>
      <c r="Y6" s="52"/>
      <c r="Z6" s="53"/>
      <c r="AA6" s="52"/>
      <c r="AB6" s="53"/>
      <c r="AC6" s="52"/>
      <c r="AD6" s="53"/>
      <c r="AE6" s="54"/>
      <c r="AF6" s="55"/>
      <c r="AG6" s="54"/>
      <c r="AH6" s="55"/>
      <c r="AI6" s="56"/>
      <c r="AJ6" s="54"/>
      <c r="AK6" s="55"/>
    </row>
    <row r="7" spans="1:39" s="1" customFormat="1" ht="12.75" customHeight="1">
      <c r="A7" s="230" t="s">
        <v>50</v>
      </c>
      <c r="B7" s="57" t="s">
        <v>103</v>
      </c>
      <c r="C7" s="58">
        <v>37581</v>
      </c>
      <c r="D7" s="59" t="s">
        <v>51</v>
      </c>
      <c r="E7" s="60" t="s">
        <v>51</v>
      </c>
      <c r="F7" s="60" t="s">
        <v>51</v>
      </c>
      <c r="G7" s="61"/>
      <c r="H7" s="61"/>
      <c r="I7" s="62"/>
      <c r="J7" s="257" t="s">
        <v>94</v>
      </c>
      <c r="K7" s="257" t="s">
        <v>52</v>
      </c>
      <c r="L7" s="260" t="s">
        <v>50</v>
      </c>
      <c r="M7" s="63">
        <v>467.28</v>
      </c>
      <c r="N7" s="64">
        <v>58.36</v>
      </c>
      <c r="O7" s="65">
        <v>410.91999999999996</v>
      </c>
      <c r="P7" s="66">
        <v>6261.613561743844</v>
      </c>
      <c r="Q7" s="67"/>
      <c r="R7" s="67"/>
      <c r="S7" s="67"/>
      <c r="T7" s="67"/>
      <c r="U7" s="67"/>
      <c r="V7" s="67"/>
      <c r="W7" s="68"/>
      <c r="X7" s="69"/>
      <c r="Y7" s="68">
        <v>20.3003</v>
      </c>
      <c r="Z7" s="69">
        <v>309.33669275642137</v>
      </c>
      <c r="AA7" s="67"/>
      <c r="AB7" s="67"/>
      <c r="AC7" s="64">
        <v>156.24800000000002</v>
      </c>
      <c r="AD7" s="70">
        <v>2380.912576159235</v>
      </c>
      <c r="AE7" s="242" t="s">
        <v>53</v>
      </c>
      <c r="AF7" s="243"/>
      <c r="AG7" s="63">
        <v>410.91999999999996</v>
      </c>
      <c r="AH7" s="71">
        <v>10160.332343399987</v>
      </c>
      <c r="AI7" s="72">
        <f t="shared" ref="AI7:AI8" si="0">AF7+AH7</f>
        <v>10160.332343399987</v>
      </c>
      <c r="AJ7" s="248">
        <v>46013</v>
      </c>
      <c r="AK7" s="251">
        <f>AI7+AI8+AI9+AI10</f>
        <v>27219.327714438703</v>
      </c>
      <c r="AL7" s="254">
        <f>AK7+AK11</f>
        <v>54196.065903171795</v>
      </c>
    </row>
    <row r="8" spans="1:39" s="1" customFormat="1" ht="15.75" customHeight="1">
      <c r="A8" s="231"/>
      <c r="B8" s="57"/>
      <c r="C8" s="73"/>
      <c r="D8" s="59" t="s">
        <v>107</v>
      </c>
      <c r="E8" s="74" t="s">
        <v>54</v>
      </c>
      <c r="F8" s="75" t="s">
        <v>54</v>
      </c>
      <c r="G8" s="76">
        <v>1111.1099999999999</v>
      </c>
      <c r="H8" s="74" t="s">
        <v>54</v>
      </c>
      <c r="I8" s="77" t="s">
        <v>54</v>
      </c>
      <c r="J8" s="258"/>
      <c r="K8" s="258"/>
      <c r="L8" s="261"/>
      <c r="M8" s="78">
        <v>255.8544225</v>
      </c>
      <c r="N8" s="75" t="s">
        <v>54</v>
      </c>
      <c r="O8" s="79">
        <v>255.8544225</v>
      </c>
      <c r="P8" s="80">
        <v>3898.7187816561423</v>
      </c>
      <c r="Q8" s="81"/>
      <c r="R8" s="81"/>
      <c r="S8" s="81"/>
      <c r="T8" s="81"/>
      <c r="U8" s="81"/>
      <c r="V8" s="81"/>
      <c r="W8" s="82">
        <v>8.6111024999999994</v>
      </c>
      <c r="X8" s="83">
        <v>131.19948595009888</v>
      </c>
      <c r="Y8" s="82">
        <v>18.786297999999999</v>
      </c>
      <c r="Z8" s="83">
        <v>286.26627648145916</v>
      </c>
      <c r="AA8" s="81"/>
      <c r="AB8" s="81"/>
      <c r="AC8" s="82">
        <v>92.945328000000003</v>
      </c>
      <c r="AD8" s="84">
        <v>1416.3042108087493</v>
      </c>
      <c r="AE8" s="244"/>
      <c r="AF8" s="245"/>
      <c r="AG8" s="85">
        <v>255.8544225</v>
      </c>
      <c r="AH8" s="83">
        <v>5748.1503544854513</v>
      </c>
      <c r="AI8" s="84">
        <f t="shared" si="0"/>
        <v>5748.1503544854513</v>
      </c>
      <c r="AJ8" s="249"/>
      <c r="AK8" s="252"/>
      <c r="AL8" s="255"/>
    </row>
    <row r="9" spans="1:39" s="1" customFormat="1" ht="12.75" customHeight="1">
      <c r="A9" s="231"/>
      <c r="B9" s="57"/>
      <c r="C9" s="73"/>
      <c r="D9" s="86" t="s">
        <v>55</v>
      </c>
      <c r="E9" s="74" t="s">
        <v>54</v>
      </c>
      <c r="F9" s="75" t="s">
        <v>54</v>
      </c>
      <c r="G9" s="76">
        <v>11.11</v>
      </c>
      <c r="H9" s="74" t="s">
        <v>54</v>
      </c>
      <c r="I9" s="77" t="s">
        <v>54</v>
      </c>
      <c r="J9" s="258"/>
      <c r="K9" s="258"/>
      <c r="L9" s="261"/>
      <c r="M9" s="85">
        <v>121.36942249999998</v>
      </c>
      <c r="N9" s="75" t="s">
        <v>54</v>
      </c>
      <c r="O9" s="79">
        <v>121.36942249999998</v>
      </c>
      <c r="P9" s="80">
        <v>1849.4315728293086</v>
      </c>
      <c r="Q9" s="81"/>
      <c r="R9" s="81"/>
      <c r="S9" s="81"/>
      <c r="T9" s="81"/>
      <c r="U9" s="81"/>
      <c r="V9" s="81"/>
      <c r="W9" s="87">
        <v>8.6102499999999998E-2</v>
      </c>
      <c r="X9" s="83">
        <v>1.3714231980846541</v>
      </c>
      <c r="Y9" s="87">
        <v>16.806297999999998</v>
      </c>
      <c r="Z9" s="83">
        <v>256.09496612359732</v>
      </c>
      <c r="AA9" s="81"/>
      <c r="AB9" s="81"/>
      <c r="AC9" s="82">
        <v>42.561327999999996</v>
      </c>
      <c r="AD9" s="84">
        <v>648.55102844988994</v>
      </c>
      <c r="AE9" s="244"/>
      <c r="AF9" s="245"/>
      <c r="AG9" s="85">
        <v>121.36942249999998</v>
      </c>
      <c r="AH9" s="83">
        <v>3762.3969538710185</v>
      </c>
      <c r="AI9" s="84">
        <f>AH9</f>
        <v>3762.3969538710185</v>
      </c>
      <c r="AJ9" s="249"/>
      <c r="AK9" s="252"/>
      <c r="AL9" s="255"/>
      <c r="AM9" s="1" t="s">
        <v>56</v>
      </c>
    </row>
    <row r="10" spans="1:39" s="1" customFormat="1" ht="15.75" customHeight="1" thickBot="1">
      <c r="A10" s="231"/>
      <c r="B10" s="88"/>
      <c r="C10" s="89"/>
      <c r="D10" s="90" t="s">
        <v>57</v>
      </c>
      <c r="E10" s="91" t="s">
        <v>54</v>
      </c>
      <c r="F10" s="92" t="s">
        <v>54</v>
      </c>
      <c r="G10" s="93">
        <v>222.22</v>
      </c>
      <c r="H10" s="91" t="s">
        <v>54</v>
      </c>
      <c r="I10" s="94" t="s">
        <v>54</v>
      </c>
      <c r="J10" s="258"/>
      <c r="K10" s="258"/>
      <c r="L10" s="261"/>
      <c r="M10" s="95">
        <v>125.53884499999998</v>
      </c>
      <c r="N10" s="92" t="s">
        <v>54</v>
      </c>
      <c r="O10" s="96">
        <v>125.53884499999998</v>
      </c>
      <c r="P10" s="97">
        <v>1912.9653810417099</v>
      </c>
      <c r="Q10" s="98"/>
      <c r="R10" s="98"/>
      <c r="S10" s="98"/>
      <c r="T10" s="98"/>
      <c r="U10" s="98"/>
      <c r="V10" s="98"/>
      <c r="W10" s="99">
        <v>1.7222050000000002</v>
      </c>
      <c r="X10" s="100">
        <v>26.209421118951184</v>
      </c>
      <c r="Y10" s="99">
        <v>17.186295999999999</v>
      </c>
      <c r="Z10" s="100">
        <v>261.88538915055045</v>
      </c>
      <c r="AA10" s="98"/>
      <c r="AB10" s="98"/>
      <c r="AC10" s="99">
        <v>43.574655999999997</v>
      </c>
      <c r="AD10" s="101">
        <v>663.99215652176281</v>
      </c>
      <c r="AE10" s="244"/>
      <c r="AF10" s="245"/>
      <c r="AG10" s="102">
        <v>125.53884499999998</v>
      </c>
      <c r="AH10" s="100">
        <v>7548.448062682246</v>
      </c>
      <c r="AI10" s="101">
        <f>AH10</f>
        <v>7548.448062682246</v>
      </c>
      <c r="AJ10" s="249"/>
      <c r="AK10" s="253"/>
      <c r="AL10" s="255"/>
    </row>
    <row r="11" spans="1:39" s="1" customFormat="1" ht="12.75" customHeight="1">
      <c r="A11" s="231"/>
      <c r="B11" s="103" t="s">
        <v>104</v>
      </c>
      <c r="C11" s="58">
        <v>37581</v>
      </c>
      <c r="D11" s="59" t="s">
        <v>51</v>
      </c>
      <c r="E11" s="60" t="s">
        <v>51</v>
      </c>
      <c r="F11" s="60" t="s">
        <v>51</v>
      </c>
      <c r="G11" s="104"/>
      <c r="H11" s="104"/>
      <c r="I11" s="62"/>
      <c r="J11" s="258"/>
      <c r="K11" s="258"/>
      <c r="L11" s="261"/>
      <c r="M11" s="105">
        <v>455.53999999999991</v>
      </c>
      <c r="N11" s="106">
        <v>85.71</v>
      </c>
      <c r="O11" s="107">
        <v>369.82999999999993</v>
      </c>
      <c r="P11" s="108">
        <v>5635.4826816405366</v>
      </c>
      <c r="Q11" s="109"/>
      <c r="R11" s="109"/>
      <c r="S11" s="109"/>
      <c r="T11" s="109"/>
      <c r="U11" s="109"/>
      <c r="V11" s="109"/>
      <c r="W11" s="110"/>
      <c r="X11" s="111"/>
      <c r="Y11" s="110">
        <v>20.3003</v>
      </c>
      <c r="Z11" s="111">
        <v>309.33669275642137</v>
      </c>
      <c r="AA11" s="109"/>
      <c r="AB11" s="109"/>
      <c r="AC11" s="106">
        <v>151.55199999999999</v>
      </c>
      <c r="AD11" s="72">
        <v>2309.3547612902867</v>
      </c>
      <c r="AE11" s="244"/>
      <c r="AF11" s="245"/>
      <c r="AG11" s="105">
        <v>369.82999999999993</v>
      </c>
      <c r="AH11" s="111">
        <v>12543.713481315794</v>
      </c>
      <c r="AI11" s="72">
        <f>AF11+AH11</f>
        <v>12543.713481315794</v>
      </c>
      <c r="AJ11" s="249"/>
      <c r="AK11" s="251">
        <f>AI11+AI12+AI13+AI14</f>
        <v>26976.738188733088</v>
      </c>
      <c r="AL11" s="255"/>
    </row>
    <row r="12" spans="1:39" s="1" customFormat="1" ht="15.75" customHeight="1">
      <c r="A12" s="231"/>
      <c r="B12" s="112"/>
      <c r="C12" s="73"/>
      <c r="D12" s="59" t="s">
        <v>58</v>
      </c>
      <c r="E12" s="74" t="s">
        <v>54</v>
      </c>
      <c r="F12" s="75" t="s">
        <v>54</v>
      </c>
      <c r="G12" s="76">
        <v>11111.11</v>
      </c>
      <c r="H12" s="74" t="s">
        <v>54</v>
      </c>
      <c r="I12" s="77" t="s">
        <v>54</v>
      </c>
      <c r="J12" s="258"/>
      <c r="K12" s="258"/>
      <c r="L12" s="261"/>
      <c r="M12" s="78">
        <v>453.35442250000006</v>
      </c>
      <c r="N12" s="75" t="s">
        <v>54</v>
      </c>
      <c r="O12" s="79">
        <v>453.35442250000006</v>
      </c>
      <c r="P12" s="80">
        <v>6908.230799675257</v>
      </c>
      <c r="Q12" s="81"/>
      <c r="R12" s="81"/>
      <c r="S12" s="81"/>
      <c r="T12" s="81"/>
      <c r="U12" s="81"/>
      <c r="V12" s="81"/>
      <c r="W12" s="82">
        <v>86.111102500000001</v>
      </c>
      <c r="X12" s="83">
        <v>1312</v>
      </c>
      <c r="Y12" s="82">
        <v>36.786298000000002</v>
      </c>
      <c r="Z12" s="83">
        <v>560.55091609839133</v>
      </c>
      <c r="AA12" s="81"/>
      <c r="AB12" s="81"/>
      <c r="AC12" s="82">
        <v>140.94532800000002</v>
      </c>
      <c r="AD12" s="84">
        <v>2147.7299164538986</v>
      </c>
      <c r="AE12" s="244"/>
      <c r="AF12" s="245"/>
      <c r="AG12" s="85">
        <v>453.35442250000006</v>
      </c>
      <c r="AH12" s="83">
        <v>8757.6623725045647</v>
      </c>
      <c r="AI12" s="84">
        <f>AF12+AH12</f>
        <v>8757.6623725045647</v>
      </c>
      <c r="AJ12" s="249"/>
      <c r="AK12" s="252"/>
      <c r="AL12" s="255"/>
    </row>
    <row r="13" spans="1:39" s="1" customFormat="1" ht="12.75" customHeight="1">
      <c r="A13" s="231"/>
      <c r="B13" s="112"/>
      <c r="C13" s="73"/>
      <c r="D13" s="86" t="s">
        <v>59</v>
      </c>
      <c r="E13" s="74" t="s">
        <v>54</v>
      </c>
      <c r="F13" s="75" t="s">
        <v>54</v>
      </c>
      <c r="G13" s="76">
        <v>11.11</v>
      </c>
      <c r="H13" s="74" t="s">
        <v>54</v>
      </c>
      <c r="I13" s="77" t="s">
        <v>54</v>
      </c>
      <c r="J13" s="258"/>
      <c r="K13" s="258"/>
      <c r="L13" s="261"/>
      <c r="M13" s="85">
        <v>121.36942249999998</v>
      </c>
      <c r="N13" s="75" t="s">
        <v>54</v>
      </c>
      <c r="O13" s="79">
        <v>121.36942249999998</v>
      </c>
      <c r="P13" s="80">
        <v>1849.4315728293086</v>
      </c>
      <c r="Q13" s="81"/>
      <c r="R13" s="81"/>
      <c r="S13" s="81"/>
      <c r="T13" s="81"/>
      <c r="U13" s="81"/>
      <c r="V13" s="81"/>
      <c r="W13" s="87">
        <v>8.6102499999999998E-2</v>
      </c>
      <c r="X13" s="83">
        <v>1</v>
      </c>
      <c r="Y13" s="87">
        <v>16.806297999999998</v>
      </c>
      <c r="Z13" s="83">
        <v>256.09496612359732</v>
      </c>
      <c r="AA13" s="81"/>
      <c r="AB13" s="81"/>
      <c r="AC13" s="82">
        <v>42.561327999999996</v>
      </c>
      <c r="AD13" s="84">
        <v>648.55102844988994</v>
      </c>
      <c r="AE13" s="244"/>
      <c r="AF13" s="245"/>
      <c r="AG13" s="85">
        <v>121.36942249999998</v>
      </c>
      <c r="AH13" s="83">
        <v>3762.3969538710185</v>
      </c>
      <c r="AI13" s="84">
        <f>AF13+AH13</f>
        <v>3762.3969538710185</v>
      </c>
      <c r="AJ13" s="249"/>
      <c r="AK13" s="252"/>
      <c r="AL13" s="255"/>
      <c r="AM13" s="1" t="s">
        <v>60</v>
      </c>
    </row>
    <row r="14" spans="1:39" s="1" customFormat="1" ht="15.75" customHeight="1" thickBot="1">
      <c r="A14" s="232"/>
      <c r="B14" s="113"/>
      <c r="C14" s="89"/>
      <c r="D14" s="90" t="s">
        <v>61</v>
      </c>
      <c r="E14" s="91" t="s">
        <v>54</v>
      </c>
      <c r="F14" s="92" t="s">
        <v>54</v>
      </c>
      <c r="G14" s="93">
        <v>222.22</v>
      </c>
      <c r="H14" s="91" t="s">
        <v>54</v>
      </c>
      <c r="I14" s="94" t="s">
        <v>54</v>
      </c>
      <c r="J14" s="259"/>
      <c r="K14" s="259"/>
      <c r="L14" s="262"/>
      <c r="M14" s="95">
        <v>125.53884499999998</v>
      </c>
      <c r="N14" s="92" t="s">
        <v>54</v>
      </c>
      <c r="O14" s="96">
        <v>125.53884499999998</v>
      </c>
      <c r="P14" s="97">
        <v>1912.9653810417099</v>
      </c>
      <c r="Q14" s="98"/>
      <c r="R14" s="98"/>
      <c r="S14" s="98"/>
      <c r="T14" s="98"/>
      <c r="U14" s="98"/>
      <c r="V14" s="98"/>
      <c r="W14" s="99">
        <v>1.7222050000000002</v>
      </c>
      <c r="X14" s="100">
        <v>26</v>
      </c>
      <c r="Y14" s="99">
        <v>17.186295999999999</v>
      </c>
      <c r="Z14" s="100">
        <v>261.88538915055045</v>
      </c>
      <c r="AA14" s="98"/>
      <c r="AB14" s="98"/>
      <c r="AC14" s="114">
        <v>43.574655999999997</v>
      </c>
      <c r="AD14" s="115">
        <v>663.99215652176281</v>
      </c>
      <c r="AE14" s="246"/>
      <c r="AF14" s="247"/>
      <c r="AG14" s="116">
        <v>125.53884499999998</v>
      </c>
      <c r="AH14" s="100">
        <v>1912.9653810417099</v>
      </c>
      <c r="AI14" s="101">
        <f>AF14+AH14</f>
        <v>1912.9653810417099</v>
      </c>
      <c r="AJ14" s="250"/>
      <c r="AK14" s="253"/>
      <c r="AL14" s="256"/>
    </row>
    <row r="15" spans="1:39" s="1" customFormat="1" ht="12.75">
      <c r="A15" s="46"/>
      <c r="B15" s="46"/>
      <c r="C15" s="117"/>
      <c r="D15" s="52"/>
      <c r="E15" s="52"/>
      <c r="F15" s="52"/>
      <c r="G15" s="118"/>
      <c r="H15" s="118"/>
      <c r="I15" s="118"/>
      <c r="J15" s="51"/>
      <c r="K15" s="51"/>
      <c r="L15" s="52"/>
      <c r="M15" s="52"/>
      <c r="N15" s="52"/>
      <c r="O15" s="52"/>
      <c r="P15" s="53"/>
      <c r="Q15" s="52"/>
      <c r="R15" s="53"/>
      <c r="S15" s="52"/>
      <c r="T15" s="52"/>
      <c r="U15" s="52"/>
      <c r="V15" s="52"/>
      <c r="W15" s="52"/>
      <c r="X15" s="53"/>
      <c r="Y15" s="52"/>
      <c r="Z15" s="53"/>
      <c r="AA15" s="52"/>
      <c r="AB15" s="53"/>
      <c r="AC15" s="52"/>
      <c r="AD15" s="53"/>
      <c r="AE15" s="54"/>
      <c r="AF15" s="55"/>
      <c r="AG15" s="54"/>
      <c r="AH15" s="55"/>
      <c r="AI15" s="55"/>
      <c r="AJ15" s="54"/>
      <c r="AK15" s="55"/>
    </row>
  </sheetData>
  <mergeCells count="9">
    <mergeCell ref="AK7:AK10"/>
    <mergeCell ref="AL7:AL14"/>
    <mergeCell ref="AK11:AK14"/>
    <mergeCell ref="A7:A14"/>
    <mergeCell ref="J7:J14"/>
    <mergeCell ref="K7:K14"/>
    <mergeCell ref="L7:L14"/>
    <mergeCell ref="AE7:AF14"/>
    <mergeCell ref="AJ7:AJ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16"/>
  <sheetViews>
    <sheetView workbookViewId="0">
      <pane ySplit="1" topLeftCell="A8" activePane="bottomLeft" state="frozen"/>
      <selection pane="bottomLeft" activeCell="E23" sqref="E23"/>
    </sheetView>
  </sheetViews>
  <sheetFormatPr defaultRowHeight="15"/>
  <cols>
    <col min="1" max="1" width="6.88671875" customWidth="1"/>
    <col min="2" max="2" width="7.6640625" bestFit="1" customWidth="1"/>
    <col min="3" max="3" width="8.44140625" customWidth="1"/>
    <col min="4" max="4" width="22.109375" customWidth="1"/>
    <col min="5" max="5" width="48.88671875" bestFit="1" customWidth="1"/>
    <col min="6" max="6" width="11.21875" customWidth="1"/>
    <col min="7" max="7" width="12.5546875" customWidth="1"/>
    <col min="8" max="8" width="16.21875" customWidth="1"/>
    <col min="9" max="9" width="15.77734375" bestFit="1" customWidth="1"/>
    <col min="10" max="10" width="11.88671875" customWidth="1"/>
    <col min="11" max="12" width="10" customWidth="1"/>
    <col min="13" max="13" width="8.88671875" customWidth="1"/>
    <col min="14" max="14" width="11.5546875" customWidth="1"/>
    <col min="15" max="17" width="8.88671875" customWidth="1"/>
    <col min="18" max="19" width="10.33203125" customWidth="1"/>
    <col min="20" max="20" width="11.21875" customWidth="1"/>
    <col min="21" max="22" width="8.88671875" customWidth="1"/>
    <col min="23" max="23" width="12" customWidth="1"/>
    <col min="24" max="24" width="7.5546875" customWidth="1"/>
    <col min="25" max="25" width="8.88671875" customWidth="1"/>
    <col min="26" max="26" width="6.77734375" customWidth="1"/>
    <col min="27" max="27" width="8.88671875" customWidth="1"/>
    <col min="28" max="28" width="7.6640625" customWidth="1"/>
    <col min="29" max="29" width="8.88671875" customWidth="1"/>
    <col min="30" max="30" width="7.21875" customWidth="1"/>
    <col min="31" max="31" width="8.109375" customWidth="1"/>
    <col min="32" max="32" width="9.44140625" customWidth="1"/>
    <col min="33" max="33" width="8.44140625" customWidth="1"/>
    <col min="34" max="34" width="9.33203125" customWidth="1"/>
    <col min="35" max="36" width="9.21875" customWidth="1"/>
    <col min="37" max="37" width="10.33203125" customWidth="1"/>
    <col min="38" max="38" width="9.33203125" customWidth="1"/>
    <col min="39" max="39" width="68.21875" bestFit="1" customWidth="1"/>
    <col min="40" max="40" width="38.88671875" bestFit="1" customWidth="1"/>
  </cols>
  <sheetData>
    <row r="1" spans="1:39" s="10" customFormat="1" ht="36.75" thickBot="1">
      <c r="A1" s="2" t="s">
        <v>0</v>
      </c>
      <c r="B1" s="17" t="s">
        <v>1</v>
      </c>
      <c r="C1" s="3" t="s">
        <v>17</v>
      </c>
      <c r="D1" s="5" t="s">
        <v>18</v>
      </c>
      <c r="E1" s="5" t="s">
        <v>19</v>
      </c>
      <c r="F1" s="17" t="s">
        <v>20</v>
      </c>
      <c r="G1" s="17" t="s">
        <v>2</v>
      </c>
      <c r="H1" s="17" t="s">
        <v>21</v>
      </c>
      <c r="I1" s="18" t="s">
        <v>3</v>
      </c>
      <c r="J1" s="5" t="s">
        <v>4</v>
      </c>
      <c r="K1" s="4" t="s">
        <v>22</v>
      </c>
      <c r="L1" s="19" t="s">
        <v>15</v>
      </c>
      <c r="M1" s="14" t="s">
        <v>16</v>
      </c>
      <c r="N1" s="6" t="s">
        <v>23</v>
      </c>
      <c r="O1" s="20" t="s">
        <v>5</v>
      </c>
      <c r="P1" s="6" t="s">
        <v>6</v>
      </c>
      <c r="Q1" s="20" t="s">
        <v>5</v>
      </c>
      <c r="R1" s="6" t="s">
        <v>24</v>
      </c>
      <c r="S1" s="7" t="s">
        <v>25</v>
      </c>
      <c r="T1" s="6" t="s">
        <v>26</v>
      </c>
      <c r="U1" s="7" t="s">
        <v>27</v>
      </c>
      <c r="V1" s="21" t="s">
        <v>28</v>
      </c>
      <c r="W1" s="7" t="s">
        <v>29</v>
      </c>
      <c r="X1" s="22" t="s">
        <v>5</v>
      </c>
      <c r="Y1" s="7" t="s">
        <v>30</v>
      </c>
      <c r="Z1" s="22" t="s">
        <v>5</v>
      </c>
      <c r="AA1" s="15" t="s">
        <v>31</v>
      </c>
      <c r="AB1" s="22" t="s">
        <v>5</v>
      </c>
      <c r="AC1" s="7" t="s">
        <v>7</v>
      </c>
      <c r="AD1" s="22" t="s">
        <v>5</v>
      </c>
      <c r="AE1" s="8" t="s">
        <v>8</v>
      </c>
      <c r="AF1" s="23" t="s">
        <v>5</v>
      </c>
      <c r="AG1" s="9" t="s">
        <v>9</v>
      </c>
      <c r="AH1" s="22" t="s">
        <v>5</v>
      </c>
      <c r="AI1" s="24" t="s">
        <v>10</v>
      </c>
      <c r="AJ1" s="25" t="s">
        <v>11</v>
      </c>
      <c r="AK1" s="24" t="s">
        <v>10</v>
      </c>
      <c r="AL1" s="26"/>
    </row>
    <row r="9" spans="1:39" s="29" customFormat="1" ht="11.25">
      <c r="Y9" s="42"/>
    </row>
    <row r="10" spans="1:39" s="29" customFormat="1" ht="11.25">
      <c r="M10" s="41"/>
      <c r="Y10" s="42"/>
    </row>
    <row r="11" spans="1:39" s="29" customFormat="1" ht="11.25">
      <c r="M11" s="42"/>
    </row>
    <row r="12" spans="1:39" s="1" customFormat="1" ht="13.5" thickBot="1">
      <c r="A12" s="46"/>
      <c r="B12" s="46"/>
      <c r="C12" s="117"/>
      <c r="D12" s="51"/>
      <c r="E12" s="51"/>
      <c r="F12" s="118"/>
      <c r="G12" s="50"/>
      <c r="H12" s="118"/>
      <c r="I12" s="157"/>
      <c r="J12" s="51"/>
      <c r="K12" s="52"/>
      <c r="L12" s="121"/>
      <c r="M12" s="54"/>
      <c r="N12" s="121"/>
      <c r="O12" s="190"/>
      <c r="P12" s="121"/>
      <c r="Q12" s="190"/>
      <c r="R12" s="121"/>
      <c r="S12" s="121"/>
      <c r="T12" s="121"/>
      <c r="U12" s="121"/>
      <c r="V12" s="121"/>
      <c r="W12" s="121"/>
      <c r="X12" s="55"/>
      <c r="Y12" s="54"/>
      <c r="Z12" s="55"/>
      <c r="AA12" s="54"/>
      <c r="AB12" s="55"/>
      <c r="AC12" s="54"/>
      <c r="AD12" s="55"/>
      <c r="AE12" s="54"/>
      <c r="AF12" s="55"/>
      <c r="AG12" s="54"/>
      <c r="AH12" s="55"/>
      <c r="AI12" s="55"/>
      <c r="AJ12" s="54"/>
      <c r="AL12" s="16"/>
      <c r="AM12" s="16"/>
    </row>
    <row r="13" spans="1:39" s="1" customFormat="1" ht="15" customHeight="1" thickBot="1">
      <c r="A13" s="266" t="s">
        <v>50</v>
      </c>
      <c r="B13" s="191" t="s">
        <v>101</v>
      </c>
      <c r="C13" s="192">
        <v>37581</v>
      </c>
      <c r="D13" s="193" t="s">
        <v>86</v>
      </c>
      <c r="E13" s="193" t="s">
        <v>86</v>
      </c>
      <c r="F13" s="194">
        <v>19272.79</v>
      </c>
      <c r="G13" s="194">
        <v>19272.79</v>
      </c>
      <c r="H13" s="194">
        <v>19272.79</v>
      </c>
      <c r="I13" s="269" t="s">
        <v>94</v>
      </c>
      <c r="J13" s="272" t="s">
        <v>52</v>
      </c>
      <c r="K13" s="275" t="s">
        <v>87</v>
      </c>
      <c r="L13" s="195">
        <v>725.30760250000003</v>
      </c>
      <c r="M13" s="196">
        <v>424.27</v>
      </c>
      <c r="N13" s="195">
        <v>2489.96</v>
      </c>
      <c r="O13" s="197">
        <v>10446</v>
      </c>
      <c r="P13" s="198"/>
      <c r="Q13" s="199"/>
      <c r="R13" s="195">
        <v>125.27</v>
      </c>
      <c r="S13" s="195">
        <v>125.27</v>
      </c>
      <c r="T13" s="195">
        <v>24.09</v>
      </c>
      <c r="U13" s="195">
        <v>24.09</v>
      </c>
      <c r="V13" s="195"/>
      <c r="W13" s="195"/>
      <c r="X13" s="197"/>
      <c r="Y13" s="195">
        <v>22.839722000000005</v>
      </c>
      <c r="Z13" s="197">
        <v>348</v>
      </c>
      <c r="AA13" s="199"/>
      <c r="AB13" s="199"/>
      <c r="AC13" s="195">
        <v>112.493392</v>
      </c>
      <c r="AD13" s="200">
        <v>1714</v>
      </c>
      <c r="AE13" s="242" t="s">
        <v>53</v>
      </c>
      <c r="AF13" s="243"/>
      <c r="AG13" s="201">
        <v>301.03760250000005</v>
      </c>
      <c r="AH13" s="197">
        <v>12760.668420685086</v>
      </c>
      <c r="AI13" s="202">
        <f>AF13+AH13</f>
        <v>12760.668420685086</v>
      </c>
      <c r="AJ13" s="248">
        <v>46013</v>
      </c>
      <c r="AK13" s="203">
        <f>AI13</f>
        <v>12760.668420685086</v>
      </c>
      <c r="AL13" s="263">
        <f>AK13+AK14</f>
        <v>26560.603796461379</v>
      </c>
      <c r="AM13" s="1" t="s">
        <v>88</v>
      </c>
    </row>
    <row r="14" spans="1:39" s="1" customFormat="1" ht="15" customHeight="1">
      <c r="A14" s="267"/>
      <c r="B14" s="204" t="s">
        <v>102</v>
      </c>
      <c r="C14" s="205">
        <v>38437</v>
      </c>
      <c r="D14" s="59" t="s">
        <v>89</v>
      </c>
      <c r="E14" s="59" t="s">
        <v>89</v>
      </c>
      <c r="F14" s="206">
        <v>1400</v>
      </c>
      <c r="G14" s="206">
        <v>1400</v>
      </c>
      <c r="H14" s="206">
        <v>1400</v>
      </c>
      <c r="I14" s="270"/>
      <c r="J14" s="273"/>
      <c r="K14" s="276"/>
      <c r="L14" s="107">
        <v>469.06</v>
      </c>
      <c r="M14" s="106">
        <v>98.55</v>
      </c>
      <c r="N14" s="107">
        <v>370.51</v>
      </c>
      <c r="O14" s="108">
        <v>4442</v>
      </c>
      <c r="P14" s="109"/>
      <c r="Q14" s="207"/>
      <c r="R14" s="107">
        <v>9.1</v>
      </c>
      <c r="S14" s="107">
        <v>9.1</v>
      </c>
      <c r="T14" s="107">
        <v>1.75</v>
      </c>
      <c r="U14" s="107">
        <v>1.75</v>
      </c>
      <c r="V14" s="107"/>
      <c r="W14" s="107">
        <v>10.850000000000001</v>
      </c>
      <c r="X14" s="108">
        <v>130</v>
      </c>
      <c r="Y14" s="107">
        <v>25.895800000000001</v>
      </c>
      <c r="Z14" s="108">
        <v>311</v>
      </c>
      <c r="AA14" s="207"/>
      <c r="AB14" s="207"/>
      <c r="AC14" s="107">
        <v>134.744</v>
      </c>
      <c r="AD14" s="208">
        <v>1616</v>
      </c>
      <c r="AE14" s="244"/>
      <c r="AF14" s="245"/>
      <c r="AG14" s="165">
        <v>370.51</v>
      </c>
      <c r="AH14" s="108">
        <v>8884.8676086535779</v>
      </c>
      <c r="AI14" s="209">
        <f t="shared" ref="AI14:AI15" si="0">AF14+AH14</f>
        <v>8884.8676086535779</v>
      </c>
      <c r="AJ14" s="249"/>
      <c r="AK14" s="228">
        <f>AI14+AI15</f>
        <v>13799.935375776291</v>
      </c>
      <c r="AL14" s="264"/>
      <c r="AM14" s="1" t="s">
        <v>90</v>
      </c>
    </row>
    <row r="15" spans="1:39" s="1" customFormat="1" ht="15.75" customHeight="1" thickBot="1">
      <c r="A15" s="268"/>
      <c r="B15" s="210"/>
      <c r="C15" s="211"/>
      <c r="D15" s="212" t="s">
        <v>54</v>
      </c>
      <c r="E15" s="90" t="s">
        <v>106</v>
      </c>
      <c r="F15" s="213">
        <v>111.11</v>
      </c>
      <c r="G15" s="214" t="s">
        <v>54</v>
      </c>
      <c r="H15" s="215" t="s">
        <v>54</v>
      </c>
      <c r="I15" s="271"/>
      <c r="J15" s="274"/>
      <c r="K15" s="277"/>
      <c r="L15" s="96">
        <v>204.96442250000001</v>
      </c>
      <c r="M15" s="216" t="s">
        <v>54</v>
      </c>
      <c r="N15" s="96">
        <v>204.96442250000001</v>
      </c>
      <c r="O15" s="97">
        <v>2458</v>
      </c>
      <c r="P15" s="98"/>
      <c r="Q15" s="217"/>
      <c r="R15" s="218" t="s">
        <v>54</v>
      </c>
      <c r="S15" s="96">
        <v>0.72</v>
      </c>
      <c r="T15" s="218" t="s">
        <v>54</v>
      </c>
      <c r="U15" s="96">
        <v>0.14000000000000001</v>
      </c>
      <c r="V15" s="96"/>
      <c r="W15" s="96">
        <v>0.8611025000000001</v>
      </c>
      <c r="X15" s="97">
        <v>10</v>
      </c>
      <c r="Y15" s="96">
        <v>9.0662980000000015</v>
      </c>
      <c r="Z15" s="97">
        <v>109</v>
      </c>
      <c r="AA15" s="217"/>
      <c r="AB15" s="217"/>
      <c r="AC15" s="96">
        <v>78.85732800000001</v>
      </c>
      <c r="AD15" s="219">
        <v>946</v>
      </c>
      <c r="AE15" s="246"/>
      <c r="AF15" s="247"/>
      <c r="AG15" s="95">
        <v>204.96442250000001</v>
      </c>
      <c r="AH15" s="97">
        <v>4915.067767122714</v>
      </c>
      <c r="AI15" s="220">
        <f t="shared" si="0"/>
        <v>4915.067767122714</v>
      </c>
      <c r="AJ15" s="250"/>
      <c r="AK15" s="229"/>
      <c r="AL15" s="265"/>
      <c r="AM15" s="16"/>
    </row>
    <row r="16" spans="1:39" s="1" customFormat="1" ht="12.75">
      <c r="A16" s="46"/>
      <c r="B16" s="46"/>
      <c r="C16" s="117"/>
      <c r="D16" s="51"/>
      <c r="E16" s="51"/>
      <c r="F16" s="118"/>
      <c r="G16" s="118"/>
      <c r="H16" s="118"/>
      <c r="I16" s="157"/>
      <c r="J16" s="51"/>
      <c r="K16" s="52"/>
      <c r="L16" s="121"/>
      <c r="M16" s="54"/>
      <c r="N16" s="121"/>
      <c r="O16" s="190"/>
      <c r="P16" s="121"/>
      <c r="Q16" s="190"/>
      <c r="R16" s="121"/>
      <c r="S16" s="121"/>
      <c r="T16" s="121"/>
      <c r="U16" s="121"/>
      <c r="V16" s="121"/>
      <c r="W16" s="121"/>
      <c r="X16" s="55"/>
      <c r="Y16" s="54"/>
      <c r="Z16" s="55"/>
      <c r="AA16" s="54"/>
      <c r="AB16" s="55"/>
      <c r="AC16" s="54"/>
      <c r="AD16" s="55"/>
      <c r="AE16" s="54"/>
      <c r="AF16" s="55"/>
      <c r="AG16" s="54"/>
      <c r="AH16" s="55"/>
      <c r="AI16" s="55"/>
      <c r="AJ16" s="54"/>
      <c r="AL16" s="16"/>
      <c r="AM16" s="16"/>
    </row>
  </sheetData>
  <mergeCells count="8">
    <mergeCell ref="AJ13:AJ15"/>
    <mergeCell ref="AL13:AL15"/>
    <mergeCell ref="AK14:AK15"/>
    <mergeCell ref="A13:A15"/>
    <mergeCell ref="I13:I15"/>
    <mergeCell ref="J13:J15"/>
    <mergeCell ref="K13:K15"/>
    <mergeCell ref="AE13:AF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14"/>
  <sheetViews>
    <sheetView workbookViewId="0">
      <selection activeCell="D26" sqref="D26"/>
    </sheetView>
  </sheetViews>
  <sheetFormatPr defaultRowHeight="15"/>
  <cols>
    <col min="1" max="1" width="6" bestFit="1" customWidth="1"/>
    <col min="2" max="2" width="7.21875" bestFit="1" customWidth="1"/>
    <col min="3" max="3" width="7.88671875" bestFit="1" customWidth="1"/>
    <col min="4" max="4" width="26.6640625" bestFit="1" customWidth="1"/>
    <col min="5" max="5" width="18" bestFit="1" customWidth="1"/>
    <col min="6" max="6" width="14.6640625" customWidth="1"/>
    <col min="7" max="7" width="9.44140625" customWidth="1"/>
    <col min="8" max="8" width="10" customWidth="1"/>
    <col min="9" max="9" width="8.44140625" customWidth="1"/>
    <col min="10" max="10" width="11.5546875" customWidth="1"/>
    <col min="11" max="17" width="8.44140625" customWidth="1"/>
    <col min="18" max="18" width="11.77734375" customWidth="1"/>
    <col min="19" max="21" width="9.109375" customWidth="1"/>
    <col min="22" max="25" width="8.44140625" customWidth="1"/>
    <col min="26" max="27" width="8.5546875" customWidth="1"/>
    <col min="28" max="28" width="9.33203125" customWidth="1"/>
    <col min="29" max="29" width="9.21875" customWidth="1"/>
    <col min="30" max="30" width="10" bestFit="1" customWidth="1"/>
    <col min="31" max="31" width="9.21875" customWidth="1"/>
    <col min="32" max="32" width="10.33203125" customWidth="1"/>
    <col min="33" max="33" width="9" bestFit="1" customWidth="1"/>
    <col min="34" max="34" width="14.6640625" bestFit="1" customWidth="1"/>
    <col min="35" max="35" width="56.6640625" bestFit="1" customWidth="1"/>
    <col min="36" max="36" width="42.21875" bestFit="1" customWidth="1"/>
  </cols>
  <sheetData>
    <row r="1" spans="1:35" s="10" customFormat="1" ht="32.25" thickBot="1">
      <c r="A1" s="2" t="s">
        <v>0</v>
      </c>
      <c r="B1" s="2" t="s">
        <v>1</v>
      </c>
      <c r="C1" s="3" t="s">
        <v>33</v>
      </c>
      <c r="D1" s="18" t="s">
        <v>34</v>
      </c>
      <c r="E1" s="5" t="s">
        <v>3</v>
      </c>
      <c r="F1" s="5" t="s">
        <v>4</v>
      </c>
      <c r="G1" s="4" t="s">
        <v>22</v>
      </c>
      <c r="H1" s="8" t="s">
        <v>15</v>
      </c>
      <c r="I1" s="119" t="s">
        <v>16</v>
      </c>
      <c r="J1" s="6" t="s">
        <v>23</v>
      </c>
      <c r="K1" s="120" t="s">
        <v>5</v>
      </c>
      <c r="L1" s="6" t="s">
        <v>6</v>
      </c>
      <c r="M1" s="120" t="s">
        <v>5</v>
      </c>
      <c r="N1" s="7" t="s">
        <v>38</v>
      </c>
      <c r="O1" s="7" t="s">
        <v>39</v>
      </c>
      <c r="P1" s="21" t="s">
        <v>62</v>
      </c>
      <c r="Q1" s="120" t="s">
        <v>5</v>
      </c>
      <c r="R1" s="9" t="s">
        <v>63</v>
      </c>
      <c r="S1" s="7" t="s">
        <v>64</v>
      </c>
      <c r="T1" s="7" t="s">
        <v>40</v>
      </c>
      <c r="U1" s="120" t="s">
        <v>5</v>
      </c>
      <c r="V1" s="15" t="s">
        <v>31</v>
      </c>
      <c r="W1" s="120" t="s">
        <v>5</v>
      </c>
      <c r="X1" s="7" t="s">
        <v>65</v>
      </c>
      <c r="Y1" s="120" t="s">
        <v>5</v>
      </c>
      <c r="Z1" s="8" t="s">
        <v>8</v>
      </c>
      <c r="AA1" s="32" t="s">
        <v>5</v>
      </c>
      <c r="AB1" s="9" t="s">
        <v>9</v>
      </c>
      <c r="AC1" s="120" t="s">
        <v>5</v>
      </c>
      <c r="AD1" s="5" t="s">
        <v>10</v>
      </c>
      <c r="AE1" s="17" t="s">
        <v>11</v>
      </c>
      <c r="AF1" s="5" t="s">
        <v>10</v>
      </c>
      <c r="AG1" s="5" t="s">
        <v>10</v>
      </c>
      <c r="AH1" s="29"/>
      <c r="AI1" s="29"/>
    </row>
    <row r="9" spans="1:35" s="1" customFormat="1" ht="13.5" thickBot="1">
      <c r="A9" s="46"/>
      <c r="B9" s="46"/>
      <c r="C9" s="117"/>
      <c r="D9" s="51"/>
      <c r="E9" s="51"/>
      <c r="F9" s="51"/>
      <c r="G9" s="52"/>
      <c r="H9" s="121"/>
      <c r="I9" s="54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54"/>
      <c r="W9" s="54"/>
      <c r="X9" s="54"/>
      <c r="Y9" s="54"/>
      <c r="Z9" s="54"/>
      <c r="AA9" s="54"/>
      <c r="AB9" s="54"/>
      <c r="AC9" s="54"/>
      <c r="AD9" s="54"/>
      <c r="AE9" s="54"/>
      <c r="AG9" s="122"/>
      <c r="AH9" s="122"/>
      <c r="AI9" s="122"/>
    </row>
    <row r="10" spans="1:35" s="1" customFormat="1" ht="15" customHeight="1">
      <c r="A10" s="281" t="s">
        <v>50</v>
      </c>
      <c r="B10" s="123" t="s">
        <v>97</v>
      </c>
      <c r="C10" s="124">
        <v>37581</v>
      </c>
      <c r="D10" s="125" t="s">
        <v>66</v>
      </c>
      <c r="E10" s="284" t="s">
        <v>94</v>
      </c>
      <c r="F10" s="287" t="s">
        <v>52</v>
      </c>
      <c r="G10" s="290" t="s">
        <v>50</v>
      </c>
      <c r="H10" s="65">
        <v>512.66999999999985</v>
      </c>
      <c r="I10" s="64">
        <v>107.43</v>
      </c>
      <c r="J10" s="64">
        <v>1750.67</v>
      </c>
      <c r="K10" s="69">
        <v>7345</v>
      </c>
      <c r="L10" s="67"/>
      <c r="M10" s="67"/>
      <c r="N10" s="67"/>
      <c r="O10" s="67"/>
      <c r="P10" s="67"/>
      <c r="Q10" s="67"/>
      <c r="R10" s="67"/>
      <c r="S10" s="67"/>
      <c r="T10" s="126">
        <v>36.139499999999998</v>
      </c>
      <c r="U10" s="127">
        <v>551</v>
      </c>
      <c r="V10" s="128"/>
      <c r="W10" s="128"/>
      <c r="X10" s="126">
        <v>147.63999999999996</v>
      </c>
      <c r="Y10" s="127">
        <v>2250</v>
      </c>
      <c r="Z10" s="293" t="s">
        <v>53</v>
      </c>
      <c r="AA10" s="294"/>
      <c r="AB10" s="126">
        <v>405.23999999999984</v>
      </c>
      <c r="AC10" s="127">
        <v>10460.033730764097</v>
      </c>
      <c r="AD10" s="129">
        <f>K10+W10+AC10</f>
        <v>17805.033730764095</v>
      </c>
      <c r="AE10" s="248">
        <v>46013</v>
      </c>
      <c r="AF10" s="278">
        <f>SUM(AD10:AD13)</f>
        <v>20929.813057651401</v>
      </c>
      <c r="AG10" s="122"/>
      <c r="AH10" s="122"/>
      <c r="AI10" s="122" t="s">
        <v>67</v>
      </c>
    </row>
    <row r="11" spans="1:35" s="1" customFormat="1" ht="15" customHeight="1">
      <c r="A11" s="282"/>
      <c r="B11" s="130" t="s">
        <v>98</v>
      </c>
      <c r="C11" s="131">
        <v>37895</v>
      </c>
      <c r="D11" s="132" t="s">
        <v>68</v>
      </c>
      <c r="E11" s="285"/>
      <c r="F11" s="288"/>
      <c r="G11" s="291"/>
      <c r="H11" s="79">
        <v>23.79</v>
      </c>
      <c r="I11" s="82">
        <v>27.28</v>
      </c>
      <c r="J11" s="82"/>
      <c r="K11" s="83"/>
      <c r="L11" s="81"/>
      <c r="M11" s="81"/>
      <c r="N11" s="81"/>
      <c r="O11" s="81"/>
      <c r="P11" s="81"/>
      <c r="Q11" s="81"/>
      <c r="R11" s="81"/>
      <c r="S11" s="81"/>
      <c r="T11" s="87">
        <v>3.9000000000002366E-3</v>
      </c>
      <c r="U11" s="83"/>
      <c r="V11" s="133"/>
      <c r="W11" s="133"/>
      <c r="X11" s="134">
        <v>-1.3960000000000008</v>
      </c>
      <c r="Y11" s="83"/>
      <c r="Z11" s="295"/>
      <c r="AA11" s="296"/>
      <c r="AB11" s="134">
        <v>-3.490000000000002</v>
      </c>
      <c r="AC11" s="135">
        <v>-22</v>
      </c>
      <c r="AD11" s="136">
        <f t="shared" ref="AD11:AD13" si="0">K11+W11+AC11</f>
        <v>-22</v>
      </c>
      <c r="AE11" s="249"/>
      <c r="AF11" s="279"/>
      <c r="AG11" s="122"/>
      <c r="AH11" s="122"/>
      <c r="AI11" s="122" t="s">
        <v>69</v>
      </c>
    </row>
    <row r="12" spans="1:35" s="1" customFormat="1" ht="15" customHeight="1">
      <c r="A12" s="282"/>
      <c r="B12" s="130" t="s">
        <v>99</v>
      </c>
      <c r="C12" s="131">
        <v>38437</v>
      </c>
      <c r="D12" s="132" t="s">
        <v>95</v>
      </c>
      <c r="E12" s="285"/>
      <c r="F12" s="288"/>
      <c r="G12" s="291"/>
      <c r="H12" s="79">
        <v>96.649999999999991</v>
      </c>
      <c r="I12" s="82">
        <v>95.57</v>
      </c>
      <c r="J12" s="82">
        <v>1.0799999999999983</v>
      </c>
      <c r="K12" s="83">
        <v>13</v>
      </c>
      <c r="L12" s="81"/>
      <c r="M12" s="81"/>
      <c r="N12" s="81"/>
      <c r="O12" s="81"/>
      <c r="P12" s="81"/>
      <c r="Q12" s="81"/>
      <c r="R12" s="81"/>
      <c r="S12" s="81"/>
      <c r="T12" s="87">
        <v>6.1856999999999998</v>
      </c>
      <c r="U12" s="83">
        <v>74</v>
      </c>
      <c r="V12" s="133"/>
      <c r="W12" s="133"/>
      <c r="X12" s="134">
        <v>-4.1199999999999992</v>
      </c>
      <c r="Y12" s="135">
        <v>-25</v>
      </c>
      <c r="Z12" s="295"/>
      <c r="AA12" s="296"/>
      <c r="AB12" s="87">
        <v>1.0799999999999983</v>
      </c>
      <c r="AC12" s="83">
        <v>25.898510208485177</v>
      </c>
      <c r="AD12" s="137">
        <f t="shared" si="0"/>
        <v>38.898510208485177</v>
      </c>
      <c r="AE12" s="249"/>
      <c r="AF12" s="279"/>
      <c r="AG12" s="122"/>
      <c r="AH12" s="122"/>
      <c r="AI12" s="122" t="s">
        <v>70</v>
      </c>
    </row>
    <row r="13" spans="1:35" s="1" customFormat="1" ht="15.75" customHeight="1" thickBot="1">
      <c r="A13" s="283"/>
      <c r="B13" s="138" t="s">
        <v>100</v>
      </c>
      <c r="C13" s="139">
        <v>38437</v>
      </c>
      <c r="D13" s="140" t="s">
        <v>96</v>
      </c>
      <c r="E13" s="286"/>
      <c r="F13" s="289"/>
      <c r="G13" s="292"/>
      <c r="H13" s="96">
        <v>145.68</v>
      </c>
      <c r="I13" s="99">
        <v>59.28</v>
      </c>
      <c r="J13" s="99">
        <v>86.4</v>
      </c>
      <c r="K13" s="100">
        <v>1036</v>
      </c>
      <c r="L13" s="98"/>
      <c r="M13" s="98"/>
      <c r="N13" s="98"/>
      <c r="O13" s="98"/>
      <c r="P13" s="98"/>
      <c r="Q13" s="98"/>
      <c r="R13" s="98"/>
      <c r="S13" s="98"/>
      <c r="T13" s="141">
        <v>19.801599999999997</v>
      </c>
      <c r="U13" s="100">
        <v>237</v>
      </c>
      <c r="V13" s="142"/>
      <c r="W13" s="142"/>
      <c r="X13" s="141">
        <v>26.840000000000003</v>
      </c>
      <c r="Y13" s="100">
        <v>322</v>
      </c>
      <c r="Z13" s="297"/>
      <c r="AA13" s="298"/>
      <c r="AB13" s="141">
        <v>86.4</v>
      </c>
      <c r="AC13" s="100">
        <v>2071.8808166788203</v>
      </c>
      <c r="AD13" s="143">
        <f t="shared" si="0"/>
        <v>3107.8808166788203</v>
      </c>
      <c r="AE13" s="250"/>
      <c r="AF13" s="280"/>
      <c r="AG13" s="122"/>
      <c r="AH13" s="122"/>
      <c r="AI13" s="122" t="s">
        <v>71</v>
      </c>
    </row>
    <row r="14" spans="1:35" s="1" customFormat="1" ht="12.75">
      <c r="A14" s="46"/>
      <c r="B14" s="46"/>
      <c r="C14" s="117"/>
      <c r="D14" s="51"/>
      <c r="E14" s="51"/>
      <c r="F14" s="51"/>
      <c r="G14" s="52"/>
      <c r="H14" s="121"/>
      <c r="I14" s="54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G14" s="122"/>
      <c r="AH14" s="122"/>
      <c r="AI14" s="122"/>
    </row>
  </sheetData>
  <mergeCells count="7">
    <mergeCell ref="AF10:AF13"/>
    <mergeCell ref="A10:A13"/>
    <mergeCell ref="E10:E13"/>
    <mergeCell ref="F10:F13"/>
    <mergeCell ref="G10:G13"/>
    <mergeCell ref="Z10:AA13"/>
    <mergeCell ref="AE10:A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219-118</vt:lpstr>
      <vt:lpstr>219γ2β</vt:lpstr>
      <vt:lpstr>219γ5</vt:lpstr>
      <vt:lpstr>219γ6</vt:lpstr>
      <vt:lpstr>219δ2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2026-01-31T19:08:07Z</dcterms:modified>
</cp:coreProperties>
</file>