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7835" windowHeight="12075"/>
  </bookViews>
  <sheets>
    <sheet name="219γ1" sheetId="1" r:id="rId1"/>
    <sheet name="219γ5" sheetId="3" r:id="rId2"/>
  </sheets>
  <calcPr calcId="125725"/>
</workbook>
</file>

<file path=xl/calcChain.xml><?xml version="1.0" encoding="utf-8"?>
<calcChain xmlns="http://schemas.openxmlformats.org/spreadsheetml/2006/main">
  <c r="M29" i="1"/>
  <c r="Z21"/>
  <c r="U24"/>
  <c r="S24"/>
  <c r="P24"/>
  <c r="O24"/>
  <c r="N24"/>
  <c r="M31"/>
  <c r="Z14"/>
  <c r="P14"/>
  <c r="Y21"/>
  <c r="X21"/>
  <c r="W21"/>
  <c r="V21"/>
  <c r="U21"/>
  <c r="T21"/>
  <c r="S21"/>
  <c r="R21"/>
  <c r="Q21"/>
  <c r="O21"/>
  <c r="N21"/>
  <c r="Z10"/>
  <c r="P10"/>
  <c r="Z9"/>
  <c r="P9"/>
  <c r="Z8"/>
  <c r="P8"/>
  <c r="Z7"/>
  <c r="P7"/>
  <c r="P6"/>
  <c r="P21" s="1"/>
  <c r="Z5"/>
  <c r="P5"/>
  <c r="Z4"/>
  <c r="P4"/>
  <c r="P5" i="3"/>
  <c r="O5"/>
  <c r="M5"/>
  <c r="L5"/>
  <c r="K5"/>
  <c r="J5"/>
  <c r="I5"/>
  <c r="H5"/>
  <c r="F5"/>
  <c r="E5"/>
  <c r="Q4"/>
  <c r="G4"/>
  <c r="Q3"/>
  <c r="G3"/>
  <c r="Q2"/>
  <c r="G2"/>
  <c r="G5" l="1"/>
  <c r="Q5"/>
</calcChain>
</file>

<file path=xl/sharedStrings.xml><?xml version="1.0" encoding="utf-8"?>
<sst xmlns="http://schemas.openxmlformats.org/spreadsheetml/2006/main" count="92" uniqueCount="53">
  <si>
    <t>αρ.</t>
  </si>
  <si>
    <t>ημερ.</t>
  </si>
  <si>
    <t>πράξη</t>
  </si>
  <si>
    <t>ποσό</t>
  </si>
  <si>
    <t>πήρε</t>
  </si>
  <si>
    <t>έπρεπε</t>
  </si>
  <si>
    <t>διαφορά</t>
  </si>
  <si>
    <t>200π.χ.-1</t>
  </si>
  <si>
    <t>ηθικώς πρέπει</t>
  </si>
  <si>
    <t>γίνονται υποχρεωτικά</t>
  </si>
  <si>
    <t>σύνολο</t>
  </si>
  <si>
    <t>ΣΥΝΟΛΑ</t>
  </si>
  <si>
    <t>πρόσωπα</t>
  </si>
  <si>
    <t>σύσταση ΟΕ</t>
  </si>
  <si>
    <t>πληρεξούσιο</t>
  </si>
  <si>
    <t>συμβολαιο γράφος</t>
  </si>
  <si>
    <t>αΑ πρωτοδ ή Δ/νση Εμπ ή ΓΕΜΗ</t>
  </si>
  <si>
    <t>μέτοχοι</t>
  </si>
  <si>
    <t>ποσοσό</t>
  </si>
  <si>
    <t>ΑΦΜ</t>
  </si>
  <si>
    <t>διάρκεια</t>
  </si>
  <si>
    <t>έδρα</t>
  </si>
  <si>
    <t>εκπρό σωπος</t>
  </si>
  <si>
    <t>ΑΓΑΠΕ</t>
  </si>
  <si>
    <t>αόριστη</t>
  </si>
  <si>
    <t>ΛΙΜΕΝΑΡΙΑ</t>
  </si>
  <si>
    <t>σύσταση ΟΕ - είσοδος μετόχου 15.013,00</t>
  </si>
  <si>
    <t>σύσταση ΟΕ - είσοδος μετόχου = 25.021,66</t>
  </si>
  <si>
    <t>σύσταση ΟΕ - είσοδος μετόχου ΜΕ απορρόφηση ατομικής επιχείρησης = 60.052,00</t>
  </si>
  <si>
    <t xml:space="preserve">με τα παιδιά Κύρο ή Γεώργιο , στο γραφείο δίπλα από της κ. Τερζίδου Ραλλού , οίο έχει ως πινακίδα : ‘’αρχείο Κύρου Τερζίδη’’ , 4μμ έως 7μμ καθημερινώς </t>
  </si>
  <si>
    <t xml:space="preserve">ΚΑΙ να ζητήσει ραντεβού μαζί μου , στο οποίο , πρέπει , να αντιπαρατεθεί στα οριζόμενα από εμένα </t>
  </si>
  <si>
    <t>και ως προς τις παραμμέτρους των διαδραμματιζόμενων</t>
  </si>
  <si>
    <t>και ως προς το ύψος των υποχρεώσεων {{{ ΑΝ τελικά έχω δίκαιο ΚΑΙ ευσταθούν }}}</t>
  </si>
  <si>
    <t xml:space="preserve">και ΙΔΙΩΣ , να αποφύγεται το καθεστώς 223 </t>
  </si>
  <si>
    <t xml:space="preserve">Μπορείτε να ενημερωθείτε , αν μπειτε στο ΖΗΛ , και στα επίμαχα σημεία  223 , 219 , 218 , λόγω 283 </t>
  </si>
  <si>
    <t>Έχετε στιγματιστεί στο 219 , στην θέση 10’</t>
  </si>
  <si>
    <t>ταμεία - ΦΠΑ</t>
  </si>
  <si>
    <t>ΔΟΛΟΣ</t>
  </si>
  <si>
    <t>Κ-15-17</t>
  </si>
  <si>
    <t>επωνυμία</t>
  </si>
  <si>
    <t>αγοραπωλησία</t>
  </si>
  <si>
    <t>Έχετε διορία μέχρι 2020-07-19</t>
  </si>
  <si>
    <t>να επικοινωνήσει ο εκπρόσωπος σας ( ΌΧΙ δικηγόρος ) , ( λογιστής , γείτονας , παιδί σας , …  ) {{{ αρκεί να δεχτώ την παρουσία του }}}</t>
  </si>
  <si>
    <t>απαίτηση 2020-03-03</t>
  </si>
  <si>
    <t>αποχώρηση εταίρου , τροποποίηση καταστατικού , μεταβόβαση μεριδίων</t>
  </si>
  <si>
    <t>απαίτηση 2020-07-20</t>
  </si>
  <si>
    <t>219γ1</t>
  </si>
  <si>
    <t>219γ5</t>
  </si>
  <si>
    <t>???</t>
  </si>
  <si>
    <t>1ος</t>
  </si>
  <si>
    <t>2ος</t>
  </si>
  <si>
    <t>3ος</t>
  </si>
  <si>
    <t>... ΑΕ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</si>
</sst>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6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b/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9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</fonts>
  <fills count="9">
    <fill>
      <patternFill patternType="none"/>
    </fill>
    <fill>
      <patternFill patternType="gray125"/>
    </fill>
    <fill>
      <patternFill patternType="solid">
        <fgColor rgb="FF00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425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115">
    <xf numFmtId="0" fontId="0" fillId="0" borderId="0" xfId="0"/>
    <xf numFmtId="0" fontId="3" fillId="0" borderId="0" xfId="0" applyFont="1"/>
    <xf numFmtId="43" fontId="3" fillId="0" borderId="1" xfId="1" applyFont="1" applyBorder="1"/>
    <xf numFmtId="43" fontId="3" fillId="0" borderId="0" xfId="1" applyFont="1"/>
    <xf numFmtId="164" fontId="3" fillId="0" borderId="1" xfId="1" applyNumberFormat="1" applyFont="1" applyBorder="1"/>
    <xf numFmtId="164" fontId="3" fillId="0" borderId="0" xfId="1" applyNumberFormat="1" applyFont="1"/>
    <xf numFmtId="14" fontId="3" fillId="0" borderId="1" xfId="0" applyNumberFormat="1" applyFont="1" applyBorder="1"/>
    <xf numFmtId="14" fontId="3" fillId="0" borderId="0" xfId="0" applyNumberFormat="1" applyFont="1"/>
    <xf numFmtId="164" fontId="2" fillId="0" borderId="6" xfId="1" applyNumberFormat="1" applyFont="1" applyBorder="1" applyAlignment="1">
      <alignment horizontal="center" wrapText="1"/>
    </xf>
    <xf numFmtId="14" fontId="2" fillId="0" borderId="6" xfId="0" applyNumberFormat="1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43" fontId="2" fillId="0" borderId="6" xfId="1" applyFont="1" applyBorder="1" applyAlignment="1">
      <alignment horizontal="center" wrapText="1"/>
    </xf>
    <xf numFmtId="43" fontId="2" fillId="2" borderId="6" xfId="1" applyFont="1" applyFill="1" applyBorder="1" applyAlignment="1">
      <alignment horizontal="center" wrapText="1"/>
    </xf>
    <xf numFmtId="43" fontId="2" fillId="3" borderId="6" xfId="1" applyFont="1" applyFill="1" applyBorder="1" applyAlignment="1">
      <alignment horizontal="center" wrapText="1"/>
    </xf>
    <xf numFmtId="43" fontId="2" fillId="4" borderId="6" xfId="1" applyFont="1" applyFill="1" applyBorder="1" applyAlignment="1">
      <alignment horizontal="center" wrapText="1"/>
    </xf>
    <xf numFmtId="0" fontId="6" fillId="0" borderId="0" xfId="0" applyFont="1"/>
    <xf numFmtId="43" fontId="6" fillId="0" borderId="1" xfId="1" applyFont="1" applyBorder="1"/>
    <xf numFmtId="43" fontId="2" fillId="5" borderId="6" xfId="1" applyFont="1" applyFill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43" fontId="3" fillId="6" borderId="1" xfId="1" applyFont="1" applyFill="1" applyBorder="1"/>
    <xf numFmtId="43" fontId="3" fillId="0" borderId="1" xfId="1" applyFont="1" applyFill="1" applyBorder="1"/>
    <xf numFmtId="0" fontId="2" fillId="0" borderId="0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43" fontId="3" fillId="0" borderId="1" xfId="1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164" fontId="3" fillId="0" borderId="1" xfId="1" applyNumberFormat="1" applyFont="1" applyBorder="1" applyAlignment="1">
      <alignment horizontal="center" wrapText="1"/>
    </xf>
    <xf numFmtId="43" fontId="6" fillId="0" borderId="1" xfId="1" applyFont="1" applyBorder="1" applyAlignment="1">
      <alignment horizontal="center" wrapText="1"/>
    </xf>
    <xf numFmtId="43" fontId="3" fillId="0" borderId="0" xfId="1" applyFont="1" applyAlignment="1">
      <alignment horizontal="center" wrapText="1"/>
    </xf>
    <xf numFmtId="0" fontId="3" fillId="0" borderId="0" xfId="0" applyFont="1" applyAlignment="1">
      <alignment wrapText="1"/>
    </xf>
    <xf numFmtId="43" fontId="1" fillId="0" borderId="0" xfId="1" applyFont="1"/>
    <xf numFmtId="43" fontId="1" fillId="0" borderId="0" xfId="1" applyFont="1" applyAlignment="1">
      <alignment horizontal="center" wrapText="1"/>
    </xf>
    <xf numFmtId="43" fontId="0" fillId="0" borderId="0" xfId="1" applyFont="1" applyAlignment="1">
      <alignment horizontal="left"/>
    </xf>
    <xf numFmtId="43" fontId="10" fillId="0" borderId="0" xfId="1" applyFont="1" applyAlignment="1"/>
    <xf numFmtId="43" fontId="3" fillId="7" borderId="1" xfId="1" applyFont="1" applyFill="1" applyBorder="1"/>
    <xf numFmtId="43" fontId="6" fillId="7" borderId="1" xfId="1" applyFont="1" applyFill="1" applyBorder="1"/>
    <xf numFmtId="164" fontId="3" fillId="8" borderId="1" xfId="1" applyNumberFormat="1" applyFont="1" applyFill="1" applyBorder="1"/>
    <xf numFmtId="43" fontId="3" fillId="8" borderId="1" xfId="1" applyFont="1" applyFill="1" applyBorder="1"/>
    <xf numFmtId="43" fontId="3" fillId="8" borderId="5" xfId="1" applyFont="1" applyFill="1" applyBorder="1"/>
    <xf numFmtId="0" fontId="2" fillId="0" borderId="6" xfId="0" applyFont="1" applyBorder="1" applyAlignment="1">
      <alignment horizontal="left" wrapText="1"/>
    </xf>
    <xf numFmtId="43" fontId="3" fillId="0" borderId="0" xfId="1" applyFont="1" applyAlignment="1">
      <alignment horizontal="left" wrapText="1"/>
    </xf>
    <xf numFmtId="43" fontId="3" fillId="0" borderId="0" xfId="1" applyFont="1" applyAlignment="1">
      <alignment horizontal="left"/>
    </xf>
    <xf numFmtId="164" fontId="6" fillId="2" borderId="4" xfId="1" applyNumberFormat="1" applyFont="1" applyFill="1" applyBorder="1" applyAlignment="1">
      <alignment horizontal="right"/>
    </xf>
    <xf numFmtId="43" fontId="0" fillId="0" borderId="0" xfId="1" applyFont="1" applyAlignment="1">
      <alignment horizontal="left"/>
    </xf>
    <xf numFmtId="43" fontId="11" fillId="0" borderId="0" xfId="1" applyFont="1"/>
    <xf numFmtId="164" fontId="3" fillId="0" borderId="12" xfId="1" applyNumberFormat="1" applyFont="1" applyFill="1" applyBorder="1" applyAlignment="1">
      <alignment horizontal="left" wrapText="1"/>
    </xf>
    <xf numFmtId="0" fontId="3" fillId="0" borderId="17" xfId="0" applyFont="1" applyFill="1" applyBorder="1" applyAlignment="1">
      <alignment horizontal="center" wrapText="1"/>
    </xf>
    <xf numFmtId="0" fontId="3" fillId="0" borderId="17" xfId="0" applyFont="1" applyFill="1" applyBorder="1" applyAlignment="1">
      <alignment horizontal="center"/>
    </xf>
    <xf numFmtId="43" fontId="3" fillId="0" borderId="17" xfId="1" applyFont="1" applyBorder="1"/>
    <xf numFmtId="43" fontId="3" fillId="6" borderId="17" xfId="1" applyFont="1" applyFill="1" applyBorder="1"/>
    <xf numFmtId="43" fontId="3" fillId="0" borderId="17" xfId="1" applyFont="1" applyFill="1" applyBorder="1"/>
    <xf numFmtId="164" fontId="3" fillId="0" borderId="18" xfId="1" applyNumberFormat="1" applyFont="1" applyFill="1" applyBorder="1" applyAlignment="1">
      <alignment horizontal="left" wrapText="1"/>
    </xf>
    <xf numFmtId="43" fontId="3" fillId="0" borderId="6" xfId="1" applyFont="1" applyBorder="1"/>
    <xf numFmtId="43" fontId="3" fillId="6" borderId="6" xfId="1" applyFont="1" applyFill="1" applyBorder="1"/>
    <xf numFmtId="164" fontId="3" fillId="0" borderId="22" xfId="1" applyNumberFormat="1" applyFont="1" applyFill="1" applyBorder="1" applyAlignment="1">
      <alignment horizontal="left" wrapText="1"/>
    </xf>
    <xf numFmtId="43" fontId="11" fillId="0" borderId="0" xfId="1" applyFont="1" applyAlignment="1">
      <alignment horizontal="left"/>
    </xf>
    <xf numFmtId="164" fontId="13" fillId="0" borderId="1" xfId="1" applyNumberFormat="1" applyFont="1" applyFill="1" applyBorder="1" applyAlignment="1">
      <alignment horizontal="center" vertical="center"/>
    </xf>
    <xf numFmtId="14" fontId="1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wrapText="1"/>
    </xf>
    <xf numFmtId="43" fontId="14" fillId="0" borderId="1" xfId="1" applyFont="1" applyBorder="1"/>
    <xf numFmtId="43" fontId="9" fillId="7" borderId="1" xfId="1" applyFont="1" applyFill="1" applyBorder="1"/>
    <xf numFmtId="43" fontId="9" fillId="7" borderId="9" xfId="1" applyFont="1" applyFill="1" applyBorder="1" applyAlignment="1">
      <alignment horizontal="center" textRotation="64"/>
    </xf>
    <xf numFmtId="43" fontId="9" fillId="7" borderId="8" xfId="1" applyFont="1" applyFill="1" applyBorder="1" applyAlignment="1">
      <alignment horizontal="center" textRotation="64"/>
    </xf>
    <xf numFmtId="43" fontId="9" fillId="7" borderId="21" xfId="1" applyFont="1" applyFill="1" applyBorder="1" applyAlignment="1">
      <alignment horizontal="center" textRotation="64"/>
    </xf>
    <xf numFmtId="43" fontId="11" fillId="0" borderId="0" xfId="1" applyFont="1" applyAlignment="1">
      <alignment horizontal="left"/>
    </xf>
    <xf numFmtId="9" fontId="3" fillId="0" borderId="7" xfId="0" applyNumberFormat="1" applyFont="1" applyFill="1" applyBorder="1" applyAlignment="1">
      <alignment horizontal="center"/>
    </xf>
    <xf numFmtId="9" fontId="3" fillId="0" borderId="5" xfId="0" applyNumberFormat="1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 wrapText="1"/>
    </xf>
    <xf numFmtId="0" fontId="3" fillId="0" borderId="21" xfId="0" applyFont="1" applyFill="1" applyBorder="1" applyAlignment="1">
      <alignment horizontal="center" wrapText="1"/>
    </xf>
    <xf numFmtId="0" fontId="3" fillId="0" borderId="7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9" fontId="3" fillId="0" borderId="21" xfId="0" applyNumberFormat="1" applyFont="1" applyFill="1" applyBorder="1" applyAlignment="1">
      <alignment horizontal="center"/>
    </xf>
    <xf numFmtId="164" fontId="3" fillId="0" borderId="16" xfId="1" applyNumberFormat="1" applyFont="1" applyFill="1" applyBorder="1" applyAlignment="1">
      <alignment horizontal="center"/>
    </xf>
    <xf numFmtId="164" fontId="3" fillId="0" borderId="19" xfId="1" applyNumberFormat="1" applyFont="1" applyFill="1" applyBorder="1" applyAlignment="1">
      <alignment horizontal="center"/>
    </xf>
    <xf numFmtId="164" fontId="3" fillId="0" borderId="20" xfId="1" applyNumberFormat="1" applyFont="1" applyFill="1" applyBorder="1" applyAlignment="1">
      <alignment horizontal="center"/>
    </xf>
    <xf numFmtId="14" fontId="3" fillId="0" borderId="9" xfId="0" applyNumberFormat="1" applyFont="1" applyFill="1" applyBorder="1" applyAlignment="1">
      <alignment horizontal="center"/>
    </xf>
    <xf numFmtId="14" fontId="3" fillId="0" borderId="8" xfId="0" applyNumberFormat="1" applyFont="1" applyFill="1" applyBorder="1" applyAlignment="1">
      <alignment horizontal="center"/>
    </xf>
    <xf numFmtId="14" fontId="3" fillId="0" borderId="21" xfId="0" applyNumberFormat="1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 wrapText="1"/>
    </xf>
    <xf numFmtId="0" fontId="3" fillId="0" borderId="8" xfId="0" applyFont="1" applyFill="1" applyBorder="1" applyAlignment="1">
      <alignment horizontal="center" wrapText="1"/>
    </xf>
    <xf numFmtId="43" fontId="3" fillId="0" borderId="9" xfId="1" applyFont="1" applyBorder="1" applyAlignment="1">
      <alignment horizontal="center"/>
    </xf>
    <xf numFmtId="43" fontId="3" fillId="0" borderId="8" xfId="1" applyFont="1" applyBorder="1" applyAlignment="1">
      <alignment horizontal="center"/>
    </xf>
    <xf numFmtId="43" fontId="3" fillId="0" borderId="21" xfId="1" applyFont="1" applyBorder="1" applyAlignment="1">
      <alignment horizontal="center"/>
    </xf>
    <xf numFmtId="0" fontId="3" fillId="0" borderId="5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/>
    </xf>
    <xf numFmtId="43" fontId="0" fillId="0" borderId="0" xfId="1" applyFont="1" applyAlignment="1">
      <alignment horizontal="left"/>
    </xf>
    <xf numFmtId="43" fontId="1" fillId="0" borderId="0" xfId="1" applyFont="1" applyAlignment="1">
      <alignment horizontal="left"/>
    </xf>
    <xf numFmtId="43" fontId="10" fillId="0" borderId="0" xfId="1" applyFont="1" applyAlignment="1">
      <alignment horizontal="left"/>
    </xf>
    <xf numFmtId="164" fontId="6" fillId="2" borderId="2" xfId="1" applyNumberFormat="1" applyFont="1" applyFill="1" applyBorder="1" applyAlignment="1">
      <alignment horizontal="right"/>
    </xf>
    <xf numFmtId="164" fontId="6" fillId="2" borderId="3" xfId="1" applyNumberFormat="1" applyFont="1" applyFill="1" applyBorder="1" applyAlignment="1">
      <alignment horizontal="right"/>
    </xf>
    <xf numFmtId="164" fontId="6" fillId="2" borderId="4" xfId="1" applyNumberFormat="1" applyFont="1" applyFill="1" applyBorder="1" applyAlignment="1">
      <alignment horizontal="right"/>
    </xf>
    <xf numFmtId="43" fontId="9" fillId="7" borderId="9" xfId="1" applyFont="1" applyFill="1" applyBorder="1" applyAlignment="1">
      <alignment horizontal="center" textRotation="67"/>
    </xf>
    <xf numFmtId="43" fontId="9" fillId="7" borderId="8" xfId="1" applyFont="1" applyFill="1" applyBorder="1" applyAlignment="1">
      <alignment horizontal="center" textRotation="67"/>
    </xf>
    <xf numFmtId="43" fontId="9" fillId="7" borderId="5" xfId="1" applyFont="1" applyFill="1" applyBorder="1" applyAlignment="1">
      <alignment horizontal="center" textRotation="67"/>
    </xf>
    <xf numFmtId="43" fontId="11" fillId="0" borderId="10" xfId="1" applyFont="1" applyBorder="1" applyAlignment="1">
      <alignment horizontal="left"/>
    </xf>
    <xf numFmtId="164" fontId="0" fillId="0" borderId="0" xfId="1" applyNumberFormat="1" applyFont="1" applyAlignment="1">
      <alignment horizontal="left"/>
    </xf>
    <xf numFmtId="164" fontId="15" fillId="0" borderId="0" xfId="1" applyNumberFormat="1" applyFont="1" applyAlignment="1">
      <alignment horizontal="left"/>
    </xf>
    <xf numFmtId="164" fontId="3" fillId="0" borderId="17" xfId="1" applyNumberFormat="1" applyFont="1" applyBorder="1"/>
    <xf numFmtId="164" fontId="3" fillId="0" borderId="5" xfId="1" applyNumberFormat="1" applyFont="1" applyBorder="1"/>
    <xf numFmtId="164" fontId="3" fillId="0" borderId="21" xfId="1" applyNumberFormat="1" applyFont="1" applyBorder="1"/>
    <xf numFmtId="164" fontId="9" fillId="5" borderId="11" xfId="1" applyNumberFormat="1" applyFont="1" applyFill="1" applyBorder="1"/>
    <xf numFmtId="164" fontId="6" fillId="0" borderId="1" xfId="1" applyNumberFormat="1" applyFont="1" applyBorder="1"/>
    <xf numFmtId="164" fontId="3" fillId="0" borderId="17" xfId="3" applyNumberFormat="1" applyFont="1" applyFill="1" applyBorder="1"/>
    <xf numFmtId="164" fontId="3" fillId="0" borderId="1" xfId="3" applyNumberFormat="1" applyFont="1" applyFill="1" applyBorder="1"/>
    <xf numFmtId="164" fontId="3" fillId="0" borderId="6" xfId="3" applyNumberFormat="1" applyFont="1" applyFill="1" applyBorder="1"/>
    <xf numFmtId="164" fontId="3" fillId="0" borderId="2" xfId="1" applyNumberFormat="1" applyFont="1" applyBorder="1"/>
    <xf numFmtId="164" fontId="12" fillId="5" borderId="13" xfId="1" applyNumberFormat="1" applyFont="1" applyFill="1" applyBorder="1" applyAlignment="1">
      <alignment horizontal="center" textRotation="66"/>
    </xf>
    <xf numFmtId="164" fontId="12" fillId="5" borderId="14" xfId="1" applyNumberFormat="1" applyFont="1" applyFill="1" applyBorder="1" applyAlignment="1">
      <alignment horizontal="center" textRotation="66"/>
    </xf>
    <xf numFmtId="164" fontId="12" fillId="5" borderId="15" xfId="1" applyNumberFormat="1" applyFont="1" applyFill="1" applyBorder="1" applyAlignment="1">
      <alignment horizontal="center" textRotation="66"/>
    </xf>
    <xf numFmtId="164" fontId="3" fillId="0" borderId="1" xfId="1" applyNumberFormat="1" applyFont="1" applyFill="1" applyBorder="1"/>
    <xf numFmtId="164" fontId="3" fillId="0" borderId="5" xfId="1" applyNumberFormat="1" applyFont="1" applyFill="1" applyBorder="1"/>
  </cellXfs>
  <cellStyles count="44255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28" xfId="271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3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27" xfId="272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CCFF"/>
      <color rgb="FFFF00FF"/>
      <color rgb="FF00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34"/>
  <sheetViews>
    <sheetView tabSelected="1" zoomScaleNormal="100" workbookViewId="0">
      <pane ySplit="1" topLeftCell="A2" activePane="bottomLeft" state="frozen"/>
      <selection pane="bottomLeft" activeCell="J37" sqref="J37"/>
    </sheetView>
  </sheetViews>
  <sheetFormatPr defaultRowHeight="11.25"/>
  <cols>
    <col min="1" max="1" width="7.21875" style="5" bestFit="1" customWidth="1"/>
    <col min="2" max="2" width="7.109375" style="7" bestFit="1" customWidth="1"/>
    <col min="3" max="3" width="46" style="22" bestFit="1" customWidth="1"/>
    <col min="4" max="4" width="10.109375" style="1" bestFit="1" customWidth="1"/>
    <col min="5" max="5" width="12.109375" style="1" bestFit="1" customWidth="1"/>
    <col min="6" max="6" width="13.6640625" style="1" customWidth="1"/>
    <col min="7" max="7" width="12.5546875" style="1" bestFit="1" customWidth="1"/>
    <col min="8" max="8" width="8.109375" style="1" bestFit="1" customWidth="1"/>
    <col min="9" max="9" width="5" style="1" bestFit="1" customWidth="1"/>
    <col min="10" max="10" width="8.21875" style="1" bestFit="1" customWidth="1"/>
    <col min="11" max="11" width="6.88671875" style="1" bestFit="1" customWidth="1"/>
    <col min="12" max="12" width="7.109375" style="1" bestFit="1" customWidth="1"/>
    <col min="13" max="13" width="11.44140625" style="3" bestFit="1" customWidth="1"/>
    <col min="14" max="14" width="8" style="3" bestFit="1" customWidth="1"/>
    <col min="15" max="15" width="7.33203125" style="3" bestFit="1" customWidth="1"/>
    <col min="16" max="16" width="8.77734375" style="3" bestFit="1" customWidth="1"/>
    <col min="17" max="17" width="7.33203125" style="3" bestFit="1" customWidth="1"/>
    <col min="18" max="18" width="9.21875" style="3" bestFit="1" customWidth="1"/>
    <col min="19" max="20" width="9.21875" style="3" customWidth="1"/>
    <col min="21" max="21" width="7.77734375" style="3" bestFit="1" customWidth="1"/>
    <col min="22" max="22" width="9.21875" style="3" bestFit="1" customWidth="1"/>
    <col min="23" max="23" width="7.44140625" style="3" bestFit="1" customWidth="1"/>
    <col min="24" max="24" width="12.21875" style="3" bestFit="1" customWidth="1"/>
    <col min="25" max="25" width="10" style="3" customWidth="1"/>
    <col min="26" max="26" width="8.109375" style="3" bestFit="1" customWidth="1"/>
    <col min="27" max="27" width="9.77734375" style="39" bestFit="1" customWidth="1"/>
    <col min="28" max="16384" width="8.88671875" style="1"/>
  </cols>
  <sheetData>
    <row r="1" spans="1:30" s="21" customFormat="1" ht="32.25" thickBot="1">
      <c r="A1" s="8" t="s">
        <v>0</v>
      </c>
      <c r="B1" s="9" t="s">
        <v>1</v>
      </c>
      <c r="C1" s="10" t="s">
        <v>2</v>
      </c>
      <c r="D1" s="10" t="s">
        <v>15</v>
      </c>
      <c r="E1" s="18" t="s">
        <v>16</v>
      </c>
      <c r="F1" s="10" t="s">
        <v>39</v>
      </c>
      <c r="G1" s="10" t="s">
        <v>17</v>
      </c>
      <c r="H1" s="10" t="s">
        <v>18</v>
      </c>
      <c r="I1" s="10" t="s">
        <v>19</v>
      </c>
      <c r="J1" s="10" t="s">
        <v>20</v>
      </c>
      <c r="K1" s="10" t="s">
        <v>21</v>
      </c>
      <c r="L1" s="10" t="s">
        <v>22</v>
      </c>
      <c r="M1" s="11" t="s">
        <v>3</v>
      </c>
      <c r="N1" s="12" t="s">
        <v>5</v>
      </c>
      <c r="O1" s="12" t="s">
        <v>4</v>
      </c>
      <c r="P1" s="12" t="s">
        <v>6</v>
      </c>
      <c r="Q1" s="13" t="s">
        <v>37</v>
      </c>
      <c r="R1" s="17" t="s">
        <v>7</v>
      </c>
      <c r="S1" s="13" t="s">
        <v>38</v>
      </c>
      <c r="T1" s="17" t="s">
        <v>7</v>
      </c>
      <c r="U1" s="13" t="s">
        <v>36</v>
      </c>
      <c r="V1" s="17" t="s">
        <v>7</v>
      </c>
      <c r="W1" s="14" t="s">
        <v>8</v>
      </c>
      <c r="X1" s="13" t="s">
        <v>9</v>
      </c>
      <c r="Y1" s="17" t="s">
        <v>7</v>
      </c>
      <c r="Z1" s="13" t="s">
        <v>10</v>
      </c>
      <c r="AA1" s="38" t="s">
        <v>12</v>
      </c>
    </row>
    <row r="2" spans="1:30">
      <c r="Z2" s="43" t="s">
        <v>43</v>
      </c>
    </row>
    <row r="3" spans="1:30" ht="15.75" thickBot="1">
      <c r="C3" s="28"/>
      <c r="D3" s="3"/>
      <c r="E3" s="3"/>
      <c r="F3" s="3"/>
      <c r="G3" s="3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7"/>
      <c r="AA3" s="40"/>
    </row>
    <row r="4" spans="1:30">
      <c r="A4" s="71" t="s">
        <v>48</v>
      </c>
      <c r="B4" s="74">
        <v>38866</v>
      </c>
      <c r="C4" s="45" t="s">
        <v>13</v>
      </c>
      <c r="D4" s="77" t="s">
        <v>23</v>
      </c>
      <c r="E4" s="79"/>
      <c r="F4" s="82" t="s">
        <v>48</v>
      </c>
      <c r="G4" s="46"/>
      <c r="H4" s="46"/>
      <c r="I4" s="79"/>
      <c r="J4" s="77" t="s">
        <v>24</v>
      </c>
      <c r="K4" s="77" t="s">
        <v>25</v>
      </c>
      <c r="L4" s="79"/>
      <c r="M4" s="84">
        <v>100086.66</v>
      </c>
      <c r="N4" s="47">
        <v>345.6</v>
      </c>
      <c r="O4" s="48"/>
      <c r="P4" s="47">
        <f t="shared" ref="P4:P10" si="0">N4-O4</f>
        <v>345.6</v>
      </c>
      <c r="Q4" s="49">
        <v>346.6</v>
      </c>
      <c r="R4" s="49">
        <v>2231.23</v>
      </c>
      <c r="S4" s="49"/>
      <c r="T4" s="49"/>
      <c r="U4" s="47">
        <v>34.760000000000005</v>
      </c>
      <c r="V4" s="47">
        <v>224.41</v>
      </c>
      <c r="W4" s="60" t="s">
        <v>37</v>
      </c>
      <c r="X4" s="49">
        <v>310.83999999999997</v>
      </c>
      <c r="Y4" s="106">
        <v>2006.82</v>
      </c>
      <c r="Z4" s="101">
        <f t="shared" ref="Z4:Z5" si="1">R4+T4+V4+Y4</f>
        <v>4462.46</v>
      </c>
      <c r="AA4" s="50" t="s">
        <v>52</v>
      </c>
      <c r="AB4" s="110">
        <v>34079.019999999997</v>
      </c>
    </row>
    <row r="5" spans="1:30" ht="15" customHeight="1">
      <c r="A5" s="72"/>
      <c r="B5" s="75"/>
      <c r="C5" s="66" t="s">
        <v>27</v>
      </c>
      <c r="D5" s="78"/>
      <c r="E5" s="80"/>
      <c r="F5" s="83"/>
      <c r="G5" s="68" t="s">
        <v>49</v>
      </c>
      <c r="H5" s="64">
        <v>0.25</v>
      </c>
      <c r="I5" s="80"/>
      <c r="J5" s="78"/>
      <c r="K5" s="78"/>
      <c r="L5" s="80"/>
      <c r="M5" s="85"/>
      <c r="N5" s="2">
        <v>413.86</v>
      </c>
      <c r="O5" s="19"/>
      <c r="P5" s="2">
        <f t="shared" si="0"/>
        <v>413.86</v>
      </c>
      <c r="Q5" s="20">
        <v>740.14</v>
      </c>
      <c r="R5" s="20">
        <v>2671.92</v>
      </c>
      <c r="S5" s="20"/>
      <c r="T5" s="20"/>
      <c r="U5" s="2">
        <v>54.28</v>
      </c>
      <c r="V5" s="2">
        <v>350.44</v>
      </c>
      <c r="W5" s="61"/>
      <c r="X5" s="20">
        <v>359.58</v>
      </c>
      <c r="Y5" s="107">
        <v>2321.4899999999998</v>
      </c>
      <c r="Z5" s="102">
        <f t="shared" si="1"/>
        <v>5343.85</v>
      </c>
      <c r="AA5" s="44" t="s">
        <v>49</v>
      </c>
      <c r="AB5" s="111"/>
    </row>
    <row r="6" spans="1:30" ht="15" customHeight="1">
      <c r="A6" s="72"/>
      <c r="B6" s="75"/>
      <c r="C6" s="87"/>
      <c r="D6" s="78"/>
      <c r="E6" s="80"/>
      <c r="F6" s="83"/>
      <c r="G6" s="88"/>
      <c r="H6" s="65"/>
      <c r="I6" s="80"/>
      <c r="J6" s="78"/>
      <c r="K6" s="78"/>
      <c r="L6" s="80"/>
      <c r="M6" s="85"/>
      <c r="N6" s="2">
        <v>325.27999999999997</v>
      </c>
      <c r="O6" s="19"/>
      <c r="P6" s="2">
        <f t="shared" si="0"/>
        <v>325.27999999999997</v>
      </c>
      <c r="Q6" s="20">
        <v>325.27999999999997</v>
      </c>
      <c r="R6" s="20">
        <v>2100.04</v>
      </c>
      <c r="S6" s="20">
        <v>325.27999999999997</v>
      </c>
      <c r="T6" s="20">
        <v>2100.04</v>
      </c>
      <c r="U6" s="2"/>
      <c r="V6" s="2"/>
      <c r="W6" s="61"/>
      <c r="X6" s="20"/>
      <c r="Y6" s="107"/>
      <c r="Z6" s="102"/>
      <c r="AA6" s="44"/>
      <c r="AB6" s="111"/>
    </row>
    <row r="7" spans="1:30" ht="15" customHeight="1">
      <c r="A7" s="72"/>
      <c r="B7" s="75"/>
      <c r="C7" s="66" t="s">
        <v>26</v>
      </c>
      <c r="D7" s="78"/>
      <c r="E7" s="80"/>
      <c r="F7" s="83"/>
      <c r="G7" s="68" t="s">
        <v>50</v>
      </c>
      <c r="H7" s="64">
        <v>0.15</v>
      </c>
      <c r="I7" s="80"/>
      <c r="J7" s="78"/>
      <c r="K7" s="78"/>
      <c r="L7" s="80"/>
      <c r="M7" s="85"/>
      <c r="N7" s="2">
        <v>293.76</v>
      </c>
      <c r="O7" s="19"/>
      <c r="P7" s="2">
        <f t="shared" si="0"/>
        <v>293.76</v>
      </c>
      <c r="Q7" s="20">
        <v>489.93</v>
      </c>
      <c r="R7" s="20">
        <v>1896.55</v>
      </c>
      <c r="S7" s="20"/>
      <c r="T7" s="20"/>
      <c r="U7" s="2">
        <v>26.26</v>
      </c>
      <c r="V7" s="2">
        <v>234.1</v>
      </c>
      <c r="W7" s="61"/>
      <c r="X7" s="20">
        <v>257.49</v>
      </c>
      <c r="Y7" s="107">
        <v>1662.38</v>
      </c>
      <c r="Z7" s="102">
        <f t="shared" ref="Z7:Z10" si="2">R7+T7+V7+Y7</f>
        <v>3793.03</v>
      </c>
      <c r="AA7" s="44" t="s">
        <v>50</v>
      </c>
      <c r="AB7" s="111"/>
    </row>
    <row r="8" spans="1:30" ht="15" customHeight="1">
      <c r="A8" s="72"/>
      <c r="B8" s="75"/>
      <c r="C8" s="87"/>
      <c r="D8" s="78"/>
      <c r="E8" s="80"/>
      <c r="F8" s="83"/>
      <c r="G8" s="88"/>
      <c r="H8" s="65"/>
      <c r="I8" s="80"/>
      <c r="J8" s="78"/>
      <c r="K8" s="78"/>
      <c r="L8" s="80"/>
      <c r="M8" s="85"/>
      <c r="N8" s="2">
        <v>195.17</v>
      </c>
      <c r="O8" s="19"/>
      <c r="P8" s="2">
        <f t="shared" si="0"/>
        <v>195.17</v>
      </c>
      <c r="Q8" s="20">
        <v>195.17</v>
      </c>
      <c r="R8" s="20">
        <v>1260.04</v>
      </c>
      <c r="S8" s="20">
        <v>195.17</v>
      </c>
      <c r="T8" s="20">
        <v>1260.04</v>
      </c>
      <c r="U8" s="2"/>
      <c r="V8" s="2"/>
      <c r="W8" s="61"/>
      <c r="X8" s="20"/>
      <c r="Y8" s="107"/>
      <c r="Z8" s="102">
        <f t="shared" si="2"/>
        <v>2520.08</v>
      </c>
      <c r="AA8" s="44"/>
      <c r="AB8" s="111"/>
    </row>
    <row r="9" spans="1:30" ht="15" customHeight="1">
      <c r="A9" s="72"/>
      <c r="B9" s="75"/>
      <c r="C9" s="66" t="s">
        <v>28</v>
      </c>
      <c r="D9" s="78"/>
      <c r="E9" s="80"/>
      <c r="F9" s="83"/>
      <c r="G9" s="68" t="s">
        <v>51</v>
      </c>
      <c r="H9" s="64">
        <v>0.6</v>
      </c>
      <c r="I9" s="80"/>
      <c r="J9" s="78"/>
      <c r="K9" s="78"/>
      <c r="L9" s="80"/>
      <c r="M9" s="85"/>
      <c r="N9" s="2">
        <v>842.22</v>
      </c>
      <c r="O9" s="2">
        <v>232</v>
      </c>
      <c r="P9" s="2">
        <f t="shared" si="0"/>
        <v>610.22</v>
      </c>
      <c r="Q9" s="2">
        <v>1391.9</v>
      </c>
      <c r="R9" s="2">
        <v>3939.65</v>
      </c>
      <c r="S9" s="2"/>
      <c r="T9" s="2"/>
      <c r="U9" s="2">
        <v>118.21</v>
      </c>
      <c r="V9" s="2">
        <v>763.18</v>
      </c>
      <c r="W9" s="61"/>
      <c r="X9" s="2">
        <v>492.01</v>
      </c>
      <c r="Y9" s="107">
        <v>3176.47</v>
      </c>
      <c r="Z9" s="102">
        <f t="shared" si="2"/>
        <v>7879.2999999999993</v>
      </c>
      <c r="AA9" s="44" t="s">
        <v>51</v>
      </c>
      <c r="AB9" s="111"/>
    </row>
    <row r="10" spans="1:30" ht="15.75" customHeight="1" thickBot="1">
      <c r="A10" s="73"/>
      <c r="B10" s="76"/>
      <c r="C10" s="67"/>
      <c r="D10" s="69"/>
      <c r="E10" s="81"/>
      <c r="F10" s="67"/>
      <c r="G10" s="69"/>
      <c r="H10" s="70"/>
      <c r="I10" s="81"/>
      <c r="J10" s="69"/>
      <c r="K10" s="69"/>
      <c r="L10" s="81"/>
      <c r="M10" s="86"/>
      <c r="N10" s="51">
        <v>780.68</v>
      </c>
      <c r="O10" s="52"/>
      <c r="P10" s="51">
        <f t="shared" si="0"/>
        <v>780.68</v>
      </c>
      <c r="Q10" s="51">
        <v>780.68</v>
      </c>
      <c r="R10" s="51">
        <v>5040.1499999999996</v>
      </c>
      <c r="S10" s="51">
        <v>780.68</v>
      </c>
      <c r="T10" s="51">
        <v>5040.1499999999996</v>
      </c>
      <c r="U10" s="51"/>
      <c r="V10" s="51"/>
      <c r="W10" s="62"/>
      <c r="X10" s="51"/>
      <c r="Y10" s="108"/>
      <c r="Z10" s="103">
        <f t="shared" si="2"/>
        <v>10080.299999999999</v>
      </c>
      <c r="AA10" s="53"/>
      <c r="AB10" s="112"/>
    </row>
    <row r="11" spans="1:30" ht="15">
      <c r="C11" s="28"/>
      <c r="D11" s="3"/>
      <c r="E11" s="3"/>
      <c r="F11" s="3"/>
      <c r="G11" s="3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7"/>
      <c r="Y11" s="5"/>
      <c r="Z11" s="5"/>
      <c r="AA11" s="40"/>
      <c r="AC11" s="63" t="s">
        <v>43</v>
      </c>
      <c r="AD11" s="63"/>
    </row>
    <row r="12" spans="1:30" ht="15">
      <c r="C12" s="28"/>
      <c r="D12" s="3"/>
      <c r="E12" s="3"/>
      <c r="F12" s="3"/>
      <c r="G12" s="3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7"/>
      <c r="Y12" s="5"/>
      <c r="Z12" s="5"/>
      <c r="AA12" s="40"/>
      <c r="AC12" s="54"/>
      <c r="AD12" s="54"/>
    </row>
    <row r="13" spans="1:30" ht="15.75" thickBot="1">
      <c r="C13" s="28"/>
      <c r="D13" s="3"/>
      <c r="E13" s="3"/>
      <c r="F13" s="3"/>
      <c r="G13" s="3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7"/>
      <c r="Y13" s="5"/>
      <c r="Z13" s="5"/>
      <c r="AA13" s="40"/>
      <c r="AC13" s="54"/>
      <c r="AD13" s="54"/>
    </row>
    <row r="14" spans="1:30" ht="13.5" thickBot="1">
      <c r="A14" s="55" t="s">
        <v>48</v>
      </c>
      <c r="B14" s="56">
        <v>41121</v>
      </c>
      <c r="C14" s="57" t="s">
        <v>44</v>
      </c>
      <c r="D14" s="58"/>
      <c r="E14" s="58"/>
      <c r="F14" s="58"/>
      <c r="G14" s="58"/>
      <c r="H14" s="58"/>
      <c r="I14" s="58"/>
      <c r="J14" s="58"/>
      <c r="K14" s="58"/>
      <c r="L14" s="58"/>
      <c r="M14" s="2">
        <v>60052</v>
      </c>
      <c r="N14" s="2">
        <v>1178</v>
      </c>
      <c r="O14" s="2">
        <v>23.2</v>
      </c>
      <c r="P14" s="2">
        <f>N14-O14</f>
        <v>1154.8</v>
      </c>
      <c r="Q14" s="2">
        <v>1935.48</v>
      </c>
      <c r="R14" s="2">
        <v>6912.1</v>
      </c>
      <c r="S14" s="2">
        <v>780.68</v>
      </c>
      <c r="T14" s="2">
        <v>2788.01</v>
      </c>
      <c r="U14" s="23">
        <v>280.61</v>
      </c>
      <c r="V14" s="2">
        <v>1002.13</v>
      </c>
      <c r="W14" s="59" t="s">
        <v>37</v>
      </c>
      <c r="X14" s="2">
        <v>874.19</v>
      </c>
      <c r="Y14" s="109">
        <v>3121.96</v>
      </c>
      <c r="Z14" s="104">
        <f>R14+T14+V14+Y14</f>
        <v>13824.2</v>
      </c>
      <c r="AA14" s="40"/>
      <c r="AC14" s="54"/>
      <c r="AD14" s="54"/>
    </row>
    <row r="15" spans="1:30" ht="15">
      <c r="C15" s="28"/>
      <c r="D15" s="3"/>
      <c r="E15" s="3"/>
      <c r="F15" s="3"/>
      <c r="G15" s="3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7"/>
      <c r="Y15" s="5"/>
      <c r="Z15" s="5"/>
      <c r="AA15" s="63" t="s">
        <v>45</v>
      </c>
      <c r="AB15" s="63"/>
      <c r="AC15" s="54"/>
      <c r="AD15" s="54"/>
    </row>
    <row r="16" spans="1:30" ht="15">
      <c r="C16" s="28"/>
      <c r="D16" s="3"/>
      <c r="E16" s="3"/>
      <c r="F16" s="3"/>
      <c r="G16" s="3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7"/>
      <c r="Y16" s="5"/>
      <c r="Z16" s="5"/>
      <c r="AA16" s="40"/>
      <c r="AC16" s="54"/>
      <c r="AD16" s="54"/>
    </row>
    <row r="17" spans="1:30" ht="15">
      <c r="C17" s="28"/>
      <c r="D17" s="3"/>
      <c r="E17" s="3"/>
      <c r="F17" s="3"/>
      <c r="G17" s="3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7"/>
      <c r="Y17" s="5"/>
      <c r="Z17" s="5"/>
      <c r="AA17" s="40"/>
      <c r="AC17" s="54"/>
      <c r="AD17" s="54"/>
    </row>
    <row r="18" spans="1:30" ht="15">
      <c r="C18" s="28"/>
      <c r="D18" s="3"/>
      <c r="E18" s="3"/>
      <c r="F18" s="3"/>
      <c r="G18" s="3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7"/>
      <c r="Y18" s="5"/>
      <c r="Z18" s="5"/>
      <c r="AA18" s="40"/>
      <c r="AC18" s="54"/>
      <c r="AD18" s="54"/>
    </row>
    <row r="19" spans="1:30" ht="15">
      <c r="C19" s="28"/>
      <c r="D19" s="3"/>
      <c r="E19" s="3"/>
      <c r="F19" s="3"/>
      <c r="G19" s="3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7"/>
      <c r="Y19" s="5"/>
      <c r="Z19" s="5"/>
      <c r="AA19" s="40"/>
      <c r="AC19" s="54"/>
      <c r="AD19" s="54"/>
    </row>
    <row r="20" spans="1:30" ht="15">
      <c r="C20" s="28"/>
      <c r="D20" s="3"/>
      <c r="E20" s="3"/>
      <c r="F20" s="3"/>
      <c r="G20" s="3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7"/>
      <c r="Y20" s="5"/>
      <c r="Z20" s="5"/>
      <c r="AA20" s="40"/>
    </row>
    <row r="21" spans="1:30">
      <c r="A21" s="92" t="s">
        <v>11</v>
      </c>
      <c r="B21" s="93"/>
      <c r="C21" s="94"/>
      <c r="D21" s="41"/>
      <c r="E21" s="41"/>
      <c r="F21" s="41"/>
      <c r="G21" s="41"/>
      <c r="H21" s="41"/>
      <c r="I21" s="41"/>
      <c r="J21" s="41"/>
      <c r="K21" s="41"/>
      <c r="L21" s="41"/>
      <c r="M21" s="16"/>
      <c r="N21" s="16">
        <f t="shared" ref="N21:Y21" si="3">SUM(N6:N20)</f>
        <v>3615.1099999999997</v>
      </c>
      <c r="O21" s="16">
        <f t="shared" si="3"/>
        <v>255.2</v>
      </c>
      <c r="P21" s="16">
        <f t="shared" si="3"/>
        <v>3359.91</v>
      </c>
      <c r="Q21" s="16">
        <f t="shared" si="3"/>
        <v>5118.4400000000005</v>
      </c>
      <c r="R21" s="16">
        <f t="shared" si="3"/>
        <v>21148.53</v>
      </c>
      <c r="S21" s="16">
        <f t="shared" si="3"/>
        <v>2081.81</v>
      </c>
      <c r="T21" s="16">
        <f t="shared" si="3"/>
        <v>11188.24</v>
      </c>
      <c r="U21" s="16">
        <f t="shared" si="3"/>
        <v>425.08000000000004</v>
      </c>
      <c r="V21" s="16">
        <f t="shared" si="3"/>
        <v>1999.4099999999999</v>
      </c>
      <c r="W21" s="16">
        <f t="shared" si="3"/>
        <v>0</v>
      </c>
      <c r="X21" s="16">
        <f t="shared" si="3"/>
        <v>1623.69</v>
      </c>
      <c r="Y21" s="105">
        <f t="shared" si="3"/>
        <v>7960.81</v>
      </c>
      <c r="Z21" s="105">
        <f>SUM(Z2:Z20)</f>
        <v>47903.22</v>
      </c>
      <c r="AA21" s="40"/>
    </row>
    <row r="22" spans="1:30">
      <c r="C22" s="28"/>
      <c r="D22" s="3"/>
      <c r="E22" s="3"/>
      <c r="F22" s="3"/>
      <c r="G22" s="3"/>
      <c r="H22" s="3"/>
      <c r="I22" s="3"/>
      <c r="J22" s="3"/>
      <c r="K22" s="3"/>
      <c r="L22" s="3"/>
      <c r="Q22" s="5"/>
      <c r="R22" s="27"/>
      <c r="S22" s="27"/>
      <c r="T22" s="27"/>
      <c r="U22" s="27"/>
      <c r="AA22" s="40"/>
    </row>
    <row r="23" spans="1:30" ht="15">
      <c r="A23" s="89" t="s">
        <v>35</v>
      </c>
      <c r="B23" s="90"/>
      <c r="C23" s="90"/>
      <c r="D23" s="90"/>
      <c r="E23" s="3"/>
      <c r="F23" s="3"/>
      <c r="G23" s="3"/>
      <c r="H23" s="3"/>
      <c r="I23" s="3"/>
      <c r="J23" s="3"/>
      <c r="K23" s="3"/>
      <c r="L23" s="3"/>
      <c r="M23" s="30"/>
      <c r="Q23" s="5"/>
      <c r="R23" s="27"/>
      <c r="S23" s="27"/>
      <c r="T23" s="27"/>
      <c r="U23" s="27"/>
      <c r="AA23" s="40"/>
    </row>
    <row r="24" spans="1:30" ht="15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30"/>
      <c r="N24" s="3">
        <f>N21+'219γ5'!E5</f>
        <v>4913.4399999999996</v>
      </c>
      <c r="O24" s="3">
        <f>O21+'219γ5'!F5</f>
        <v>777.84999999999991</v>
      </c>
      <c r="P24" s="3">
        <f>N24-O24</f>
        <v>4135.59</v>
      </c>
      <c r="Q24" s="5"/>
      <c r="R24" s="27"/>
      <c r="S24" s="27">
        <f>S21+'219γ5'!J5</f>
        <v>2081.81</v>
      </c>
      <c r="T24" s="27"/>
      <c r="U24" s="27">
        <f>U21+'219γ5'!L5</f>
        <v>625.56000000000006</v>
      </c>
      <c r="AA24" s="40"/>
    </row>
    <row r="25" spans="1:30" ht="15">
      <c r="A25" s="89" t="s">
        <v>41</v>
      </c>
      <c r="B25" s="90"/>
      <c r="C25" s="90"/>
      <c r="D25" s="90"/>
      <c r="E25" s="29"/>
      <c r="F25" s="29"/>
      <c r="G25" s="29"/>
      <c r="H25" s="29"/>
      <c r="I25" s="29"/>
      <c r="J25" s="29"/>
      <c r="K25" s="29"/>
      <c r="L25" s="29"/>
      <c r="M25" s="30"/>
      <c r="Q25" s="5"/>
      <c r="R25" s="27"/>
      <c r="S25" s="27"/>
      <c r="T25" s="27"/>
      <c r="U25" s="27"/>
      <c r="AA25" s="40"/>
    </row>
    <row r="26" spans="1:30" ht="15">
      <c r="A26" s="29"/>
      <c r="B26" s="29"/>
      <c r="C26" s="89" t="s">
        <v>42</v>
      </c>
      <c r="D26" s="89"/>
      <c r="E26" s="89"/>
      <c r="F26" s="89"/>
      <c r="G26" s="89"/>
      <c r="H26" s="89"/>
      <c r="I26" s="89"/>
      <c r="J26" s="89"/>
      <c r="K26" s="89"/>
      <c r="L26" s="89"/>
      <c r="M26" s="89"/>
      <c r="Q26" s="5"/>
      <c r="R26" s="27"/>
      <c r="S26" s="27"/>
      <c r="T26" s="27"/>
      <c r="U26" s="27"/>
      <c r="AA26" s="40"/>
    </row>
    <row r="27" spans="1:30" ht="15">
      <c r="A27" s="29"/>
      <c r="B27" s="89" t="s">
        <v>29</v>
      </c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Q27" s="5"/>
      <c r="R27" s="27"/>
      <c r="S27" s="27"/>
      <c r="T27" s="27"/>
      <c r="U27" s="27"/>
      <c r="AA27" s="40"/>
    </row>
    <row r="28" spans="1:30" ht="15">
      <c r="A28" s="29"/>
      <c r="B28" s="89" t="s">
        <v>30</v>
      </c>
      <c r="C28" s="89"/>
      <c r="D28" s="89"/>
      <c r="E28" s="89"/>
      <c r="F28" s="89"/>
      <c r="G28" s="89"/>
      <c r="H28" s="89"/>
      <c r="I28" s="89"/>
      <c r="J28" s="89"/>
      <c r="K28" s="89"/>
      <c r="L28" s="31"/>
      <c r="M28" s="31"/>
      <c r="N28" s="31"/>
      <c r="Q28" s="5"/>
      <c r="R28" s="27"/>
      <c r="S28" s="27"/>
      <c r="T28" s="27"/>
      <c r="U28" s="27"/>
      <c r="AA28" s="40"/>
    </row>
    <row r="29" spans="1:30" ht="15">
      <c r="A29" s="29"/>
      <c r="B29" s="31"/>
      <c r="C29" s="89" t="s">
        <v>31</v>
      </c>
      <c r="D29" s="89"/>
      <c r="E29" s="89"/>
      <c r="F29" s="89"/>
      <c r="G29" s="89"/>
      <c r="H29" s="89"/>
      <c r="I29" s="31"/>
      <c r="J29" s="31"/>
      <c r="K29" s="31"/>
      <c r="L29" s="42" t="s">
        <v>46</v>
      </c>
      <c r="M29" s="99">
        <f>Z21</f>
        <v>47903.22</v>
      </c>
      <c r="N29" s="31"/>
      <c r="Q29" s="5"/>
      <c r="R29" s="27"/>
      <c r="S29" s="27"/>
      <c r="T29" s="27"/>
      <c r="U29" s="27"/>
      <c r="AA29" s="40"/>
    </row>
    <row r="30" spans="1:30" ht="15">
      <c r="A30" s="29"/>
      <c r="B30" s="31"/>
      <c r="C30" s="89" t="s">
        <v>32</v>
      </c>
      <c r="D30" s="89"/>
      <c r="E30" s="89"/>
      <c r="F30" s="89"/>
      <c r="G30" s="89"/>
      <c r="H30" s="89"/>
      <c r="I30" s="89"/>
      <c r="J30" s="89"/>
      <c r="K30" s="31"/>
      <c r="L30" s="42" t="s">
        <v>47</v>
      </c>
      <c r="M30" s="99">
        <v>4914.17</v>
      </c>
      <c r="N30" s="31"/>
      <c r="Q30" s="5"/>
      <c r="R30" s="27"/>
      <c r="S30" s="27"/>
      <c r="T30" s="27"/>
      <c r="U30" s="27"/>
      <c r="AA30" s="40"/>
    </row>
    <row r="31" spans="1:30" ht="15.75">
      <c r="A31" s="29"/>
      <c r="B31" s="31"/>
      <c r="C31" s="31"/>
      <c r="D31" s="91" t="s">
        <v>33</v>
      </c>
      <c r="E31" s="91"/>
      <c r="F31" s="91"/>
      <c r="G31" s="91"/>
      <c r="H31" s="91"/>
      <c r="I31" s="91"/>
      <c r="J31" s="32"/>
      <c r="K31" s="32"/>
      <c r="L31" s="31"/>
      <c r="M31" s="100">
        <f>SUM(M29:M30)</f>
        <v>52817.39</v>
      </c>
      <c r="N31" s="31"/>
      <c r="Q31" s="5"/>
      <c r="R31" s="27"/>
      <c r="S31" s="27"/>
      <c r="T31" s="27"/>
      <c r="U31" s="27"/>
      <c r="AA31" s="40"/>
    </row>
    <row r="32" spans="1:30" ht="15">
      <c r="A32" s="29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Q32" s="5"/>
      <c r="R32" s="27"/>
      <c r="S32" s="27"/>
      <c r="T32" s="27"/>
      <c r="U32" s="27"/>
      <c r="AA32" s="40"/>
    </row>
    <row r="33" spans="1:27" ht="15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30"/>
      <c r="Q33" s="5"/>
      <c r="R33" s="27"/>
      <c r="S33" s="27"/>
      <c r="T33" s="27"/>
      <c r="U33" s="27"/>
      <c r="AA33" s="40"/>
    </row>
    <row r="34" spans="1:27" ht="15">
      <c r="A34" s="89" t="s">
        <v>34</v>
      </c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29"/>
      <c r="M34" s="30"/>
      <c r="Q34" s="5"/>
      <c r="R34" s="27"/>
      <c r="S34" s="27"/>
      <c r="T34" s="27"/>
      <c r="U34" s="27"/>
      <c r="AA34" s="40"/>
    </row>
  </sheetData>
  <mergeCells count="33">
    <mergeCell ref="A23:D23"/>
    <mergeCell ref="C30:J30"/>
    <mergeCell ref="D31:I31"/>
    <mergeCell ref="G7:G8"/>
    <mergeCell ref="A34:K34"/>
    <mergeCell ref="A25:D25"/>
    <mergeCell ref="C26:M26"/>
    <mergeCell ref="B27:O27"/>
    <mergeCell ref="B28:K28"/>
    <mergeCell ref="C29:H29"/>
    <mergeCell ref="A21:C21"/>
    <mergeCell ref="AC11:AD11"/>
    <mergeCell ref="A4:A10"/>
    <mergeCell ref="B4:B10"/>
    <mergeCell ref="D4:D10"/>
    <mergeCell ref="E4:E10"/>
    <mergeCell ref="F4:F10"/>
    <mergeCell ref="I4:I10"/>
    <mergeCell ref="J4:J10"/>
    <mergeCell ref="K4:K10"/>
    <mergeCell ref="L4:L10"/>
    <mergeCell ref="M4:M10"/>
    <mergeCell ref="AB4:AB10"/>
    <mergeCell ref="C5:C6"/>
    <mergeCell ref="G5:G6"/>
    <mergeCell ref="H5:H6"/>
    <mergeCell ref="C7:C8"/>
    <mergeCell ref="W4:W10"/>
    <mergeCell ref="AA15:AB15"/>
    <mergeCell ref="H7:H8"/>
    <mergeCell ref="C9:C10"/>
    <mergeCell ref="G9:G10"/>
    <mergeCell ref="H9:H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6"/>
  <sheetViews>
    <sheetView workbookViewId="0">
      <selection activeCell="P3" sqref="P3:Q5"/>
    </sheetView>
  </sheetViews>
  <sheetFormatPr defaultRowHeight="11.25"/>
  <cols>
    <col min="1" max="1" width="6.33203125" style="5" bestFit="1" customWidth="1"/>
    <col min="2" max="2" width="6.77734375" style="7" bestFit="1" customWidth="1"/>
    <col min="3" max="3" width="9" style="22" bestFit="1" customWidth="1"/>
    <col min="4" max="4" width="8.6640625" style="3" bestFit="1" customWidth="1"/>
    <col min="5" max="5" width="8" style="3" bestFit="1" customWidth="1"/>
    <col min="6" max="6" width="7.33203125" style="3" bestFit="1" customWidth="1"/>
    <col min="7" max="7" width="8.77734375" style="3" bestFit="1" customWidth="1"/>
    <col min="8" max="8" width="7.33203125" style="3" bestFit="1" customWidth="1"/>
    <col min="9" max="9" width="9.21875" style="3" bestFit="1" customWidth="1"/>
    <col min="10" max="11" width="9.21875" style="3" customWidth="1"/>
    <col min="12" max="12" width="7.77734375" style="3" bestFit="1" customWidth="1"/>
    <col min="13" max="13" width="9.21875" style="3" bestFit="1" customWidth="1"/>
    <col min="14" max="14" width="7.44140625" style="3" bestFit="1" customWidth="1"/>
    <col min="15" max="15" width="12.21875" style="3" bestFit="1" customWidth="1"/>
    <col min="16" max="16" width="10" style="3" customWidth="1"/>
    <col min="17" max="17" width="8.109375" style="3" bestFit="1" customWidth="1"/>
    <col min="18" max="18" width="35.109375" style="27" bestFit="1" customWidth="1"/>
    <col min="19" max="16384" width="8.88671875" style="1"/>
  </cols>
  <sheetData>
    <row r="1" spans="1:18" s="21" customFormat="1" ht="32.25" thickBot="1">
      <c r="A1" s="8" t="s">
        <v>0</v>
      </c>
      <c r="B1" s="9" t="s">
        <v>1</v>
      </c>
      <c r="C1" s="10" t="s">
        <v>2</v>
      </c>
      <c r="D1" s="11" t="s">
        <v>3</v>
      </c>
      <c r="E1" s="12" t="s">
        <v>5</v>
      </c>
      <c r="F1" s="12" t="s">
        <v>4</v>
      </c>
      <c r="G1" s="12" t="s">
        <v>6</v>
      </c>
      <c r="H1" s="13" t="s">
        <v>37</v>
      </c>
      <c r="I1" s="17" t="s">
        <v>7</v>
      </c>
      <c r="J1" s="13" t="s">
        <v>38</v>
      </c>
      <c r="K1" s="17" t="s">
        <v>7</v>
      </c>
      <c r="L1" s="13" t="s">
        <v>36</v>
      </c>
      <c r="M1" s="17" t="s">
        <v>7</v>
      </c>
      <c r="N1" s="14" t="s">
        <v>8</v>
      </c>
      <c r="O1" s="13" t="s">
        <v>9</v>
      </c>
      <c r="P1" s="17" t="s">
        <v>7</v>
      </c>
      <c r="Q1" s="13" t="s">
        <v>10</v>
      </c>
      <c r="R1" s="10" t="s">
        <v>12</v>
      </c>
    </row>
    <row r="2" spans="1:18">
      <c r="A2" s="35" t="s">
        <v>48</v>
      </c>
      <c r="B2" s="6">
        <v>37022</v>
      </c>
      <c r="C2" s="24" t="s">
        <v>14</v>
      </c>
      <c r="D2" s="33"/>
      <c r="E2" s="36"/>
      <c r="F2" s="36"/>
      <c r="G2" s="36">
        <f t="shared" ref="G2:G4" si="0">E2-F2</f>
        <v>0</v>
      </c>
      <c r="H2" s="36"/>
      <c r="I2" s="36"/>
      <c r="J2" s="33"/>
      <c r="K2" s="33"/>
      <c r="L2" s="36"/>
      <c r="M2" s="36"/>
      <c r="N2" s="95" t="s">
        <v>37</v>
      </c>
      <c r="O2" s="36"/>
      <c r="P2" s="36"/>
      <c r="Q2" s="37">
        <f t="shared" ref="Q2:Q4" si="1">I2+K2+M2+P2</f>
        <v>0</v>
      </c>
      <c r="R2" s="23"/>
    </row>
    <row r="3" spans="1:18">
      <c r="A3" s="4" t="s">
        <v>48</v>
      </c>
      <c r="B3" s="6">
        <v>41271</v>
      </c>
      <c r="C3" s="24" t="s">
        <v>40</v>
      </c>
      <c r="D3" s="2">
        <v>10734.61</v>
      </c>
      <c r="E3" s="2">
        <v>502.68</v>
      </c>
      <c r="F3" s="2">
        <v>185.52</v>
      </c>
      <c r="G3" s="2">
        <f t="shared" si="0"/>
        <v>317.15999999999997</v>
      </c>
      <c r="H3" s="20">
        <v>317.18</v>
      </c>
      <c r="I3" s="20">
        <v>1068.23</v>
      </c>
      <c r="J3" s="33"/>
      <c r="K3" s="33"/>
      <c r="L3" s="2">
        <v>90.63</v>
      </c>
      <c r="M3" s="2">
        <v>305.25</v>
      </c>
      <c r="N3" s="96"/>
      <c r="O3" s="20">
        <v>226.54</v>
      </c>
      <c r="P3" s="113">
        <v>763.01</v>
      </c>
      <c r="Q3" s="114">
        <f t="shared" si="1"/>
        <v>2136.4899999999998</v>
      </c>
      <c r="R3" s="25" t="s">
        <v>48</v>
      </c>
    </row>
    <row r="4" spans="1:18">
      <c r="A4" s="4" t="s">
        <v>48</v>
      </c>
      <c r="B4" s="6" t="s">
        <v>48</v>
      </c>
      <c r="C4" s="24" t="s">
        <v>40</v>
      </c>
      <c r="D4" s="2">
        <v>21045.62</v>
      </c>
      <c r="E4" s="2">
        <v>795.65</v>
      </c>
      <c r="F4" s="2">
        <v>337.13</v>
      </c>
      <c r="G4" s="2">
        <f t="shared" si="0"/>
        <v>458.52</v>
      </c>
      <c r="H4" s="20">
        <v>458.52</v>
      </c>
      <c r="I4" s="20">
        <v>1388.84</v>
      </c>
      <c r="J4" s="33"/>
      <c r="K4" s="33"/>
      <c r="L4" s="2">
        <v>109.85</v>
      </c>
      <c r="M4" s="2">
        <v>332.73</v>
      </c>
      <c r="N4" s="96"/>
      <c r="O4" s="20">
        <v>348.67</v>
      </c>
      <c r="P4" s="113">
        <v>1056.1099999999999</v>
      </c>
      <c r="Q4" s="114">
        <f t="shared" si="1"/>
        <v>2777.68</v>
      </c>
      <c r="R4" s="25" t="s">
        <v>48</v>
      </c>
    </row>
    <row r="5" spans="1:18" s="15" customFormat="1">
      <c r="A5" s="92" t="s">
        <v>11</v>
      </c>
      <c r="B5" s="93"/>
      <c r="C5" s="94"/>
      <c r="D5" s="16"/>
      <c r="E5" s="16">
        <f t="shared" ref="E5:M5" si="2">SUM(E2:E4)</f>
        <v>1298.33</v>
      </c>
      <c r="F5" s="16">
        <f t="shared" si="2"/>
        <v>522.65</v>
      </c>
      <c r="G5" s="16">
        <f t="shared" si="2"/>
        <v>775.68</v>
      </c>
      <c r="H5" s="16">
        <f t="shared" si="2"/>
        <v>775.7</v>
      </c>
      <c r="I5" s="16">
        <f t="shared" si="2"/>
        <v>2457.0699999999997</v>
      </c>
      <c r="J5" s="34">
        <f t="shared" si="2"/>
        <v>0</v>
      </c>
      <c r="K5" s="34">
        <f t="shared" si="2"/>
        <v>0</v>
      </c>
      <c r="L5" s="16">
        <f t="shared" si="2"/>
        <v>200.48</v>
      </c>
      <c r="M5" s="16">
        <f t="shared" si="2"/>
        <v>637.98</v>
      </c>
      <c r="N5" s="97"/>
      <c r="O5" s="16">
        <f>SUM(O2:O4)</f>
        <v>575.21</v>
      </c>
      <c r="P5" s="105">
        <f>SUM(P2:P4)</f>
        <v>1819.12</v>
      </c>
      <c r="Q5" s="105">
        <f>SUM(Q2:Q4)</f>
        <v>4914.17</v>
      </c>
      <c r="R5" s="26"/>
    </row>
    <row r="6" spans="1:18">
      <c r="Q6" s="98" t="s">
        <v>43</v>
      </c>
      <c r="R6" s="98"/>
    </row>
  </sheetData>
  <mergeCells count="3">
    <mergeCell ref="N2:N5"/>
    <mergeCell ref="A5:C5"/>
    <mergeCell ref="Q6:R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219γ1</vt:lpstr>
      <vt:lpstr>219γ5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2020-02-08T22:39:06Z</dcterms:created>
  <dcterms:modified xsi:type="dcterms:W3CDTF">2025-09-03T07:56:35Z</dcterms:modified>
</cp:coreProperties>
</file>